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ТФОМС\"/>
    </mc:Choice>
  </mc:AlternateContent>
  <bookViews>
    <workbookView xWindow="-120" yWindow="-120" windowWidth="19440" windowHeight="15000" tabRatio="465"/>
  </bookViews>
  <sheets>
    <sheet name="Пр №7" sheetId="1" r:id="rId1"/>
    <sheet name="1_12 июнь" sheetId="16" r:id="rId2"/>
    <sheet name="СОГАЗ" sheetId="9" r:id="rId3"/>
    <sheet name="Капитал" sheetId="10" r:id="rId4"/>
    <sheet name="Ингосстрах" sheetId="11" r:id="rId5"/>
    <sheet name="Ресо" sheetId="12" r:id="rId6"/>
  </sheets>
  <definedNames>
    <definedName name="_xlnm._FilterDatabase" localSheetId="1" hidden="1">'1_12 июнь'!$A$7:$BV$256</definedName>
    <definedName name="_xlnm._FilterDatabase" localSheetId="4" hidden="1">Ингосстрах!$A$7:$AS$260</definedName>
    <definedName name="_xlnm._FilterDatabase" localSheetId="3" hidden="1">Капитал!$A$7:$AS$260</definedName>
    <definedName name="_xlnm._FilterDatabase" localSheetId="0" hidden="1">'Пр №7'!$A$7:$CG$257</definedName>
    <definedName name="_xlnm._FilterDatabase" localSheetId="5" hidden="1">Ресо!$A$7:$AO$260</definedName>
    <definedName name="_xlnm._FilterDatabase" localSheetId="2" hidden="1">СОГАЗ!$A$7:$AS$260</definedName>
    <definedName name="_xlnm.Print_Titles" localSheetId="1">'1_12 июнь'!$A:$C,'1_12 июнь'!$2:$7</definedName>
    <definedName name="_xlnm.Print_Titles" localSheetId="4">Ингосстрах!$A:$C,Ингосстрах!$2:$7</definedName>
    <definedName name="_xlnm.Print_Titles" localSheetId="3">Капитал!$A:$C,Капитал!$2:$7</definedName>
    <definedName name="_xlnm.Print_Titles" localSheetId="0">'Пр №7'!$A:$C,'Пр №7'!$2:$7</definedName>
    <definedName name="_xlnm.Print_Titles" localSheetId="5">Ресо!$A:$C,Ресо!$2:$7</definedName>
    <definedName name="_xlnm.Print_Titles" localSheetId="2">СОГАЗ!$A:$C,СОГАЗ!$2:$7</definedName>
    <definedName name="_xlnm.Print_Area" localSheetId="1">'1_12 июнь'!$A$1:$AH$272</definedName>
    <definedName name="_xlnm.Print_Area" localSheetId="0">'Пр №7'!$A$1:$AO$279</definedName>
  </definedNames>
  <calcPr calcId="162913"/>
</workbook>
</file>

<file path=xl/calcChain.xml><?xml version="1.0" encoding="utf-8"?>
<calcChain xmlns="http://schemas.openxmlformats.org/spreadsheetml/2006/main">
  <c r="BX9" i="1" l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BX109" i="1"/>
  <c r="BX110" i="1"/>
  <c r="BX111" i="1"/>
  <c r="BX112" i="1"/>
  <c r="BX113" i="1"/>
  <c r="BX114" i="1"/>
  <c r="BX115" i="1"/>
  <c r="BX116" i="1"/>
  <c r="BX117" i="1"/>
  <c r="BX118" i="1"/>
  <c r="BX119" i="1"/>
  <c r="BX120" i="1"/>
  <c r="BX121" i="1"/>
  <c r="BX122" i="1"/>
  <c r="BX123" i="1"/>
  <c r="BX124" i="1"/>
  <c r="BX125" i="1"/>
  <c r="BX126" i="1"/>
  <c r="BX127" i="1"/>
  <c r="BX128" i="1"/>
  <c r="BX129" i="1"/>
  <c r="BX130" i="1"/>
  <c r="BX131" i="1"/>
  <c r="BX132" i="1"/>
  <c r="BX133" i="1"/>
  <c r="BX134" i="1"/>
  <c r="BX135" i="1"/>
  <c r="BX136" i="1"/>
  <c r="BX137" i="1"/>
  <c r="BX138" i="1"/>
  <c r="BX139" i="1"/>
  <c r="BX140" i="1"/>
  <c r="BX141" i="1"/>
  <c r="BX142" i="1"/>
  <c r="BX143" i="1"/>
  <c r="BX144" i="1"/>
  <c r="BX145" i="1"/>
  <c r="BX146" i="1"/>
  <c r="BX147" i="1"/>
  <c r="BX148" i="1"/>
  <c r="BX149" i="1"/>
  <c r="BX150" i="1"/>
  <c r="BX151" i="1"/>
  <c r="BX152" i="1"/>
  <c r="BX153" i="1"/>
  <c r="BX154" i="1"/>
  <c r="BX155" i="1"/>
  <c r="BX156" i="1"/>
  <c r="BX157" i="1"/>
  <c r="BX158" i="1"/>
  <c r="BX159" i="1"/>
  <c r="BX160" i="1"/>
  <c r="BX161" i="1"/>
  <c r="BX162" i="1"/>
  <c r="BX163" i="1"/>
  <c r="BX164" i="1"/>
  <c r="BX165" i="1"/>
  <c r="BX166" i="1"/>
  <c r="BX167" i="1"/>
  <c r="BX168" i="1"/>
  <c r="BX169" i="1"/>
  <c r="BX170" i="1"/>
  <c r="BX171" i="1"/>
  <c r="BX172" i="1"/>
  <c r="BX173" i="1"/>
  <c r="BX174" i="1"/>
  <c r="BX175" i="1"/>
  <c r="BX176" i="1"/>
  <c r="BX177" i="1"/>
  <c r="BX178" i="1"/>
  <c r="BX179" i="1"/>
  <c r="BX180" i="1"/>
  <c r="BX181" i="1"/>
  <c r="BX182" i="1"/>
  <c r="BX183" i="1"/>
  <c r="BX184" i="1"/>
  <c r="BX185" i="1"/>
  <c r="BX186" i="1"/>
  <c r="BX187" i="1"/>
  <c r="BX188" i="1"/>
  <c r="BX189" i="1"/>
  <c r="BX190" i="1"/>
  <c r="BX191" i="1"/>
  <c r="BX192" i="1"/>
  <c r="BX193" i="1"/>
  <c r="BX194" i="1"/>
  <c r="BX195" i="1"/>
  <c r="BX196" i="1"/>
  <c r="BX197" i="1"/>
  <c r="BX198" i="1"/>
  <c r="BX199" i="1"/>
  <c r="BX200" i="1"/>
  <c r="BX201" i="1"/>
  <c r="BX202" i="1"/>
  <c r="BX203" i="1"/>
  <c r="BX204" i="1"/>
  <c r="BX205" i="1"/>
  <c r="BX206" i="1"/>
  <c r="BX207" i="1"/>
  <c r="BX208" i="1"/>
  <c r="BX209" i="1"/>
  <c r="BX210" i="1"/>
  <c r="BX211" i="1"/>
  <c r="BX212" i="1"/>
  <c r="BX213" i="1"/>
  <c r="BX214" i="1"/>
  <c r="BX215" i="1"/>
  <c r="BX216" i="1"/>
  <c r="BX217" i="1"/>
  <c r="BX218" i="1"/>
  <c r="BX219" i="1"/>
  <c r="BX220" i="1"/>
  <c r="BX221" i="1"/>
  <c r="BX222" i="1"/>
  <c r="BX223" i="1"/>
  <c r="BX224" i="1"/>
  <c r="BX225" i="1"/>
  <c r="BX226" i="1"/>
  <c r="BX227" i="1"/>
  <c r="BX228" i="1"/>
  <c r="BX229" i="1"/>
  <c r="BX230" i="1"/>
  <c r="BX231" i="1"/>
  <c r="BX232" i="1"/>
  <c r="BX233" i="1"/>
  <c r="BX234" i="1"/>
  <c r="BX235" i="1"/>
  <c r="BX236" i="1"/>
  <c r="BX237" i="1"/>
  <c r="BX238" i="1"/>
  <c r="BX239" i="1"/>
  <c r="BX240" i="1"/>
  <c r="BX241" i="1"/>
  <c r="BX242" i="1"/>
  <c r="BX243" i="1"/>
  <c r="BX244" i="1"/>
  <c r="BX245" i="1"/>
  <c r="BX246" i="1"/>
  <c r="BX247" i="1"/>
  <c r="BX248" i="1"/>
  <c r="BX249" i="1"/>
  <c r="BX250" i="1"/>
  <c r="BX251" i="1"/>
  <c r="BX252" i="1"/>
  <c r="BX253" i="1"/>
  <c r="BX254" i="1"/>
  <c r="BX255" i="1"/>
  <c r="BX256" i="1"/>
  <c r="BX8" i="1"/>
  <c r="AP8" i="1" s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8" i="1"/>
  <c r="BW260" i="1"/>
  <c r="BW259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82" i="1"/>
  <c r="BW83" i="1"/>
  <c r="BW84" i="1"/>
  <c r="BW85" i="1"/>
  <c r="BW86" i="1"/>
  <c r="BW87" i="1"/>
  <c r="BW88" i="1"/>
  <c r="BW89" i="1"/>
  <c r="BW90" i="1"/>
  <c r="BW91" i="1"/>
  <c r="BW92" i="1"/>
  <c r="BW93" i="1"/>
  <c r="BW94" i="1"/>
  <c r="BW95" i="1"/>
  <c r="BW96" i="1"/>
  <c r="BW97" i="1"/>
  <c r="BW98" i="1"/>
  <c r="BW99" i="1"/>
  <c r="BW100" i="1"/>
  <c r="BW101" i="1"/>
  <c r="BW102" i="1"/>
  <c r="BW103" i="1"/>
  <c r="BW104" i="1"/>
  <c r="BW105" i="1"/>
  <c r="BW106" i="1"/>
  <c r="BW107" i="1"/>
  <c r="BW108" i="1"/>
  <c r="BW109" i="1"/>
  <c r="BW110" i="1"/>
  <c r="BW111" i="1"/>
  <c r="BW112" i="1"/>
  <c r="BW113" i="1"/>
  <c r="BW114" i="1"/>
  <c r="BW115" i="1"/>
  <c r="BW116" i="1"/>
  <c r="BW117" i="1"/>
  <c r="BW118" i="1"/>
  <c r="BW119" i="1"/>
  <c r="BW120" i="1"/>
  <c r="BW121" i="1"/>
  <c r="BW122" i="1"/>
  <c r="BW123" i="1"/>
  <c r="BW124" i="1"/>
  <c r="BW125" i="1"/>
  <c r="BW126" i="1"/>
  <c r="BW127" i="1"/>
  <c r="BW128" i="1"/>
  <c r="BW129" i="1"/>
  <c r="BW130" i="1"/>
  <c r="BW131" i="1"/>
  <c r="BW132" i="1"/>
  <c r="BW133" i="1"/>
  <c r="BW134" i="1"/>
  <c r="BW135" i="1"/>
  <c r="BW136" i="1"/>
  <c r="BW137" i="1"/>
  <c r="BW138" i="1"/>
  <c r="BW139" i="1"/>
  <c r="BW140" i="1"/>
  <c r="BW141" i="1"/>
  <c r="BW142" i="1"/>
  <c r="BW143" i="1"/>
  <c r="BW144" i="1"/>
  <c r="BW145" i="1"/>
  <c r="BW146" i="1"/>
  <c r="BW147" i="1"/>
  <c r="BW148" i="1"/>
  <c r="BW149" i="1"/>
  <c r="BW150" i="1"/>
  <c r="BW151" i="1"/>
  <c r="BW152" i="1"/>
  <c r="BW153" i="1"/>
  <c r="BW154" i="1"/>
  <c r="BW155" i="1"/>
  <c r="BW156" i="1"/>
  <c r="BW157" i="1"/>
  <c r="BW158" i="1"/>
  <c r="BW159" i="1"/>
  <c r="BW160" i="1"/>
  <c r="BW161" i="1"/>
  <c r="BW162" i="1"/>
  <c r="BW163" i="1"/>
  <c r="BW164" i="1"/>
  <c r="BW165" i="1"/>
  <c r="BW166" i="1"/>
  <c r="BW167" i="1"/>
  <c r="BW168" i="1"/>
  <c r="BW169" i="1"/>
  <c r="BW170" i="1"/>
  <c r="BW171" i="1"/>
  <c r="BW172" i="1"/>
  <c r="BW173" i="1"/>
  <c r="BW174" i="1"/>
  <c r="BW175" i="1"/>
  <c r="BW176" i="1"/>
  <c r="BW177" i="1"/>
  <c r="BW178" i="1"/>
  <c r="BW179" i="1"/>
  <c r="BW180" i="1"/>
  <c r="BW181" i="1"/>
  <c r="BW182" i="1"/>
  <c r="BW183" i="1"/>
  <c r="BW184" i="1"/>
  <c r="BW185" i="1"/>
  <c r="BW186" i="1"/>
  <c r="BW187" i="1"/>
  <c r="BW188" i="1"/>
  <c r="BW189" i="1"/>
  <c r="BW190" i="1"/>
  <c r="BW191" i="1"/>
  <c r="BW192" i="1"/>
  <c r="BW193" i="1"/>
  <c r="BW194" i="1"/>
  <c r="BW195" i="1"/>
  <c r="BW196" i="1"/>
  <c r="BW197" i="1"/>
  <c r="BW198" i="1"/>
  <c r="BW199" i="1"/>
  <c r="BW200" i="1"/>
  <c r="BW201" i="1"/>
  <c r="BW202" i="1"/>
  <c r="BW203" i="1"/>
  <c r="BW204" i="1"/>
  <c r="BW205" i="1"/>
  <c r="BW206" i="1"/>
  <c r="BW207" i="1"/>
  <c r="BW208" i="1"/>
  <c r="BW209" i="1"/>
  <c r="BW210" i="1"/>
  <c r="BW211" i="1"/>
  <c r="BW212" i="1"/>
  <c r="BW213" i="1"/>
  <c r="BW214" i="1"/>
  <c r="BW215" i="1"/>
  <c r="BW216" i="1"/>
  <c r="BW217" i="1"/>
  <c r="BW218" i="1"/>
  <c r="BW219" i="1"/>
  <c r="BW220" i="1"/>
  <c r="BW221" i="1"/>
  <c r="BW222" i="1"/>
  <c r="BW223" i="1"/>
  <c r="BW224" i="1"/>
  <c r="BW225" i="1"/>
  <c r="BW226" i="1"/>
  <c r="BW227" i="1"/>
  <c r="BW228" i="1"/>
  <c r="BW229" i="1"/>
  <c r="BW230" i="1"/>
  <c r="BW231" i="1"/>
  <c r="BW232" i="1"/>
  <c r="BW233" i="1"/>
  <c r="BW234" i="1"/>
  <c r="BW235" i="1"/>
  <c r="BW236" i="1"/>
  <c r="BW237" i="1"/>
  <c r="BW238" i="1"/>
  <c r="BW239" i="1"/>
  <c r="BW240" i="1"/>
  <c r="BW241" i="1"/>
  <c r="BW242" i="1"/>
  <c r="BW243" i="1"/>
  <c r="BW244" i="1"/>
  <c r="BW245" i="1"/>
  <c r="BW246" i="1"/>
  <c r="BW247" i="1"/>
  <c r="BW248" i="1"/>
  <c r="BW249" i="1"/>
  <c r="BW250" i="1"/>
  <c r="BW251" i="1"/>
  <c r="BW252" i="1"/>
  <c r="BW253" i="1"/>
  <c r="BW254" i="1"/>
  <c r="BW255" i="1"/>
  <c r="BW256" i="1"/>
  <c r="BW8" i="1"/>
  <c r="BX259" i="1" l="1"/>
  <c r="BX260" i="1"/>
  <c r="BY261" i="1"/>
  <c r="CB261" i="1" l="1"/>
  <c r="AP260" i="1" l="1"/>
  <c r="AP259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Q257" i="1"/>
  <c r="AQ261" i="1" s="1"/>
  <c r="AR257" i="1"/>
  <c r="AR261" i="1" s="1"/>
  <c r="AS257" i="1"/>
  <c r="AS261" i="1" s="1"/>
  <c r="AT257" i="1"/>
  <c r="AT261" i="1" s="1"/>
  <c r="AU257" i="1"/>
  <c r="AU261" i="1" s="1"/>
  <c r="AV257" i="1"/>
  <c r="AV261" i="1" s="1"/>
  <c r="AW257" i="1"/>
  <c r="AW261" i="1" s="1"/>
  <c r="AX257" i="1"/>
  <c r="AX261" i="1" s="1"/>
  <c r="AY257" i="1"/>
  <c r="AY261" i="1" s="1"/>
  <c r="AZ257" i="1"/>
  <c r="AZ261" i="1" s="1"/>
  <c r="BA257" i="1"/>
  <c r="BA261" i="1" s="1"/>
  <c r="BB257" i="1"/>
  <c r="BB261" i="1" s="1"/>
  <c r="BC257" i="1"/>
  <c r="BC261" i="1" s="1"/>
  <c r="BD257" i="1"/>
  <c r="BD261" i="1" s="1"/>
  <c r="BE257" i="1"/>
  <c r="BE261" i="1" s="1"/>
  <c r="BF257" i="1"/>
  <c r="BF261" i="1" s="1"/>
  <c r="BG257" i="1"/>
  <c r="BG261" i="1" s="1"/>
  <c r="BH257" i="1"/>
  <c r="BH261" i="1" s="1"/>
  <c r="BI257" i="1"/>
  <c r="BI261" i="1" s="1"/>
  <c r="BJ257" i="1"/>
  <c r="BJ261" i="1" s="1"/>
  <c r="BK257" i="1"/>
  <c r="BK261" i="1" s="1"/>
  <c r="BL257" i="1"/>
  <c r="BL261" i="1" s="1"/>
  <c r="BM257" i="1"/>
  <c r="BM261" i="1" s="1"/>
  <c r="BN257" i="1"/>
  <c r="BN261" i="1" s="1"/>
  <c r="BO257" i="1"/>
  <c r="BO261" i="1" s="1"/>
  <c r="BP257" i="1"/>
  <c r="BP261" i="1" s="1"/>
  <c r="BQ257" i="1"/>
  <c r="BQ261" i="1" s="1"/>
  <c r="BR257" i="1"/>
  <c r="BR261" i="1" s="1"/>
  <c r="BS257" i="1"/>
  <c r="BS261" i="1" s="1"/>
  <c r="BT257" i="1"/>
  <c r="BT261" i="1" s="1"/>
  <c r="BU257" i="1"/>
  <c r="BU261" i="1" s="1"/>
  <c r="BV257" i="1"/>
  <c r="BV261" i="1" s="1"/>
  <c r="BW257" i="1"/>
  <c r="BW261" i="1" s="1"/>
  <c r="BX257" i="1"/>
  <c r="BX261" i="1" s="1"/>
  <c r="BY257" i="1"/>
  <c r="BZ257" i="1"/>
  <c r="BZ261" i="1" s="1"/>
  <c r="CA257" i="1"/>
  <c r="CA261" i="1" s="1"/>
  <c r="CB257" i="1"/>
  <c r="CC257" i="1"/>
  <c r="CC261" i="1" s="1"/>
  <c r="AP257" i="1" l="1"/>
  <c r="AP261" i="1"/>
  <c r="O44" i="11" l="1"/>
  <c r="P44" i="11"/>
  <c r="Q44" i="11"/>
  <c r="R44" i="11"/>
  <c r="S44" i="11"/>
  <c r="T44" i="11"/>
  <c r="U44" i="11"/>
  <c r="V44" i="11"/>
  <c r="W44" i="11"/>
  <c r="X44" i="11"/>
  <c r="Y44" i="11"/>
  <c r="N44" i="11"/>
  <c r="K44" i="11"/>
  <c r="X259" i="1" l="1"/>
  <c r="O39" i="1" l="1"/>
  <c r="AJ173" i="11" l="1"/>
  <c r="O259" i="1"/>
  <c r="N259" i="1" l="1"/>
  <c r="M259" i="1" s="1"/>
  <c r="D259" i="1"/>
  <c r="E259" i="1"/>
  <c r="AJ133" i="9" l="1"/>
  <c r="AI75" i="9" l="1"/>
  <c r="M120" i="9" l="1"/>
  <c r="AO256" i="1"/>
  <c r="AN256" i="1"/>
  <c r="AO255" i="1"/>
  <c r="AN255" i="1"/>
  <c r="AO254" i="1"/>
  <c r="AN254" i="1"/>
  <c r="AO253" i="1"/>
  <c r="AN253" i="1"/>
  <c r="AO252" i="1"/>
  <c r="AN252" i="1"/>
  <c r="AO251" i="1"/>
  <c r="AN251" i="1"/>
  <c r="AO250" i="1"/>
  <c r="AN250" i="1"/>
  <c r="AO249" i="1"/>
  <c r="AN249" i="1"/>
  <c r="AO248" i="1"/>
  <c r="AN248" i="1"/>
  <c r="AO247" i="1"/>
  <c r="AN247" i="1"/>
  <c r="AO246" i="1"/>
  <c r="AN246" i="1"/>
  <c r="AO245" i="1"/>
  <c r="AN245" i="1"/>
  <c r="AO244" i="1"/>
  <c r="AN244" i="1"/>
  <c r="AO243" i="1"/>
  <c r="AN243" i="1"/>
  <c r="AO242" i="1"/>
  <c r="AN242" i="1"/>
  <c r="AO241" i="1"/>
  <c r="AN241" i="1"/>
  <c r="AO240" i="1"/>
  <c r="AN240" i="1"/>
  <c r="AO239" i="1"/>
  <c r="AN239" i="1"/>
  <c r="AO238" i="1"/>
  <c r="AN238" i="1"/>
  <c r="AO237" i="1"/>
  <c r="AN237" i="1"/>
  <c r="AO236" i="1"/>
  <c r="AN236" i="1"/>
  <c r="AO235" i="1"/>
  <c r="AN235" i="1"/>
  <c r="AO234" i="1"/>
  <c r="AN234" i="1"/>
  <c r="AO233" i="1"/>
  <c r="AN233" i="1"/>
  <c r="AO232" i="1"/>
  <c r="AN232" i="1"/>
  <c r="AO231" i="1"/>
  <c r="AN231" i="1"/>
  <c r="AO230" i="1"/>
  <c r="AN230" i="1"/>
  <c r="AO229" i="1"/>
  <c r="AN229" i="1"/>
  <c r="AO228" i="1"/>
  <c r="AN228" i="1"/>
  <c r="AO227" i="1"/>
  <c r="AN227" i="1"/>
  <c r="AO226" i="1"/>
  <c r="AN226" i="1"/>
  <c r="AO225" i="1"/>
  <c r="AN225" i="1"/>
  <c r="AO224" i="1"/>
  <c r="AN224" i="1"/>
  <c r="AO223" i="1"/>
  <c r="AN223" i="1"/>
  <c r="AO222" i="1"/>
  <c r="AN222" i="1"/>
  <c r="AO221" i="1"/>
  <c r="AN221" i="1"/>
  <c r="AO220" i="1"/>
  <c r="AN220" i="1"/>
  <c r="AO219" i="1"/>
  <c r="AN219" i="1"/>
  <c r="AO218" i="1"/>
  <c r="AN218" i="1"/>
  <c r="AO217" i="1"/>
  <c r="AN217" i="1"/>
  <c r="AO216" i="1"/>
  <c r="AN216" i="1"/>
  <c r="AO215" i="1"/>
  <c r="AN215" i="1"/>
  <c r="AO214" i="1"/>
  <c r="AN214" i="1"/>
  <c r="AO213" i="1"/>
  <c r="AN213" i="1"/>
  <c r="AO212" i="1"/>
  <c r="AN212" i="1"/>
  <c r="AO211" i="1"/>
  <c r="AN211" i="1"/>
  <c r="AO210" i="1"/>
  <c r="AN210" i="1"/>
  <c r="AO209" i="1"/>
  <c r="AN209" i="1"/>
  <c r="AO208" i="1"/>
  <c r="AN208" i="1"/>
  <c r="AO207" i="1"/>
  <c r="AN207" i="1"/>
  <c r="AO206" i="1"/>
  <c r="AN206" i="1"/>
  <c r="AO205" i="1"/>
  <c r="AN205" i="1"/>
  <c r="AO204" i="1"/>
  <c r="AN204" i="1"/>
  <c r="AO203" i="1"/>
  <c r="AN203" i="1"/>
  <c r="AO202" i="1"/>
  <c r="AN202" i="1"/>
  <c r="AO201" i="1"/>
  <c r="AN201" i="1"/>
  <c r="AO200" i="1"/>
  <c r="AN200" i="1"/>
  <c r="AO199" i="1"/>
  <c r="AN199" i="1"/>
  <c r="AO198" i="1"/>
  <c r="AN198" i="1"/>
  <c r="AO197" i="1"/>
  <c r="AN197" i="1"/>
  <c r="AO196" i="1"/>
  <c r="AN196" i="1"/>
  <c r="AO195" i="1"/>
  <c r="AN195" i="1"/>
  <c r="AO194" i="1"/>
  <c r="AN194" i="1"/>
  <c r="AO193" i="1"/>
  <c r="AN193" i="1"/>
  <c r="AO192" i="1"/>
  <c r="AN192" i="1"/>
  <c r="AO191" i="1"/>
  <c r="AN191" i="1"/>
  <c r="AO190" i="1"/>
  <c r="AN190" i="1"/>
  <c r="AO189" i="1"/>
  <c r="AN189" i="1"/>
  <c r="AO188" i="1"/>
  <c r="AN188" i="1"/>
  <c r="AO187" i="1"/>
  <c r="AN187" i="1"/>
  <c r="AO186" i="1"/>
  <c r="AN186" i="1"/>
  <c r="AO185" i="1"/>
  <c r="AN185" i="1"/>
  <c r="AO184" i="1"/>
  <c r="AN184" i="1"/>
  <c r="AO183" i="1"/>
  <c r="AN183" i="1"/>
  <c r="AO182" i="1"/>
  <c r="AN182" i="1"/>
  <c r="AO181" i="1"/>
  <c r="AN181" i="1"/>
  <c r="AO180" i="1"/>
  <c r="AN180" i="1"/>
  <c r="AO179" i="1"/>
  <c r="AN179" i="1"/>
  <c r="AO178" i="1"/>
  <c r="AN178" i="1"/>
  <c r="AO177" i="1"/>
  <c r="AN177" i="1"/>
  <c r="AO176" i="1"/>
  <c r="AN176" i="1"/>
  <c r="AO175" i="1"/>
  <c r="AN175" i="1"/>
  <c r="AO174" i="1"/>
  <c r="AN174" i="1"/>
  <c r="AO173" i="1"/>
  <c r="AN173" i="1"/>
  <c r="AO172" i="1"/>
  <c r="AN172" i="1"/>
  <c r="AO171" i="1"/>
  <c r="AN171" i="1"/>
  <c r="AO170" i="1"/>
  <c r="AN170" i="1"/>
  <c r="AO169" i="1"/>
  <c r="AN169" i="1"/>
  <c r="AO168" i="1"/>
  <c r="AN168" i="1"/>
  <c r="AO167" i="1"/>
  <c r="AN167" i="1"/>
  <c r="AO166" i="1"/>
  <c r="AN166" i="1"/>
  <c r="AO165" i="1"/>
  <c r="AN165" i="1"/>
  <c r="AO164" i="1"/>
  <c r="AN164" i="1"/>
  <c r="AO163" i="1"/>
  <c r="AN163" i="1"/>
  <c r="AO162" i="1"/>
  <c r="AN162" i="1"/>
  <c r="AO161" i="1"/>
  <c r="AN161" i="1"/>
  <c r="AO160" i="1"/>
  <c r="AN160" i="1"/>
  <c r="AO159" i="1"/>
  <c r="AN159" i="1"/>
  <c r="AO158" i="1"/>
  <c r="AN158" i="1"/>
  <c r="AO157" i="1"/>
  <c r="AN157" i="1"/>
  <c r="AO156" i="1"/>
  <c r="AN156" i="1"/>
  <c r="AO155" i="1"/>
  <c r="AN155" i="1"/>
  <c r="AO154" i="1"/>
  <c r="AN154" i="1"/>
  <c r="AO153" i="1"/>
  <c r="AN153" i="1"/>
  <c r="AO152" i="1"/>
  <c r="AN152" i="1"/>
  <c r="AO151" i="1"/>
  <c r="AN151" i="1"/>
  <c r="AO150" i="1"/>
  <c r="AN150" i="1"/>
  <c r="AO149" i="1"/>
  <c r="AN149" i="1"/>
  <c r="AO148" i="1"/>
  <c r="AN148" i="1"/>
  <c r="AO147" i="1"/>
  <c r="AN147" i="1"/>
  <c r="AO146" i="1"/>
  <c r="AN146" i="1"/>
  <c r="AO145" i="1"/>
  <c r="AN145" i="1"/>
  <c r="AO144" i="1"/>
  <c r="AN144" i="1"/>
  <c r="AO143" i="1"/>
  <c r="AN143" i="1"/>
  <c r="AO142" i="1"/>
  <c r="AN142" i="1"/>
  <c r="AO141" i="1"/>
  <c r="AN141" i="1"/>
  <c r="AO140" i="1"/>
  <c r="AN140" i="1"/>
  <c r="AO139" i="1"/>
  <c r="AN139" i="1"/>
  <c r="AO138" i="1"/>
  <c r="AN138" i="1"/>
  <c r="AO137" i="1"/>
  <c r="AN137" i="1"/>
  <c r="AO136" i="1"/>
  <c r="AN136" i="1"/>
  <c r="AO135" i="1"/>
  <c r="AN135" i="1"/>
  <c r="AO134" i="1"/>
  <c r="AN134" i="1"/>
  <c r="AO133" i="1"/>
  <c r="AN133" i="1"/>
  <c r="AO132" i="1"/>
  <c r="AN132" i="1"/>
  <c r="AO131" i="1"/>
  <c r="AN131" i="1"/>
  <c r="AO130" i="1"/>
  <c r="AN130" i="1"/>
  <c r="AO129" i="1"/>
  <c r="AN129" i="1"/>
  <c r="AO128" i="1"/>
  <c r="AN128" i="1"/>
  <c r="AO127" i="1"/>
  <c r="AN127" i="1"/>
  <c r="AO126" i="1"/>
  <c r="AN126" i="1"/>
  <c r="AO125" i="1"/>
  <c r="AN125" i="1"/>
  <c r="AO124" i="1"/>
  <c r="AN124" i="1"/>
  <c r="AO123" i="1"/>
  <c r="AN123" i="1"/>
  <c r="AO122" i="1"/>
  <c r="AN122" i="1"/>
  <c r="AO121" i="1"/>
  <c r="AN121" i="1"/>
  <c r="AO120" i="1"/>
  <c r="AN120" i="1"/>
  <c r="AO119" i="1"/>
  <c r="AN119" i="1"/>
  <c r="AO118" i="1"/>
  <c r="AN118" i="1"/>
  <c r="AO117" i="1"/>
  <c r="AN117" i="1"/>
  <c r="AO116" i="1"/>
  <c r="AN116" i="1"/>
  <c r="AO115" i="1"/>
  <c r="AN115" i="1"/>
  <c r="AO114" i="1"/>
  <c r="AN114" i="1"/>
  <c r="AO113" i="1"/>
  <c r="AN113" i="1"/>
  <c r="AO112" i="1"/>
  <c r="AN112" i="1"/>
  <c r="AO111" i="1"/>
  <c r="AN111" i="1"/>
  <c r="AO110" i="1"/>
  <c r="AN110" i="1"/>
  <c r="AO109" i="1"/>
  <c r="AN109" i="1"/>
  <c r="AO108" i="1"/>
  <c r="AN108" i="1"/>
  <c r="AO107" i="1"/>
  <c r="AN107" i="1"/>
  <c r="AO106" i="1"/>
  <c r="AN106" i="1"/>
  <c r="AO105" i="1"/>
  <c r="AN105" i="1"/>
  <c r="AO104" i="1"/>
  <c r="AN104" i="1"/>
  <c r="AO103" i="1"/>
  <c r="AN103" i="1"/>
  <c r="AO102" i="1"/>
  <c r="AN102" i="1"/>
  <c r="AO101" i="1"/>
  <c r="AN101" i="1"/>
  <c r="AO100" i="1"/>
  <c r="AN100" i="1"/>
  <c r="AO99" i="1"/>
  <c r="AN99" i="1"/>
  <c r="AO98" i="1"/>
  <c r="AN98" i="1"/>
  <c r="AO97" i="1"/>
  <c r="AN97" i="1"/>
  <c r="AO96" i="1"/>
  <c r="AN96" i="1"/>
  <c r="AO95" i="1"/>
  <c r="AN95" i="1"/>
  <c r="AO94" i="1"/>
  <c r="AN94" i="1"/>
  <c r="AO93" i="1"/>
  <c r="AN93" i="1"/>
  <c r="AO92" i="1"/>
  <c r="AN92" i="1"/>
  <c r="AO91" i="1"/>
  <c r="AN91" i="1"/>
  <c r="AO90" i="1"/>
  <c r="AN90" i="1"/>
  <c r="AO89" i="1"/>
  <c r="AN89" i="1"/>
  <c r="AO88" i="1"/>
  <c r="AN88" i="1"/>
  <c r="AO87" i="1"/>
  <c r="AN87" i="1"/>
  <c r="AO86" i="1"/>
  <c r="AN86" i="1"/>
  <c r="AO85" i="1"/>
  <c r="AN85" i="1"/>
  <c r="AO84" i="1"/>
  <c r="AN84" i="1"/>
  <c r="AO83" i="1"/>
  <c r="AN83" i="1"/>
  <c r="AO82" i="1"/>
  <c r="AN82" i="1"/>
  <c r="AO81" i="1"/>
  <c r="AN81" i="1"/>
  <c r="AO80" i="1"/>
  <c r="AN80" i="1"/>
  <c r="AO79" i="1"/>
  <c r="AN79" i="1"/>
  <c r="AO78" i="1"/>
  <c r="AN78" i="1"/>
  <c r="AO77" i="1"/>
  <c r="AN77" i="1"/>
  <c r="AO76" i="1"/>
  <c r="AN76" i="1"/>
  <c r="AO75" i="1"/>
  <c r="AN75" i="1"/>
  <c r="AO74" i="1"/>
  <c r="AN74" i="1"/>
  <c r="AO73" i="1"/>
  <c r="AN73" i="1"/>
  <c r="AO72" i="1"/>
  <c r="AN72" i="1"/>
  <c r="AO71" i="1"/>
  <c r="AN71" i="1"/>
  <c r="AO70" i="1"/>
  <c r="AN70" i="1"/>
  <c r="AO69" i="1"/>
  <c r="AN69" i="1"/>
  <c r="AO68" i="1"/>
  <c r="AN68" i="1"/>
  <c r="AO67" i="1"/>
  <c r="AN67" i="1"/>
  <c r="AO66" i="1"/>
  <c r="AN66" i="1"/>
  <c r="AO65" i="1"/>
  <c r="AN65" i="1"/>
  <c r="AO64" i="1"/>
  <c r="AN64" i="1"/>
  <c r="AO63" i="1"/>
  <c r="AN63" i="1"/>
  <c r="AO62" i="1"/>
  <c r="AN62" i="1"/>
  <c r="AO61" i="1"/>
  <c r="AN61" i="1"/>
  <c r="AO60" i="1"/>
  <c r="AN60" i="1"/>
  <c r="AO59" i="1"/>
  <c r="AN59" i="1"/>
  <c r="AO58" i="1"/>
  <c r="AN58" i="1"/>
  <c r="AO57" i="1"/>
  <c r="AN57" i="1"/>
  <c r="AO56" i="1"/>
  <c r="AN56" i="1"/>
  <c r="AO55" i="1"/>
  <c r="AN55" i="1"/>
  <c r="AO54" i="1"/>
  <c r="AN54" i="1"/>
  <c r="AO53" i="1"/>
  <c r="AN53" i="1"/>
  <c r="AO52" i="1"/>
  <c r="AN52" i="1"/>
  <c r="AO51" i="1"/>
  <c r="AN51" i="1"/>
  <c r="AO50" i="1"/>
  <c r="AN50" i="1"/>
  <c r="AO49" i="1"/>
  <c r="AN49" i="1"/>
  <c r="AO48" i="1"/>
  <c r="AN48" i="1"/>
  <c r="AO47" i="1"/>
  <c r="AN47" i="1"/>
  <c r="AO46" i="1"/>
  <c r="AN46" i="1"/>
  <c r="AO45" i="1"/>
  <c r="AN45" i="1"/>
  <c r="AO44" i="1"/>
  <c r="AN44" i="1"/>
  <c r="AO43" i="1"/>
  <c r="AN43" i="1"/>
  <c r="AO42" i="1"/>
  <c r="AN42" i="1"/>
  <c r="AO41" i="1"/>
  <c r="AN41" i="1"/>
  <c r="AO40" i="1"/>
  <c r="AN40" i="1"/>
  <c r="AO39" i="1"/>
  <c r="AN39" i="1"/>
  <c r="AO38" i="1"/>
  <c r="AN38" i="1"/>
  <c r="AO37" i="1"/>
  <c r="AN37" i="1"/>
  <c r="AO36" i="1"/>
  <c r="AN36" i="1"/>
  <c r="AO35" i="1"/>
  <c r="AN35" i="1"/>
  <c r="AO34" i="1"/>
  <c r="AN34" i="1"/>
  <c r="AO33" i="1"/>
  <c r="AN33" i="1"/>
  <c r="AO32" i="1"/>
  <c r="AN32" i="1"/>
  <c r="AO31" i="1"/>
  <c r="AN31" i="1"/>
  <c r="AO30" i="1"/>
  <c r="AN30" i="1"/>
  <c r="AO29" i="1"/>
  <c r="AN29" i="1"/>
  <c r="AO28" i="1"/>
  <c r="AN28" i="1"/>
  <c r="AO27" i="1"/>
  <c r="AN27" i="1"/>
  <c r="AO26" i="1"/>
  <c r="AN26" i="1"/>
  <c r="AO25" i="1"/>
  <c r="AN25" i="1"/>
  <c r="AO24" i="1"/>
  <c r="AN24" i="1"/>
  <c r="AO23" i="1"/>
  <c r="AN23" i="1"/>
  <c r="AO22" i="1"/>
  <c r="AN22" i="1"/>
  <c r="AO21" i="1"/>
  <c r="AN21" i="1"/>
  <c r="AO20" i="1"/>
  <c r="AN20" i="1"/>
  <c r="AO19" i="1"/>
  <c r="AN19" i="1"/>
  <c r="AO18" i="1"/>
  <c r="AN18" i="1"/>
  <c r="AO17" i="1"/>
  <c r="AN17" i="1"/>
  <c r="AO16" i="1"/>
  <c r="AN16" i="1"/>
  <c r="AO15" i="1"/>
  <c r="AN15" i="1"/>
  <c r="AO14" i="1"/>
  <c r="AN14" i="1"/>
  <c r="AO13" i="1"/>
  <c r="AN13" i="1"/>
  <c r="AO12" i="1"/>
  <c r="AN12" i="1"/>
  <c r="AO11" i="1"/>
  <c r="AN11" i="1"/>
  <c r="AO10" i="1"/>
  <c r="AN10" i="1"/>
  <c r="AO9" i="1"/>
  <c r="AN9" i="1"/>
  <c r="AO8" i="1"/>
  <c r="AO257" i="1" s="1"/>
  <c r="AO261" i="1" s="1"/>
  <c r="AN8" i="1"/>
  <c r="AN257" i="1" s="1"/>
  <c r="AN261" i="1" s="1"/>
  <c r="AM256" i="1"/>
  <c r="AL256" i="1"/>
  <c r="AK256" i="1"/>
  <c r="AM255" i="1"/>
  <c r="AL255" i="1"/>
  <c r="AK255" i="1"/>
  <c r="AM254" i="1"/>
  <c r="AL254" i="1"/>
  <c r="AK254" i="1"/>
  <c r="AM253" i="1"/>
  <c r="AL253" i="1"/>
  <c r="AK253" i="1"/>
  <c r="AM252" i="1"/>
  <c r="AL252" i="1"/>
  <c r="AK252" i="1"/>
  <c r="AM251" i="1"/>
  <c r="AL251" i="1"/>
  <c r="AK251" i="1"/>
  <c r="AM250" i="1"/>
  <c r="AL250" i="1"/>
  <c r="AK250" i="1"/>
  <c r="AM249" i="1"/>
  <c r="AL249" i="1"/>
  <c r="AK249" i="1"/>
  <c r="AM248" i="1"/>
  <c r="AL248" i="1"/>
  <c r="AK248" i="1"/>
  <c r="AM247" i="1"/>
  <c r="AL247" i="1"/>
  <c r="AK247" i="1"/>
  <c r="AM246" i="1"/>
  <c r="AL246" i="1"/>
  <c r="AK246" i="1"/>
  <c r="AM245" i="1"/>
  <c r="AL245" i="1"/>
  <c r="AK245" i="1"/>
  <c r="AM244" i="1"/>
  <c r="AL244" i="1"/>
  <c r="AK244" i="1"/>
  <c r="AM243" i="1"/>
  <c r="AL243" i="1"/>
  <c r="AK243" i="1"/>
  <c r="AM242" i="1"/>
  <c r="AL242" i="1"/>
  <c r="AK242" i="1"/>
  <c r="AM241" i="1"/>
  <c r="AL241" i="1"/>
  <c r="AK241" i="1"/>
  <c r="AM240" i="1"/>
  <c r="AL240" i="1"/>
  <c r="AK240" i="1"/>
  <c r="AM239" i="1"/>
  <c r="AL239" i="1"/>
  <c r="AK239" i="1"/>
  <c r="AM238" i="1"/>
  <c r="AL238" i="1"/>
  <c r="AK238" i="1"/>
  <c r="AM237" i="1"/>
  <c r="AL237" i="1"/>
  <c r="AK237" i="1"/>
  <c r="AM236" i="1"/>
  <c r="AL236" i="1"/>
  <c r="AK236" i="1"/>
  <c r="AM235" i="1"/>
  <c r="AL235" i="1"/>
  <c r="AK235" i="1"/>
  <c r="AM234" i="1"/>
  <c r="AL234" i="1"/>
  <c r="AK234" i="1"/>
  <c r="AM233" i="1"/>
  <c r="AL233" i="1"/>
  <c r="AK233" i="1"/>
  <c r="AM232" i="1"/>
  <c r="AL232" i="1"/>
  <c r="AK232" i="1"/>
  <c r="AM231" i="1"/>
  <c r="AL231" i="1"/>
  <c r="AK231" i="1"/>
  <c r="AM230" i="1"/>
  <c r="AL230" i="1"/>
  <c r="AK230" i="1"/>
  <c r="AM229" i="1"/>
  <c r="AL229" i="1"/>
  <c r="AK229" i="1"/>
  <c r="AM228" i="1"/>
  <c r="AL228" i="1"/>
  <c r="AK228" i="1"/>
  <c r="AM227" i="1"/>
  <c r="AL227" i="1"/>
  <c r="AK227" i="1"/>
  <c r="AM226" i="1"/>
  <c r="AL226" i="1"/>
  <c r="AK226" i="1"/>
  <c r="AM225" i="1"/>
  <c r="AL225" i="1"/>
  <c r="AK225" i="1"/>
  <c r="AM224" i="1"/>
  <c r="AL224" i="1"/>
  <c r="AK224" i="1"/>
  <c r="AM223" i="1"/>
  <c r="AL223" i="1"/>
  <c r="AK223" i="1"/>
  <c r="AM222" i="1"/>
  <c r="AL222" i="1"/>
  <c r="AK222" i="1"/>
  <c r="AM221" i="1"/>
  <c r="AL221" i="1"/>
  <c r="AK221" i="1"/>
  <c r="AM220" i="1"/>
  <c r="AL220" i="1"/>
  <c r="AK220" i="1"/>
  <c r="AM219" i="1"/>
  <c r="AL219" i="1"/>
  <c r="AK219" i="1"/>
  <c r="AM218" i="1"/>
  <c r="AL218" i="1"/>
  <c r="AK218" i="1"/>
  <c r="AM217" i="1"/>
  <c r="AL217" i="1"/>
  <c r="AK217" i="1"/>
  <c r="AM216" i="1"/>
  <c r="AL216" i="1"/>
  <c r="AK216" i="1"/>
  <c r="AM215" i="1"/>
  <c r="AL215" i="1"/>
  <c r="AK215" i="1"/>
  <c r="AM214" i="1"/>
  <c r="AL214" i="1"/>
  <c r="AK214" i="1"/>
  <c r="AM213" i="1"/>
  <c r="AL213" i="1"/>
  <c r="AK213" i="1"/>
  <c r="AM212" i="1"/>
  <c r="AL212" i="1"/>
  <c r="AK212" i="1"/>
  <c r="AM211" i="1"/>
  <c r="AL211" i="1"/>
  <c r="AK211" i="1"/>
  <c r="AM210" i="1"/>
  <c r="AL210" i="1"/>
  <c r="AK210" i="1"/>
  <c r="AM209" i="1"/>
  <c r="AL209" i="1"/>
  <c r="AK209" i="1"/>
  <c r="AM208" i="1"/>
  <c r="AL208" i="1"/>
  <c r="AK208" i="1"/>
  <c r="AM207" i="1"/>
  <c r="AL207" i="1"/>
  <c r="AK207" i="1"/>
  <c r="AM206" i="1"/>
  <c r="AL206" i="1"/>
  <c r="AK206" i="1"/>
  <c r="AM205" i="1"/>
  <c r="AL205" i="1"/>
  <c r="AK205" i="1"/>
  <c r="AM204" i="1"/>
  <c r="AL204" i="1"/>
  <c r="AK204" i="1"/>
  <c r="AM203" i="1"/>
  <c r="AL203" i="1"/>
  <c r="AK203" i="1"/>
  <c r="AM202" i="1"/>
  <c r="AL202" i="1"/>
  <c r="AK202" i="1"/>
  <c r="AM201" i="1"/>
  <c r="AL201" i="1"/>
  <c r="AK201" i="1"/>
  <c r="AM200" i="1"/>
  <c r="AL200" i="1"/>
  <c r="AK200" i="1"/>
  <c r="AM199" i="1"/>
  <c r="AL199" i="1"/>
  <c r="AK199" i="1"/>
  <c r="AM198" i="1"/>
  <c r="AL198" i="1"/>
  <c r="AK198" i="1"/>
  <c r="AM197" i="1"/>
  <c r="AL197" i="1"/>
  <c r="AK197" i="1"/>
  <c r="AM196" i="1"/>
  <c r="AL196" i="1"/>
  <c r="AK196" i="1"/>
  <c r="AM195" i="1"/>
  <c r="AL195" i="1"/>
  <c r="AK195" i="1"/>
  <c r="AM194" i="1"/>
  <c r="AL194" i="1"/>
  <c r="AK194" i="1"/>
  <c r="AM193" i="1"/>
  <c r="AL193" i="1"/>
  <c r="AK193" i="1"/>
  <c r="AM192" i="1"/>
  <c r="AL192" i="1"/>
  <c r="AK192" i="1"/>
  <c r="AM191" i="1"/>
  <c r="AL191" i="1"/>
  <c r="AK191" i="1"/>
  <c r="AM190" i="1"/>
  <c r="AL190" i="1"/>
  <c r="AK190" i="1"/>
  <c r="AM189" i="1"/>
  <c r="AL189" i="1"/>
  <c r="AK189" i="1"/>
  <c r="AM188" i="1"/>
  <c r="AL188" i="1"/>
  <c r="AK188" i="1"/>
  <c r="AM187" i="1"/>
  <c r="AL187" i="1"/>
  <c r="AK187" i="1"/>
  <c r="AM186" i="1"/>
  <c r="AL186" i="1"/>
  <c r="AK186" i="1"/>
  <c r="AM185" i="1"/>
  <c r="AL185" i="1"/>
  <c r="AK185" i="1"/>
  <c r="AM184" i="1"/>
  <c r="AL184" i="1"/>
  <c r="AK184" i="1"/>
  <c r="AM183" i="1"/>
  <c r="AL183" i="1"/>
  <c r="AK183" i="1"/>
  <c r="AM182" i="1"/>
  <c r="AL182" i="1"/>
  <c r="AK182" i="1"/>
  <c r="AM181" i="1"/>
  <c r="AL181" i="1"/>
  <c r="AK181" i="1"/>
  <c r="AM180" i="1"/>
  <c r="AL180" i="1"/>
  <c r="AK180" i="1"/>
  <c r="AM179" i="1"/>
  <c r="AL179" i="1"/>
  <c r="AK179" i="1"/>
  <c r="AM178" i="1"/>
  <c r="AL178" i="1"/>
  <c r="AK178" i="1"/>
  <c r="AM177" i="1"/>
  <c r="AL177" i="1"/>
  <c r="AK177" i="1"/>
  <c r="AM176" i="1"/>
  <c r="AL176" i="1"/>
  <c r="AK176" i="1"/>
  <c r="AM175" i="1"/>
  <c r="AL175" i="1"/>
  <c r="AK175" i="1"/>
  <c r="AM174" i="1"/>
  <c r="AL174" i="1"/>
  <c r="AK174" i="1"/>
  <c r="AM173" i="1"/>
  <c r="AL173" i="1"/>
  <c r="AK173" i="1"/>
  <c r="AM172" i="1"/>
  <c r="AL172" i="1"/>
  <c r="AK172" i="1"/>
  <c r="AM171" i="1"/>
  <c r="AL171" i="1"/>
  <c r="AK171" i="1"/>
  <c r="AM170" i="1"/>
  <c r="AL170" i="1"/>
  <c r="AK170" i="1"/>
  <c r="AM169" i="1"/>
  <c r="AL169" i="1"/>
  <c r="AK169" i="1"/>
  <c r="AM168" i="1"/>
  <c r="AL168" i="1"/>
  <c r="AK168" i="1"/>
  <c r="AM167" i="1"/>
  <c r="AL167" i="1"/>
  <c r="AK167" i="1"/>
  <c r="AM166" i="1"/>
  <c r="AL166" i="1"/>
  <c r="AK166" i="1"/>
  <c r="AM165" i="1"/>
  <c r="AL165" i="1"/>
  <c r="AK165" i="1"/>
  <c r="AM164" i="1"/>
  <c r="AL164" i="1"/>
  <c r="AK164" i="1"/>
  <c r="AM163" i="1"/>
  <c r="AL163" i="1"/>
  <c r="AK163" i="1"/>
  <c r="AM162" i="1"/>
  <c r="AL162" i="1"/>
  <c r="AK162" i="1"/>
  <c r="AM161" i="1"/>
  <c r="AL161" i="1"/>
  <c r="AK161" i="1"/>
  <c r="AM160" i="1"/>
  <c r="AL160" i="1"/>
  <c r="AK160" i="1"/>
  <c r="AM159" i="1"/>
  <c r="AL159" i="1"/>
  <c r="AK159" i="1"/>
  <c r="AM158" i="1"/>
  <c r="AL158" i="1"/>
  <c r="AK158" i="1"/>
  <c r="AM157" i="1"/>
  <c r="AL157" i="1"/>
  <c r="AK157" i="1"/>
  <c r="AM156" i="1"/>
  <c r="AL156" i="1"/>
  <c r="AK156" i="1"/>
  <c r="AM155" i="1"/>
  <c r="AL155" i="1"/>
  <c r="AK155" i="1"/>
  <c r="AM154" i="1"/>
  <c r="AL154" i="1"/>
  <c r="AK154" i="1"/>
  <c r="AM153" i="1"/>
  <c r="AL153" i="1"/>
  <c r="AK153" i="1"/>
  <c r="AM152" i="1"/>
  <c r="AL152" i="1"/>
  <c r="AK152" i="1"/>
  <c r="AM151" i="1"/>
  <c r="AL151" i="1"/>
  <c r="AK151" i="1"/>
  <c r="AM150" i="1"/>
  <c r="AL150" i="1"/>
  <c r="AK150" i="1"/>
  <c r="AM149" i="1"/>
  <c r="AL149" i="1"/>
  <c r="AK149" i="1"/>
  <c r="AM148" i="1"/>
  <c r="AL148" i="1"/>
  <c r="AK148" i="1"/>
  <c r="AM147" i="1"/>
  <c r="AL147" i="1"/>
  <c r="AK147" i="1"/>
  <c r="AM146" i="1"/>
  <c r="AL146" i="1"/>
  <c r="AK146" i="1"/>
  <c r="AM145" i="1"/>
  <c r="AL145" i="1"/>
  <c r="AK145" i="1"/>
  <c r="AM144" i="1"/>
  <c r="AL144" i="1"/>
  <c r="AK144" i="1"/>
  <c r="AM143" i="1"/>
  <c r="AL143" i="1"/>
  <c r="AK143" i="1"/>
  <c r="AM142" i="1"/>
  <c r="AL142" i="1"/>
  <c r="AK142" i="1"/>
  <c r="AM141" i="1"/>
  <c r="AL141" i="1"/>
  <c r="AK141" i="1"/>
  <c r="AM140" i="1"/>
  <c r="AL140" i="1"/>
  <c r="AK140" i="1"/>
  <c r="AM139" i="1"/>
  <c r="AL139" i="1"/>
  <c r="AK139" i="1"/>
  <c r="AM138" i="1"/>
  <c r="AL138" i="1"/>
  <c r="AK138" i="1"/>
  <c r="AM137" i="1"/>
  <c r="AL137" i="1"/>
  <c r="AK137" i="1"/>
  <c r="AM136" i="1"/>
  <c r="AL136" i="1"/>
  <c r="AK136" i="1"/>
  <c r="AM135" i="1"/>
  <c r="AL135" i="1"/>
  <c r="AK135" i="1"/>
  <c r="AM134" i="1"/>
  <c r="AL134" i="1"/>
  <c r="AK134" i="1"/>
  <c r="AM133" i="1"/>
  <c r="AL133" i="1"/>
  <c r="AK133" i="1"/>
  <c r="AM132" i="1"/>
  <c r="AL132" i="1"/>
  <c r="AK132" i="1"/>
  <c r="AM131" i="1"/>
  <c r="AL131" i="1"/>
  <c r="AK131" i="1"/>
  <c r="AM130" i="1"/>
  <c r="AL130" i="1"/>
  <c r="AK130" i="1"/>
  <c r="AM129" i="1"/>
  <c r="AL129" i="1"/>
  <c r="AK129" i="1"/>
  <c r="AM128" i="1"/>
  <c r="AL128" i="1"/>
  <c r="AK128" i="1"/>
  <c r="AM127" i="1"/>
  <c r="AL127" i="1"/>
  <c r="AK127" i="1"/>
  <c r="AM126" i="1"/>
  <c r="AL126" i="1"/>
  <c r="AK126" i="1"/>
  <c r="AM125" i="1"/>
  <c r="AL125" i="1"/>
  <c r="AK125" i="1"/>
  <c r="AM124" i="1"/>
  <c r="AL124" i="1"/>
  <c r="AK124" i="1"/>
  <c r="AM123" i="1"/>
  <c r="AL123" i="1"/>
  <c r="AK123" i="1"/>
  <c r="AM122" i="1"/>
  <c r="AL122" i="1"/>
  <c r="AK122" i="1"/>
  <c r="AM121" i="1"/>
  <c r="AL121" i="1"/>
  <c r="AK121" i="1"/>
  <c r="AM120" i="1"/>
  <c r="AL120" i="1"/>
  <c r="AK120" i="1"/>
  <c r="AM119" i="1"/>
  <c r="AL119" i="1"/>
  <c r="AK119" i="1"/>
  <c r="AM118" i="1"/>
  <c r="AL118" i="1"/>
  <c r="AK118" i="1"/>
  <c r="AM117" i="1"/>
  <c r="AL117" i="1"/>
  <c r="AK117" i="1"/>
  <c r="AM116" i="1"/>
  <c r="AL116" i="1"/>
  <c r="AK116" i="1"/>
  <c r="AM115" i="1"/>
  <c r="AL115" i="1"/>
  <c r="AK115" i="1"/>
  <c r="AM114" i="1"/>
  <c r="AL114" i="1"/>
  <c r="AK114" i="1"/>
  <c r="AM113" i="1"/>
  <c r="AL113" i="1"/>
  <c r="AK113" i="1"/>
  <c r="AM112" i="1"/>
  <c r="AL112" i="1"/>
  <c r="AK112" i="1"/>
  <c r="AM111" i="1"/>
  <c r="AL111" i="1"/>
  <c r="AK111" i="1"/>
  <c r="AM110" i="1"/>
  <c r="AL110" i="1"/>
  <c r="AK110" i="1"/>
  <c r="AM109" i="1"/>
  <c r="AL109" i="1"/>
  <c r="AK109" i="1"/>
  <c r="AM108" i="1"/>
  <c r="AL108" i="1"/>
  <c r="AK108" i="1"/>
  <c r="AM107" i="1"/>
  <c r="AL107" i="1"/>
  <c r="AK107" i="1"/>
  <c r="AM106" i="1"/>
  <c r="AL106" i="1"/>
  <c r="AK106" i="1"/>
  <c r="AM105" i="1"/>
  <c r="AL105" i="1"/>
  <c r="AK105" i="1"/>
  <c r="AM104" i="1"/>
  <c r="AL104" i="1"/>
  <c r="AK104" i="1"/>
  <c r="AM103" i="1"/>
  <c r="AL103" i="1"/>
  <c r="AK103" i="1"/>
  <c r="AM102" i="1"/>
  <c r="AL102" i="1"/>
  <c r="AK102" i="1"/>
  <c r="AM101" i="1"/>
  <c r="AL101" i="1"/>
  <c r="AK101" i="1"/>
  <c r="AM100" i="1"/>
  <c r="AL100" i="1"/>
  <c r="AK100" i="1"/>
  <c r="AM99" i="1"/>
  <c r="AL99" i="1"/>
  <c r="AK99" i="1"/>
  <c r="AM98" i="1"/>
  <c r="AL98" i="1"/>
  <c r="AK98" i="1"/>
  <c r="AM97" i="1"/>
  <c r="AL97" i="1"/>
  <c r="AK97" i="1"/>
  <c r="AM96" i="1"/>
  <c r="AL96" i="1"/>
  <c r="AK96" i="1"/>
  <c r="AM95" i="1"/>
  <c r="AL95" i="1"/>
  <c r="AK95" i="1"/>
  <c r="AM94" i="1"/>
  <c r="AL94" i="1"/>
  <c r="AK94" i="1"/>
  <c r="AM93" i="1"/>
  <c r="AL93" i="1"/>
  <c r="AK93" i="1"/>
  <c r="AM92" i="1"/>
  <c r="AL92" i="1"/>
  <c r="AK92" i="1"/>
  <c r="AM91" i="1"/>
  <c r="AL91" i="1"/>
  <c r="AK91" i="1"/>
  <c r="AM90" i="1"/>
  <c r="AL90" i="1"/>
  <c r="AK90" i="1"/>
  <c r="AM89" i="1"/>
  <c r="AL89" i="1"/>
  <c r="AK89" i="1"/>
  <c r="AM88" i="1"/>
  <c r="AL88" i="1"/>
  <c r="AK88" i="1"/>
  <c r="AM87" i="1"/>
  <c r="AL87" i="1"/>
  <c r="AK87" i="1"/>
  <c r="AM86" i="1"/>
  <c r="AL86" i="1"/>
  <c r="AK86" i="1"/>
  <c r="AM85" i="1"/>
  <c r="AL85" i="1"/>
  <c r="AK85" i="1"/>
  <c r="AM84" i="1"/>
  <c r="AL84" i="1"/>
  <c r="AK84" i="1"/>
  <c r="AM83" i="1"/>
  <c r="AL83" i="1"/>
  <c r="AK83" i="1"/>
  <c r="AM82" i="1"/>
  <c r="AL82" i="1"/>
  <c r="AK82" i="1"/>
  <c r="AM81" i="1"/>
  <c r="AL81" i="1"/>
  <c r="AK81" i="1"/>
  <c r="AM80" i="1"/>
  <c r="AL80" i="1"/>
  <c r="AK80" i="1"/>
  <c r="AM79" i="1"/>
  <c r="AL79" i="1"/>
  <c r="AK79" i="1"/>
  <c r="AM78" i="1"/>
  <c r="AL78" i="1"/>
  <c r="AK78" i="1"/>
  <c r="AM77" i="1"/>
  <c r="AL77" i="1"/>
  <c r="AK77" i="1"/>
  <c r="AM76" i="1"/>
  <c r="AL76" i="1"/>
  <c r="AK76" i="1"/>
  <c r="AM75" i="1"/>
  <c r="AL75" i="1"/>
  <c r="AK75" i="1"/>
  <c r="AM74" i="1"/>
  <c r="AL74" i="1"/>
  <c r="AK74" i="1"/>
  <c r="AM73" i="1"/>
  <c r="AL73" i="1"/>
  <c r="AK73" i="1"/>
  <c r="AM72" i="1"/>
  <c r="AL72" i="1"/>
  <c r="AK72" i="1"/>
  <c r="AM71" i="1"/>
  <c r="AL71" i="1"/>
  <c r="AK71" i="1"/>
  <c r="AM70" i="1"/>
  <c r="AL70" i="1"/>
  <c r="AK70" i="1"/>
  <c r="AM69" i="1"/>
  <c r="AL69" i="1"/>
  <c r="AK69" i="1"/>
  <c r="AM68" i="1"/>
  <c r="AL68" i="1"/>
  <c r="AK68" i="1"/>
  <c r="AM67" i="1"/>
  <c r="AL67" i="1"/>
  <c r="AK67" i="1"/>
  <c r="AM66" i="1"/>
  <c r="AL66" i="1"/>
  <c r="AK66" i="1"/>
  <c r="AM65" i="1"/>
  <c r="AL65" i="1"/>
  <c r="AK65" i="1"/>
  <c r="AM64" i="1"/>
  <c r="AL64" i="1"/>
  <c r="AK64" i="1"/>
  <c r="AM63" i="1"/>
  <c r="AL63" i="1"/>
  <c r="AK63" i="1"/>
  <c r="AM62" i="1"/>
  <c r="AL62" i="1"/>
  <c r="AK62" i="1"/>
  <c r="AM61" i="1"/>
  <c r="AL61" i="1"/>
  <c r="AK61" i="1"/>
  <c r="AM60" i="1"/>
  <c r="AL60" i="1"/>
  <c r="AK60" i="1"/>
  <c r="AM59" i="1"/>
  <c r="AL59" i="1"/>
  <c r="AK59" i="1"/>
  <c r="AM58" i="1"/>
  <c r="AL58" i="1"/>
  <c r="AK58" i="1"/>
  <c r="AM57" i="1"/>
  <c r="AL57" i="1"/>
  <c r="AK57" i="1"/>
  <c r="AM56" i="1"/>
  <c r="AL56" i="1"/>
  <c r="AK56" i="1"/>
  <c r="AM55" i="1"/>
  <c r="AL55" i="1"/>
  <c r="AK55" i="1"/>
  <c r="AM54" i="1"/>
  <c r="AL54" i="1"/>
  <c r="AK54" i="1"/>
  <c r="AM53" i="1"/>
  <c r="AL53" i="1"/>
  <c r="AK53" i="1"/>
  <c r="AM52" i="1"/>
  <c r="AL52" i="1"/>
  <c r="AK52" i="1"/>
  <c r="AM51" i="1"/>
  <c r="AL51" i="1"/>
  <c r="AK51" i="1"/>
  <c r="AM50" i="1"/>
  <c r="AL50" i="1"/>
  <c r="AK50" i="1"/>
  <c r="AM49" i="1"/>
  <c r="AL49" i="1"/>
  <c r="AK49" i="1"/>
  <c r="AM48" i="1"/>
  <c r="AL48" i="1"/>
  <c r="AK48" i="1"/>
  <c r="AM47" i="1"/>
  <c r="AL47" i="1"/>
  <c r="AK47" i="1"/>
  <c r="AM46" i="1"/>
  <c r="AL46" i="1"/>
  <c r="AK46" i="1"/>
  <c r="AM45" i="1"/>
  <c r="AL45" i="1"/>
  <c r="AK45" i="1"/>
  <c r="AM44" i="1"/>
  <c r="AL44" i="1"/>
  <c r="AK44" i="1"/>
  <c r="AM43" i="1"/>
  <c r="AL43" i="1"/>
  <c r="AK43" i="1"/>
  <c r="AM42" i="1"/>
  <c r="AL42" i="1"/>
  <c r="AK42" i="1"/>
  <c r="AM41" i="1"/>
  <c r="AL41" i="1"/>
  <c r="AK41" i="1"/>
  <c r="AM40" i="1"/>
  <c r="AL40" i="1"/>
  <c r="AK40" i="1"/>
  <c r="AM39" i="1"/>
  <c r="AL39" i="1"/>
  <c r="AK39" i="1"/>
  <c r="AM38" i="1"/>
  <c r="AL38" i="1"/>
  <c r="AK38" i="1"/>
  <c r="AM37" i="1"/>
  <c r="AL37" i="1"/>
  <c r="AK37" i="1"/>
  <c r="AM36" i="1"/>
  <c r="AL36" i="1"/>
  <c r="AK36" i="1"/>
  <c r="AM35" i="1"/>
  <c r="AL35" i="1"/>
  <c r="AK35" i="1"/>
  <c r="AM34" i="1"/>
  <c r="AL34" i="1"/>
  <c r="AK34" i="1"/>
  <c r="AM33" i="1"/>
  <c r="AL33" i="1"/>
  <c r="AK33" i="1"/>
  <c r="AM32" i="1"/>
  <c r="AL32" i="1"/>
  <c r="AK32" i="1"/>
  <c r="AM31" i="1"/>
  <c r="AL31" i="1"/>
  <c r="AK31" i="1"/>
  <c r="AM30" i="1"/>
  <c r="AL30" i="1"/>
  <c r="AK30" i="1"/>
  <c r="AM29" i="1"/>
  <c r="AL29" i="1"/>
  <c r="AK29" i="1"/>
  <c r="AM28" i="1"/>
  <c r="AL28" i="1"/>
  <c r="AK28" i="1"/>
  <c r="AM27" i="1"/>
  <c r="AL27" i="1"/>
  <c r="AK27" i="1"/>
  <c r="AM26" i="1"/>
  <c r="AL26" i="1"/>
  <c r="AK26" i="1"/>
  <c r="AM25" i="1"/>
  <c r="AL25" i="1"/>
  <c r="AK25" i="1"/>
  <c r="AM24" i="1"/>
  <c r="AL24" i="1"/>
  <c r="AK24" i="1"/>
  <c r="AM23" i="1"/>
  <c r="AL23" i="1"/>
  <c r="AK23" i="1"/>
  <c r="AM22" i="1"/>
  <c r="AL22" i="1"/>
  <c r="AK22" i="1"/>
  <c r="AM21" i="1"/>
  <c r="AL21" i="1"/>
  <c r="AK21" i="1"/>
  <c r="AM20" i="1"/>
  <c r="AL20" i="1"/>
  <c r="AK20" i="1"/>
  <c r="AM19" i="1"/>
  <c r="AL19" i="1"/>
  <c r="AK19" i="1"/>
  <c r="AM18" i="1"/>
  <c r="AL18" i="1"/>
  <c r="AK18" i="1"/>
  <c r="AM17" i="1"/>
  <c r="AL17" i="1"/>
  <c r="AK17" i="1"/>
  <c r="AM16" i="1"/>
  <c r="AL16" i="1"/>
  <c r="AK16" i="1"/>
  <c r="AM15" i="1"/>
  <c r="AL15" i="1"/>
  <c r="AK15" i="1"/>
  <c r="AM14" i="1"/>
  <c r="AL14" i="1"/>
  <c r="AK14" i="1"/>
  <c r="AM13" i="1"/>
  <c r="AL13" i="1"/>
  <c r="AK13" i="1"/>
  <c r="AM12" i="1"/>
  <c r="AL12" i="1"/>
  <c r="AK12" i="1"/>
  <c r="AM11" i="1"/>
  <c r="AL11" i="1"/>
  <c r="AK11" i="1"/>
  <c r="AM10" i="1"/>
  <c r="AL10" i="1"/>
  <c r="AK10" i="1"/>
  <c r="AM9" i="1"/>
  <c r="AL9" i="1"/>
  <c r="AK9" i="1"/>
  <c r="AM8" i="1"/>
  <c r="AL8" i="1"/>
  <c r="AK8" i="1"/>
  <c r="AH256" i="1"/>
  <c r="AG256" i="1"/>
  <c r="AF256" i="1"/>
  <c r="AE256" i="1"/>
  <c r="AH255" i="1"/>
  <c r="AG255" i="1"/>
  <c r="AF255" i="1"/>
  <c r="AE255" i="1"/>
  <c r="AH254" i="1"/>
  <c r="AG254" i="1"/>
  <c r="AF254" i="1"/>
  <c r="AE254" i="1"/>
  <c r="AH253" i="1"/>
  <c r="AG253" i="1"/>
  <c r="AF253" i="1"/>
  <c r="AE253" i="1"/>
  <c r="AH252" i="1"/>
  <c r="AG252" i="1"/>
  <c r="AF252" i="1"/>
  <c r="AE252" i="1"/>
  <c r="AH251" i="1"/>
  <c r="AG251" i="1"/>
  <c r="AF251" i="1"/>
  <c r="AE251" i="1"/>
  <c r="AH250" i="1"/>
  <c r="AG250" i="1"/>
  <c r="AF250" i="1"/>
  <c r="AE250" i="1"/>
  <c r="AH249" i="1"/>
  <c r="AG249" i="1"/>
  <c r="AF249" i="1"/>
  <c r="AE249" i="1"/>
  <c r="AH248" i="1"/>
  <c r="AG248" i="1"/>
  <c r="AF248" i="1"/>
  <c r="AE248" i="1"/>
  <c r="AH247" i="1"/>
  <c r="AG247" i="1"/>
  <c r="AF247" i="1"/>
  <c r="AE247" i="1"/>
  <c r="AH246" i="1"/>
  <c r="AG246" i="1"/>
  <c r="AF246" i="1"/>
  <c r="AE246" i="1"/>
  <c r="AH245" i="1"/>
  <c r="AG245" i="1"/>
  <c r="AF245" i="1"/>
  <c r="AE245" i="1"/>
  <c r="AH244" i="1"/>
  <c r="AG244" i="1"/>
  <c r="AF244" i="1"/>
  <c r="AE244" i="1"/>
  <c r="AH243" i="1"/>
  <c r="AG243" i="1"/>
  <c r="AF243" i="1"/>
  <c r="AE243" i="1"/>
  <c r="AH242" i="1"/>
  <c r="AG242" i="1"/>
  <c r="AF242" i="1"/>
  <c r="AE242" i="1"/>
  <c r="AH241" i="1"/>
  <c r="AG241" i="1"/>
  <c r="AF241" i="1"/>
  <c r="AE241" i="1"/>
  <c r="AH240" i="1"/>
  <c r="AG240" i="1"/>
  <c r="AF240" i="1"/>
  <c r="AE240" i="1"/>
  <c r="AH239" i="1"/>
  <c r="AG239" i="1"/>
  <c r="AF239" i="1"/>
  <c r="AE239" i="1"/>
  <c r="AH238" i="1"/>
  <c r="AG238" i="1"/>
  <c r="AF238" i="1"/>
  <c r="AE238" i="1"/>
  <c r="AH237" i="1"/>
  <c r="AG237" i="1"/>
  <c r="AF237" i="1"/>
  <c r="AE237" i="1"/>
  <c r="AH236" i="1"/>
  <c r="AG236" i="1"/>
  <c r="AF236" i="1"/>
  <c r="AE236" i="1"/>
  <c r="AH235" i="1"/>
  <c r="AG235" i="1"/>
  <c r="AF235" i="1"/>
  <c r="AE235" i="1"/>
  <c r="AH234" i="1"/>
  <c r="AG234" i="1"/>
  <c r="AF234" i="1"/>
  <c r="AE234" i="1"/>
  <c r="AH233" i="1"/>
  <c r="AG233" i="1"/>
  <c r="AF233" i="1"/>
  <c r="AE233" i="1"/>
  <c r="AH232" i="1"/>
  <c r="AG232" i="1"/>
  <c r="AF232" i="1"/>
  <c r="AE232" i="1"/>
  <c r="AH231" i="1"/>
  <c r="AG231" i="1"/>
  <c r="AF231" i="1"/>
  <c r="AE231" i="1"/>
  <c r="AH230" i="1"/>
  <c r="AG230" i="1"/>
  <c r="AF230" i="1"/>
  <c r="AE230" i="1"/>
  <c r="AH229" i="1"/>
  <c r="AG229" i="1"/>
  <c r="AF229" i="1"/>
  <c r="AE229" i="1"/>
  <c r="AH228" i="1"/>
  <c r="AG228" i="1"/>
  <c r="AF228" i="1"/>
  <c r="AE228" i="1"/>
  <c r="AH227" i="1"/>
  <c r="AG227" i="1"/>
  <c r="AF227" i="1"/>
  <c r="AE227" i="1"/>
  <c r="AH226" i="1"/>
  <c r="AG226" i="1"/>
  <c r="AF226" i="1"/>
  <c r="AE226" i="1"/>
  <c r="AH225" i="1"/>
  <c r="AG225" i="1"/>
  <c r="AF225" i="1"/>
  <c r="AE225" i="1"/>
  <c r="AH224" i="1"/>
  <c r="AG224" i="1"/>
  <c r="AF224" i="1"/>
  <c r="AE224" i="1"/>
  <c r="AH223" i="1"/>
  <c r="AG223" i="1"/>
  <c r="AF223" i="1"/>
  <c r="AE223" i="1"/>
  <c r="AH222" i="1"/>
  <c r="AG222" i="1"/>
  <c r="AF222" i="1"/>
  <c r="AE222" i="1"/>
  <c r="AH221" i="1"/>
  <c r="AG221" i="1"/>
  <c r="AF221" i="1"/>
  <c r="AE221" i="1"/>
  <c r="AH220" i="1"/>
  <c r="AG220" i="1"/>
  <c r="AF220" i="1"/>
  <c r="AE220" i="1"/>
  <c r="AH219" i="1"/>
  <c r="AG219" i="1"/>
  <c r="AF219" i="1"/>
  <c r="AE219" i="1"/>
  <c r="AH218" i="1"/>
  <c r="AG218" i="1"/>
  <c r="AF218" i="1"/>
  <c r="AE218" i="1"/>
  <c r="AH217" i="1"/>
  <c r="AG217" i="1"/>
  <c r="AF217" i="1"/>
  <c r="AE217" i="1"/>
  <c r="AH216" i="1"/>
  <c r="AG216" i="1"/>
  <c r="AF216" i="1"/>
  <c r="AE216" i="1"/>
  <c r="AH215" i="1"/>
  <c r="AG215" i="1"/>
  <c r="AF215" i="1"/>
  <c r="AE215" i="1"/>
  <c r="AH214" i="1"/>
  <c r="AG214" i="1"/>
  <c r="AF214" i="1"/>
  <c r="AE214" i="1"/>
  <c r="AH213" i="1"/>
  <c r="AG213" i="1"/>
  <c r="AF213" i="1"/>
  <c r="AE213" i="1"/>
  <c r="AH212" i="1"/>
  <c r="AG212" i="1"/>
  <c r="AF212" i="1"/>
  <c r="AE212" i="1"/>
  <c r="AH211" i="1"/>
  <c r="AG211" i="1"/>
  <c r="AF211" i="1"/>
  <c r="AE211" i="1"/>
  <c r="AH210" i="1"/>
  <c r="AG210" i="1"/>
  <c r="AF210" i="1"/>
  <c r="AE210" i="1"/>
  <c r="AH209" i="1"/>
  <c r="AG209" i="1"/>
  <c r="AF209" i="1"/>
  <c r="AE209" i="1"/>
  <c r="AH208" i="1"/>
  <c r="AG208" i="1"/>
  <c r="AF208" i="1"/>
  <c r="AE208" i="1"/>
  <c r="AH207" i="1"/>
  <c r="AG207" i="1"/>
  <c r="AF207" i="1"/>
  <c r="AE207" i="1"/>
  <c r="AH206" i="1"/>
  <c r="AG206" i="1"/>
  <c r="AF206" i="1"/>
  <c r="AE206" i="1"/>
  <c r="AH205" i="1"/>
  <c r="AG205" i="1"/>
  <c r="AF205" i="1"/>
  <c r="AE205" i="1"/>
  <c r="AH204" i="1"/>
  <c r="AG204" i="1"/>
  <c r="AF204" i="1"/>
  <c r="AE204" i="1"/>
  <c r="AH203" i="1"/>
  <c r="AG203" i="1"/>
  <c r="AF203" i="1"/>
  <c r="AE203" i="1"/>
  <c r="AH202" i="1"/>
  <c r="AG202" i="1"/>
  <c r="AF202" i="1"/>
  <c r="AE202" i="1"/>
  <c r="AH201" i="1"/>
  <c r="AG201" i="1"/>
  <c r="AF201" i="1"/>
  <c r="AE201" i="1"/>
  <c r="AH200" i="1"/>
  <c r="AG200" i="1"/>
  <c r="AF200" i="1"/>
  <c r="AE200" i="1"/>
  <c r="AH199" i="1"/>
  <c r="AG199" i="1"/>
  <c r="AF199" i="1"/>
  <c r="AE199" i="1"/>
  <c r="AH198" i="1"/>
  <c r="AG198" i="1"/>
  <c r="AF198" i="1"/>
  <c r="AE198" i="1"/>
  <c r="AH197" i="1"/>
  <c r="AG197" i="1"/>
  <c r="AF197" i="1"/>
  <c r="AE197" i="1"/>
  <c r="AH196" i="1"/>
  <c r="AG196" i="1"/>
  <c r="AF196" i="1"/>
  <c r="AE196" i="1"/>
  <c r="AH195" i="1"/>
  <c r="AG195" i="1"/>
  <c r="AF195" i="1"/>
  <c r="AE195" i="1"/>
  <c r="AH194" i="1"/>
  <c r="AG194" i="1"/>
  <c r="AF194" i="1"/>
  <c r="AE194" i="1"/>
  <c r="AH193" i="1"/>
  <c r="AG193" i="1"/>
  <c r="AF193" i="1"/>
  <c r="AE193" i="1"/>
  <c r="AH192" i="1"/>
  <c r="AG192" i="1"/>
  <c r="AF192" i="1"/>
  <c r="AE192" i="1"/>
  <c r="AH191" i="1"/>
  <c r="AG191" i="1"/>
  <c r="AF191" i="1"/>
  <c r="AE191" i="1"/>
  <c r="AH190" i="1"/>
  <c r="AG190" i="1"/>
  <c r="AF190" i="1"/>
  <c r="AE190" i="1"/>
  <c r="AH189" i="1"/>
  <c r="AG189" i="1"/>
  <c r="AF189" i="1"/>
  <c r="AE189" i="1"/>
  <c r="AH188" i="1"/>
  <c r="AG188" i="1"/>
  <c r="AF188" i="1"/>
  <c r="AE188" i="1"/>
  <c r="AH187" i="1"/>
  <c r="AG187" i="1"/>
  <c r="AF187" i="1"/>
  <c r="AE187" i="1"/>
  <c r="AH186" i="1"/>
  <c r="AG186" i="1"/>
  <c r="AF186" i="1"/>
  <c r="AE186" i="1"/>
  <c r="AH185" i="1"/>
  <c r="AG185" i="1"/>
  <c r="AF185" i="1"/>
  <c r="AE185" i="1"/>
  <c r="AH184" i="1"/>
  <c r="AG184" i="1"/>
  <c r="AF184" i="1"/>
  <c r="AE184" i="1"/>
  <c r="AH183" i="1"/>
  <c r="AG183" i="1"/>
  <c r="AF183" i="1"/>
  <c r="AE183" i="1"/>
  <c r="AH182" i="1"/>
  <c r="AG182" i="1"/>
  <c r="AF182" i="1"/>
  <c r="AE182" i="1"/>
  <c r="AH181" i="1"/>
  <c r="AG181" i="1"/>
  <c r="AF181" i="1"/>
  <c r="AE181" i="1"/>
  <c r="AH180" i="1"/>
  <c r="AG180" i="1"/>
  <c r="AF180" i="1"/>
  <c r="AE180" i="1"/>
  <c r="AH179" i="1"/>
  <c r="AG179" i="1"/>
  <c r="AF179" i="1"/>
  <c r="AE179" i="1"/>
  <c r="AH178" i="1"/>
  <c r="AG178" i="1"/>
  <c r="AF178" i="1"/>
  <c r="AE178" i="1"/>
  <c r="AH177" i="1"/>
  <c r="AG177" i="1"/>
  <c r="AF177" i="1"/>
  <c r="AE177" i="1"/>
  <c r="AH176" i="1"/>
  <c r="AG176" i="1"/>
  <c r="AF176" i="1"/>
  <c r="AE176" i="1"/>
  <c r="AH175" i="1"/>
  <c r="AG175" i="1"/>
  <c r="AF175" i="1"/>
  <c r="AE175" i="1"/>
  <c r="AH174" i="1"/>
  <c r="AG174" i="1"/>
  <c r="AF174" i="1"/>
  <c r="AE174" i="1"/>
  <c r="AH173" i="1"/>
  <c r="AG173" i="1"/>
  <c r="AF173" i="1"/>
  <c r="AE173" i="1"/>
  <c r="AH172" i="1"/>
  <c r="AG172" i="1"/>
  <c r="AF172" i="1"/>
  <c r="AE172" i="1"/>
  <c r="AH171" i="1"/>
  <c r="AG171" i="1"/>
  <c r="AF171" i="1"/>
  <c r="AE171" i="1"/>
  <c r="AH170" i="1"/>
  <c r="AG170" i="1"/>
  <c r="AF170" i="1"/>
  <c r="AE170" i="1"/>
  <c r="AH169" i="1"/>
  <c r="AG169" i="1"/>
  <c r="AF169" i="1"/>
  <c r="AE169" i="1"/>
  <c r="AH168" i="1"/>
  <c r="AG168" i="1"/>
  <c r="AF168" i="1"/>
  <c r="AE168" i="1"/>
  <c r="AH167" i="1"/>
  <c r="AG167" i="1"/>
  <c r="AF167" i="1"/>
  <c r="AE167" i="1"/>
  <c r="AH166" i="1"/>
  <c r="AG166" i="1"/>
  <c r="AF166" i="1"/>
  <c r="AE166" i="1"/>
  <c r="AH165" i="1"/>
  <c r="AG165" i="1"/>
  <c r="AF165" i="1"/>
  <c r="AE165" i="1"/>
  <c r="AH164" i="1"/>
  <c r="AG164" i="1"/>
  <c r="AF164" i="1"/>
  <c r="AE164" i="1"/>
  <c r="AH163" i="1"/>
  <c r="AG163" i="1"/>
  <c r="AF163" i="1"/>
  <c r="AE163" i="1"/>
  <c r="AH162" i="1"/>
  <c r="AG162" i="1"/>
  <c r="AF162" i="1"/>
  <c r="AE162" i="1"/>
  <c r="AH161" i="1"/>
  <c r="AG161" i="1"/>
  <c r="AF161" i="1"/>
  <c r="AE161" i="1"/>
  <c r="AH160" i="1"/>
  <c r="AG160" i="1"/>
  <c r="AF160" i="1"/>
  <c r="AE160" i="1"/>
  <c r="AH159" i="1"/>
  <c r="AG159" i="1"/>
  <c r="AF159" i="1"/>
  <c r="AE159" i="1"/>
  <c r="AH158" i="1"/>
  <c r="AG158" i="1"/>
  <c r="AF158" i="1"/>
  <c r="AE158" i="1"/>
  <c r="AH157" i="1"/>
  <c r="AG157" i="1"/>
  <c r="AF157" i="1"/>
  <c r="AE157" i="1"/>
  <c r="AH156" i="1"/>
  <c r="AG156" i="1"/>
  <c r="AF156" i="1"/>
  <c r="AE156" i="1"/>
  <c r="AH155" i="1"/>
  <c r="AG155" i="1"/>
  <c r="AF155" i="1"/>
  <c r="AE155" i="1"/>
  <c r="AH154" i="1"/>
  <c r="AG154" i="1"/>
  <c r="AF154" i="1"/>
  <c r="AE154" i="1"/>
  <c r="AH153" i="1"/>
  <c r="AG153" i="1"/>
  <c r="AF153" i="1"/>
  <c r="AE153" i="1"/>
  <c r="AH152" i="1"/>
  <c r="AG152" i="1"/>
  <c r="AF152" i="1"/>
  <c r="AE152" i="1"/>
  <c r="AH151" i="1"/>
  <c r="AG151" i="1"/>
  <c r="AF151" i="1"/>
  <c r="AE151" i="1"/>
  <c r="AH150" i="1"/>
  <c r="AG150" i="1"/>
  <c r="AF150" i="1"/>
  <c r="AE150" i="1"/>
  <c r="AH149" i="1"/>
  <c r="AG149" i="1"/>
  <c r="AF149" i="1"/>
  <c r="AE149" i="1"/>
  <c r="AH148" i="1"/>
  <c r="AG148" i="1"/>
  <c r="AF148" i="1"/>
  <c r="AE148" i="1"/>
  <c r="AH147" i="1"/>
  <c r="AG147" i="1"/>
  <c r="AF147" i="1"/>
  <c r="AE147" i="1"/>
  <c r="AH146" i="1"/>
  <c r="AG146" i="1"/>
  <c r="AF146" i="1"/>
  <c r="AE146" i="1"/>
  <c r="AH145" i="1"/>
  <c r="AG145" i="1"/>
  <c r="AF145" i="1"/>
  <c r="AE145" i="1"/>
  <c r="AH144" i="1"/>
  <c r="AG144" i="1"/>
  <c r="AF144" i="1"/>
  <c r="AE144" i="1"/>
  <c r="AH143" i="1"/>
  <c r="AG143" i="1"/>
  <c r="AF143" i="1"/>
  <c r="AE143" i="1"/>
  <c r="AH142" i="1"/>
  <c r="AG142" i="1"/>
  <c r="AF142" i="1"/>
  <c r="AE142" i="1"/>
  <c r="AH141" i="1"/>
  <c r="AG141" i="1"/>
  <c r="AF141" i="1"/>
  <c r="AE141" i="1"/>
  <c r="AH140" i="1"/>
  <c r="AG140" i="1"/>
  <c r="AF140" i="1"/>
  <c r="AE140" i="1"/>
  <c r="AH139" i="1"/>
  <c r="AG139" i="1"/>
  <c r="AF139" i="1"/>
  <c r="AE139" i="1"/>
  <c r="AH138" i="1"/>
  <c r="AG138" i="1"/>
  <c r="AF138" i="1"/>
  <c r="AE138" i="1"/>
  <c r="AH137" i="1"/>
  <c r="AG137" i="1"/>
  <c r="AF137" i="1"/>
  <c r="AE137" i="1"/>
  <c r="AH136" i="1"/>
  <c r="AG136" i="1"/>
  <c r="AF136" i="1"/>
  <c r="AE136" i="1"/>
  <c r="AH135" i="1"/>
  <c r="AG135" i="1"/>
  <c r="AF135" i="1"/>
  <c r="AE135" i="1"/>
  <c r="AH134" i="1"/>
  <c r="AG134" i="1"/>
  <c r="AF134" i="1"/>
  <c r="AE134" i="1"/>
  <c r="AH133" i="1"/>
  <c r="AG133" i="1"/>
  <c r="AF133" i="1"/>
  <c r="AE133" i="1"/>
  <c r="AH132" i="1"/>
  <c r="AG132" i="1"/>
  <c r="AF132" i="1"/>
  <c r="AE132" i="1"/>
  <c r="AH131" i="1"/>
  <c r="AG131" i="1"/>
  <c r="AF131" i="1"/>
  <c r="AE131" i="1"/>
  <c r="AH130" i="1"/>
  <c r="AG130" i="1"/>
  <c r="AF130" i="1"/>
  <c r="AE130" i="1"/>
  <c r="AH129" i="1"/>
  <c r="AG129" i="1"/>
  <c r="AF129" i="1"/>
  <c r="AE129" i="1"/>
  <c r="AH128" i="1"/>
  <c r="AG128" i="1"/>
  <c r="AF128" i="1"/>
  <c r="AE128" i="1"/>
  <c r="AH127" i="1"/>
  <c r="AG127" i="1"/>
  <c r="AF127" i="1"/>
  <c r="AE127" i="1"/>
  <c r="AH126" i="1"/>
  <c r="AG126" i="1"/>
  <c r="AF126" i="1"/>
  <c r="AE126" i="1"/>
  <c r="AH125" i="1"/>
  <c r="AG125" i="1"/>
  <c r="AF125" i="1"/>
  <c r="AE125" i="1"/>
  <c r="AH124" i="1"/>
  <c r="AG124" i="1"/>
  <c r="AF124" i="1"/>
  <c r="AE124" i="1"/>
  <c r="AH123" i="1"/>
  <c r="AG123" i="1"/>
  <c r="AF123" i="1"/>
  <c r="AE123" i="1"/>
  <c r="AH122" i="1"/>
  <c r="AG122" i="1"/>
  <c r="AF122" i="1"/>
  <c r="AE122" i="1"/>
  <c r="AH121" i="1"/>
  <c r="AG121" i="1"/>
  <c r="AF121" i="1"/>
  <c r="AE121" i="1"/>
  <c r="AH120" i="1"/>
  <c r="AG120" i="1"/>
  <c r="AF120" i="1"/>
  <c r="AE120" i="1"/>
  <c r="AH119" i="1"/>
  <c r="AG119" i="1"/>
  <c r="AF119" i="1"/>
  <c r="AE119" i="1"/>
  <c r="AH118" i="1"/>
  <c r="AG118" i="1"/>
  <c r="AF118" i="1"/>
  <c r="AE118" i="1"/>
  <c r="AH117" i="1"/>
  <c r="AG117" i="1"/>
  <c r="AF117" i="1"/>
  <c r="AE117" i="1"/>
  <c r="AH116" i="1"/>
  <c r="AG116" i="1"/>
  <c r="AF116" i="1"/>
  <c r="AE116" i="1"/>
  <c r="AH115" i="1"/>
  <c r="AG115" i="1"/>
  <c r="AF115" i="1"/>
  <c r="AE115" i="1"/>
  <c r="AH114" i="1"/>
  <c r="AG114" i="1"/>
  <c r="AF114" i="1"/>
  <c r="AE114" i="1"/>
  <c r="AH113" i="1"/>
  <c r="AG113" i="1"/>
  <c r="AF113" i="1"/>
  <c r="AE113" i="1"/>
  <c r="AH112" i="1"/>
  <c r="AG112" i="1"/>
  <c r="AF112" i="1"/>
  <c r="AE112" i="1"/>
  <c r="AH111" i="1"/>
  <c r="AG111" i="1"/>
  <c r="AF111" i="1"/>
  <c r="AE111" i="1"/>
  <c r="AH110" i="1"/>
  <c r="AG110" i="1"/>
  <c r="AF110" i="1"/>
  <c r="AE110" i="1"/>
  <c r="AH109" i="1"/>
  <c r="AG109" i="1"/>
  <c r="AF109" i="1"/>
  <c r="AE109" i="1"/>
  <c r="AH108" i="1"/>
  <c r="AG108" i="1"/>
  <c r="AF108" i="1"/>
  <c r="AE108" i="1"/>
  <c r="AH107" i="1"/>
  <c r="AG107" i="1"/>
  <c r="AF107" i="1"/>
  <c r="AE107" i="1"/>
  <c r="AH106" i="1"/>
  <c r="AG106" i="1"/>
  <c r="AF106" i="1"/>
  <c r="AE106" i="1"/>
  <c r="AH105" i="1"/>
  <c r="AG105" i="1"/>
  <c r="AF105" i="1"/>
  <c r="AE105" i="1"/>
  <c r="AH104" i="1"/>
  <c r="AG104" i="1"/>
  <c r="AF104" i="1"/>
  <c r="AE104" i="1"/>
  <c r="AH103" i="1"/>
  <c r="AG103" i="1"/>
  <c r="AF103" i="1"/>
  <c r="AE103" i="1"/>
  <c r="AH102" i="1"/>
  <c r="AG102" i="1"/>
  <c r="AF102" i="1"/>
  <c r="AE102" i="1"/>
  <c r="AH101" i="1"/>
  <c r="AG101" i="1"/>
  <c r="AF101" i="1"/>
  <c r="AE101" i="1"/>
  <c r="AH100" i="1"/>
  <c r="AG100" i="1"/>
  <c r="AF100" i="1"/>
  <c r="AE100" i="1"/>
  <c r="AH99" i="1"/>
  <c r="AG99" i="1"/>
  <c r="AF99" i="1"/>
  <c r="AE99" i="1"/>
  <c r="AH98" i="1"/>
  <c r="AG98" i="1"/>
  <c r="AF98" i="1"/>
  <c r="AE98" i="1"/>
  <c r="AH97" i="1"/>
  <c r="AG97" i="1"/>
  <c r="AF97" i="1"/>
  <c r="AE97" i="1"/>
  <c r="AH96" i="1"/>
  <c r="AG96" i="1"/>
  <c r="AF96" i="1"/>
  <c r="AE96" i="1"/>
  <c r="AH95" i="1"/>
  <c r="AG95" i="1"/>
  <c r="AF95" i="1"/>
  <c r="AE95" i="1"/>
  <c r="AH94" i="1"/>
  <c r="AG94" i="1"/>
  <c r="AF94" i="1"/>
  <c r="AE94" i="1"/>
  <c r="AH93" i="1"/>
  <c r="AG93" i="1"/>
  <c r="AF93" i="1"/>
  <c r="AE93" i="1"/>
  <c r="AH92" i="1"/>
  <c r="AG92" i="1"/>
  <c r="AF92" i="1"/>
  <c r="AE92" i="1"/>
  <c r="AH91" i="1"/>
  <c r="AG91" i="1"/>
  <c r="AF91" i="1"/>
  <c r="AE91" i="1"/>
  <c r="AH90" i="1"/>
  <c r="AG90" i="1"/>
  <c r="AF90" i="1"/>
  <c r="AE90" i="1"/>
  <c r="AH89" i="1"/>
  <c r="AG89" i="1"/>
  <c r="AF89" i="1"/>
  <c r="AE89" i="1"/>
  <c r="AH88" i="1"/>
  <c r="AG88" i="1"/>
  <c r="AF88" i="1"/>
  <c r="AE88" i="1"/>
  <c r="AH87" i="1"/>
  <c r="AG87" i="1"/>
  <c r="AF87" i="1"/>
  <c r="AE87" i="1"/>
  <c r="AH86" i="1"/>
  <c r="AG86" i="1"/>
  <c r="AF86" i="1"/>
  <c r="AE86" i="1"/>
  <c r="AH85" i="1"/>
  <c r="AG85" i="1"/>
  <c r="AF85" i="1"/>
  <c r="AE85" i="1"/>
  <c r="AH84" i="1"/>
  <c r="AG84" i="1"/>
  <c r="AF84" i="1"/>
  <c r="AE84" i="1"/>
  <c r="AH83" i="1"/>
  <c r="AG83" i="1"/>
  <c r="AF83" i="1"/>
  <c r="AE83" i="1"/>
  <c r="AH82" i="1"/>
  <c r="AG82" i="1"/>
  <c r="AF82" i="1"/>
  <c r="AE82" i="1"/>
  <c r="AH81" i="1"/>
  <c r="AG81" i="1"/>
  <c r="AF81" i="1"/>
  <c r="AE81" i="1"/>
  <c r="AH80" i="1"/>
  <c r="AG80" i="1"/>
  <c r="AF80" i="1"/>
  <c r="AE80" i="1"/>
  <c r="AH79" i="1"/>
  <c r="AG79" i="1"/>
  <c r="AF79" i="1"/>
  <c r="AE79" i="1"/>
  <c r="AH78" i="1"/>
  <c r="AG78" i="1"/>
  <c r="AF78" i="1"/>
  <c r="AE78" i="1"/>
  <c r="AH77" i="1"/>
  <c r="AG77" i="1"/>
  <c r="AF77" i="1"/>
  <c r="AE77" i="1"/>
  <c r="AH76" i="1"/>
  <c r="AG76" i="1"/>
  <c r="AF76" i="1"/>
  <c r="AE76" i="1"/>
  <c r="AH75" i="1"/>
  <c r="AG75" i="1"/>
  <c r="AF75" i="1"/>
  <c r="AE75" i="1"/>
  <c r="AH74" i="1"/>
  <c r="AG74" i="1"/>
  <c r="AF74" i="1"/>
  <c r="AE74" i="1"/>
  <c r="AH73" i="1"/>
  <c r="AG73" i="1"/>
  <c r="AF73" i="1"/>
  <c r="AE73" i="1"/>
  <c r="AH72" i="1"/>
  <c r="AG72" i="1"/>
  <c r="AF72" i="1"/>
  <c r="AE72" i="1"/>
  <c r="AH71" i="1"/>
  <c r="AG71" i="1"/>
  <c r="AF71" i="1"/>
  <c r="AE71" i="1"/>
  <c r="AH70" i="1"/>
  <c r="AG70" i="1"/>
  <c r="AF70" i="1"/>
  <c r="AE70" i="1"/>
  <c r="AH69" i="1"/>
  <c r="AG69" i="1"/>
  <c r="AF69" i="1"/>
  <c r="AE69" i="1"/>
  <c r="AH68" i="1"/>
  <c r="AG68" i="1"/>
  <c r="AF68" i="1"/>
  <c r="AE68" i="1"/>
  <c r="AH67" i="1"/>
  <c r="AG67" i="1"/>
  <c r="AF67" i="1"/>
  <c r="AE67" i="1"/>
  <c r="AH66" i="1"/>
  <c r="AG66" i="1"/>
  <c r="AF66" i="1"/>
  <c r="AE66" i="1"/>
  <c r="AH65" i="1"/>
  <c r="AG65" i="1"/>
  <c r="AF65" i="1"/>
  <c r="AE65" i="1"/>
  <c r="AH64" i="1"/>
  <c r="AG64" i="1"/>
  <c r="AF64" i="1"/>
  <c r="AE64" i="1"/>
  <c r="AH63" i="1"/>
  <c r="AG63" i="1"/>
  <c r="AF63" i="1"/>
  <c r="AE63" i="1"/>
  <c r="AH62" i="1"/>
  <c r="AG62" i="1"/>
  <c r="AF62" i="1"/>
  <c r="AE62" i="1"/>
  <c r="AH61" i="1"/>
  <c r="AG61" i="1"/>
  <c r="AF61" i="1"/>
  <c r="AE61" i="1"/>
  <c r="AH60" i="1"/>
  <c r="AG60" i="1"/>
  <c r="AF60" i="1"/>
  <c r="AE60" i="1"/>
  <c r="AH59" i="1"/>
  <c r="AG59" i="1"/>
  <c r="AF59" i="1"/>
  <c r="AE59" i="1"/>
  <c r="AH58" i="1"/>
  <c r="AG58" i="1"/>
  <c r="AF58" i="1"/>
  <c r="AE58" i="1"/>
  <c r="AH57" i="1"/>
  <c r="AG57" i="1"/>
  <c r="AF57" i="1"/>
  <c r="AE57" i="1"/>
  <c r="AH56" i="1"/>
  <c r="AG56" i="1"/>
  <c r="AF56" i="1"/>
  <c r="AE56" i="1"/>
  <c r="AH55" i="1"/>
  <c r="AG55" i="1"/>
  <c r="AF55" i="1"/>
  <c r="AE55" i="1"/>
  <c r="AH54" i="1"/>
  <c r="AG54" i="1"/>
  <c r="AF54" i="1"/>
  <c r="AE54" i="1"/>
  <c r="AH53" i="1"/>
  <c r="AG53" i="1"/>
  <c r="AF53" i="1"/>
  <c r="AE53" i="1"/>
  <c r="AH52" i="1"/>
  <c r="AG52" i="1"/>
  <c r="AF52" i="1"/>
  <c r="AE52" i="1"/>
  <c r="AH51" i="1"/>
  <c r="AG51" i="1"/>
  <c r="AF51" i="1"/>
  <c r="AE51" i="1"/>
  <c r="AH50" i="1"/>
  <c r="AG50" i="1"/>
  <c r="AF50" i="1"/>
  <c r="AE50" i="1"/>
  <c r="AH49" i="1"/>
  <c r="AG49" i="1"/>
  <c r="AF49" i="1"/>
  <c r="AE49" i="1"/>
  <c r="AH48" i="1"/>
  <c r="AG48" i="1"/>
  <c r="AF48" i="1"/>
  <c r="AE48" i="1"/>
  <c r="AH47" i="1"/>
  <c r="AG47" i="1"/>
  <c r="AF47" i="1"/>
  <c r="AE47" i="1"/>
  <c r="AH46" i="1"/>
  <c r="AG46" i="1"/>
  <c r="AF46" i="1"/>
  <c r="AE46" i="1"/>
  <c r="AH45" i="1"/>
  <c r="AG45" i="1"/>
  <c r="AF45" i="1"/>
  <c r="AE45" i="1"/>
  <c r="AH44" i="1"/>
  <c r="AG44" i="1"/>
  <c r="AF44" i="1"/>
  <c r="AE44" i="1"/>
  <c r="AH43" i="1"/>
  <c r="AG43" i="1"/>
  <c r="AF43" i="1"/>
  <c r="AE43" i="1"/>
  <c r="AH42" i="1"/>
  <c r="AG42" i="1"/>
  <c r="AF42" i="1"/>
  <c r="AE42" i="1"/>
  <c r="AH41" i="1"/>
  <c r="AG41" i="1"/>
  <c r="AF41" i="1"/>
  <c r="AE41" i="1"/>
  <c r="AH40" i="1"/>
  <c r="AG40" i="1"/>
  <c r="AF40" i="1"/>
  <c r="AE40" i="1"/>
  <c r="AH39" i="1"/>
  <c r="AG39" i="1"/>
  <c r="AF39" i="1"/>
  <c r="AE39" i="1"/>
  <c r="AH38" i="1"/>
  <c r="AG38" i="1"/>
  <c r="AF38" i="1"/>
  <c r="AE38" i="1"/>
  <c r="AH37" i="1"/>
  <c r="AG37" i="1"/>
  <c r="AF37" i="1"/>
  <c r="AE37" i="1"/>
  <c r="AH36" i="1"/>
  <c r="AG36" i="1"/>
  <c r="AF36" i="1"/>
  <c r="AE36" i="1"/>
  <c r="AH35" i="1"/>
  <c r="AG35" i="1"/>
  <c r="AF35" i="1"/>
  <c r="AE35" i="1"/>
  <c r="AH34" i="1"/>
  <c r="AG34" i="1"/>
  <c r="AF34" i="1"/>
  <c r="AE34" i="1"/>
  <c r="AH33" i="1"/>
  <c r="AG33" i="1"/>
  <c r="AF33" i="1"/>
  <c r="AE33" i="1"/>
  <c r="AH32" i="1"/>
  <c r="AG32" i="1"/>
  <c r="AF32" i="1"/>
  <c r="AE32" i="1"/>
  <c r="AH31" i="1"/>
  <c r="AG31" i="1"/>
  <c r="AF31" i="1"/>
  <c r="AE31" i="1"/>
  <c r="AH30" i="1"/>
  <c r="AG30" i="1"/>
  <c r="AF30" i="1"/>
  <c r="AE30" i="1"/>
  <c r="AH29" i="1"/>
  <c r="AG29" i="1"/>
  <c r="AF29" i="1"/>
  <c r="AE29" i="1"/>
  <c r="AH28" i="1"/>
  <c r="AG28" i="1"/>
  <c r="AF28" i="1"/>
  <c r="AE28" i="1"/>
  <c r="AH27" i="1"/>
  <c r="AG27" i="1"/>
  <c r="AF27" i="1"/>
  <c r="AE27" i="1"/>
  <c r="AH26" i="1"/>
  <c r="AG26" i="1"/>
  <c r="AF26" i="1"/>
  <c r="AE26" i="1"/>
  <c r="AH25" i="1"/>
  <c r="AG25" i="1"/>
  <c r="AF25" i="1"/>
  <c r="AE25" i="1"/>
  <c r="AH24" i="1"/>
  <c r="AG24" i="1"/>
  <c r="AF24" i="1"/>
  <c r="AE24" i="1"/>
  <c r="AH23" i="1"/>
  <c r="AG23" i="1"/>
  <c r="AF23" i="1"/>
  <c r="AE23" i="1"/>
  <c r="AH22" i="1"/>
  <c r="AG22" i="1"/>
  <c r="AF22" i="1"/>
  <c r="AE22" i="1"/>
  <c r="AH21" i="1"/>
  <c r="AG21" i="1"/>
  <c r="AF21" i="1"/>
  <c r="AE21" i="1"/>
  <c r="AH20" i="1"/>
  <c r="AG20" i="1"/>
  <c r="AF20" i="1"/>
  <c r="AE20" i="1"/>
  <c r="AH19" i="1"/>
  <c r="AG19" i="1"/>
  <c r="AF19" i="1"/>
  <c r="AE19" i="1"/>
  <c r="AH18" i="1"/>
  <c r="AG18" i="1"/>
  <c r="AF18" i="1"/>
  <c r="AE18" i="1"/>
  <c r="AH17" i="1"/>
  <c r="AG17" i="1"/>
  <c r="AF17" i="1"/>
  <c r="AE17" i="1"/>
  <c r="AH16" i="1"/>
  <c r="AG16" i="1"/>
  <c r="AF16" i="1"/>
  <c r="AE16" i="1"/>
  <c r="AH15" i="1"/>
  <c r="AG15" i="1"/>
  <c r="AF15" i="1"/>
  <c r="AE15" i="1"/>
  <c r="AH14" i="1"/>
  <c r="AG14" i="1"/>
  <c r="AF14" i="1"/>
  <c r="AE14" i="1"/>
  <c r="AH13" i="1"/>
  <c r="AG13" i="1"/>
  <c r="AF13" i="1"/>
  <c r="AE13" i="1"/>
  <c r="AH12" i="1"/>
  <c r="AG12" i="1"/>
  <c r="AF12" i="1"/>
  <c r="AE12" i="1"/>
  <c r="AH11" i="1"/>
  <c r="AG11" i="1"/>
  <c r="AF11" i="1"/>
  <c r="AE11" i="1"/>
  <c r="AH10" i="1"/>
  <c r="AG10" i="1"/>
  <c r="AF10" i="1"/>
  <c r="AE10" i="1"/>
  <c r="AH9" i="1"/>
  <c r="AG9" i="1"/>
  <c r="AF9" i="1"/>
  <c r="AE9" i="1"/>
  <c r="AF8" i="1"/>
  <c r="AF257" i="1" s="1"/>
  <c r="AF261" i="1" s="1"/>
  <c r="AG8" i="1"/>
  <c r="AG257" i="1" s="1"/>
  <c r="AG261" i="1" s="1"/>
  <c r="AH8" i="1"/>
  <c r="AH257" i="1" s="1"/>
  <c r="AH261" i="1" s="1"/>
  <c r="AE8" i="1"/>
  <c r="AE257" i="1" s="1"/>
  <c r="AE261" i="1" s="1"/>
  <c r="AB12" i="1"/>
  <c r="AD256" i="1"/>
  <c r="AC256" i="1"/>
  <c r="AB256" i="1"/>
  <c r="AA256" i="1"/>
  <c r="AD255" i="1"/>
  <c r="AC255" i="1"/>
  <c r="AB255" i="1"/>
  <c r="AA255" i="1"/>
  <c r="AD254" i="1"/>
  <c r="AC254" i="1"/>
  <c r="AB254" i="1"/>
  <c r="AA254" i="1"/>
  <c r="AD253" i="1"/>
  <c r="AC253" i="1"/>
  <c r="AB253" i="1"/>
  <c r="AA253" i="1"/>
  <c r="AD252" i="1"/>
  <c r="AC252" i="1"/>
  <c r="AB252" i="1"/>
  <c r="AA252" i="1"/>
  <c r="AD251" i="1"/>
  <c r="AC251" i="1"/>
  <c r="AB251" i="1"/>
  <c r="AA251" i="1"/>
  <c r="AD250" i="1"/>
  <c r="AC250" i="1"/>
  <c r="AB250" i="1"/>
  <c r="AA250" i="1"/>
  <c r="AD249" i="1"/>
  <c r="AC249" i="1"/>
  <c r="AB249" i="1"/>
  <c r="AA249" i="1"/>
  <c r="AD248" i="1"/>
  <c r="AC248" i="1"/>
  <c r="AB248" i="1"/>
  <c r="AA248" i="1"/>
  <c r="AD247" i="1"/>
  <c r="AC247" i="1"/>
  <c r="AB247" i="1"/>
  <c r="AA247" i="1"/>
  <c r="AD246" i="1"/>
  <c r="AC246" i="1"/>
  <c r="AB246" i="1"/>
  <c r="AA246" i="1"/>
  <c r="AD245" i="1"/>
  <c r="AC245" i="1"/>
  <c r="AB245" i="1"/>
  <c r="AA245" i="1"/>
  <c r="AD244" i="1"/>
  <c r="AC244" i="1"/>
  <c r="AB244" i="1"/>
  <c r="AA244" i="1"/>
  <c r="AD243" i="1"/>
  <c r="AC243" i="1"/>
  <c r="AB243" i="1"/>
  <c r="AA243" i="1"/>
  <c r="AD242" i="1"/>
  <c r="AC242" i="1"/>
  <c r="AB242" i="1"/>
  <c r="AA242" i="1"/>
  <c r="AD241" i="1"/>
  <c r="AC241" i="1"/>
  <c r="AB241" i="1"/>
  <c r="AA241" i="1"/>
  <c r="AD240" i="1"/>
  <c r="AC240" i="1"/>
  <c r="AB240" i="1"/>
  <c r="AA240" i="1"/>
  <c r="AD239" i="1"/>
  <c r="AC239" i="1"/>
  <c r="AB239" i="1"/>
  <c r="AA239" i="1"/>
  <c r="AD238" i="1"/>
  <c r="AC238" i="1"/>
  <c r="AB238" i="1"/>
  <c r="AA238" i="1"/>
  <c r="AD237" i="1"/>
  <c r="AC237" i="1"/>
  <c r="AB237" i="1"/>
  <c r="AA237" i="1"/>
  <c r="AD236" i="1"/>
  <c r="AC236" i="1"/>
  <c r="AB236" i="1"/>
  <c r="AA236" i="1"/>
  <c r="AD235" i="1"/>
  <c r="AC235" i="1"/>
  <c r="AB235" i="1"/>
  <c r="AA235" i="1"/>
  <c r="AD234" i="1"/>
  <c r="AC234" i="1"/>
  <c r="AB234" i="1"/>
  <c r="AA234" i="1"/>
  <c r="AD233" i="1"/>
  <c r="AC233" i="1"/>
  <c r="AB233" i="1"/>
  <c r="AA233" i="1"/>
  <c r="AD232" i="1"/>
  <c r="AC232" i="1"/>
  <c r="AB232" i="1"/>
  <c r="AA232" i="1"/>
  <c r="AD231" i="1"/>
  <c r="AC231" i="1"/>
  <c r="AB231" i="1"/>
  <c r="AA231" i="1"/>
  <c r="AD230" i="1"/>
  <c r="AC230" i="1"/>
  <c r="AB230" i="1"/>
  <c r="AA230" i="1"/>
  <c r="AD229" i="1"/>
  <c r="AC229" i="1"/>
  <c r="AB229" i="1"/>
  <c r="AA229" i="1"/>
  <c r="AD228" i="1"/>
  <c r="AC228" i="1"/>
  <c r="AB228" i="1"/>
  <c r="AA228" i="1"/>
  <c r="AD227" i="1"/>
  <c r="AC227" i="1"/>
  <c r="AB227" i="1"/>
  <c r="AA227" i="1"/>
  <c r="AD226" i="1"/>
  <c r="AC226" i="1"/>
  <c r="AB226" i="1"/>
  <c r="AA226" i="1"/>
  <c r="AD225" i="1"/>
  <c r="AC225" i="1"/>
  <c r="AB225" i="1"/>
  <c r="AA225" i="1"/>
  <c r="AD224" i="1"/>
  <c r="AC224" i="1"/>
  <c r="AB224" i="1"/>
  <c r="AA224" i="1"/>
  <c r="AD223" i="1"/>
  <c r="AC223" i="1"/>
  <c r="AB223" i="1"/>
  <c r="AA223" i="1"/>
  <c r="AD222" i="1"/>
  <c r="AC222" i="1"/>
  <c r="AB222" i="1"/>
  <c r="AA222" i="1"/>
  <c r="AD221" i="1"/>
  <c r="AC221" i="1"/>
  <c r="AB221" i="1"/>
  <c r="AA221" i="1"/>
  <c r="AD220" i="1"/>
  <c r="AC220" i="1"/>
  <c r="AB220" i="1"/>
  <c r="AA220" i="1"/>
  <c r="AD219" i="1"/>
  <c r="AC219" i="1"/>
  <c r="AB219" i="1"/>
  <c r="AA219" i="1"/>
  <c r="AD218" i="1"/>
  <c r="AC218" i="1"/>
  <c r="AB218" i="1"/>
  <c r="AA218" i="1"/>
  <c r="AD217" i="1"/>
  <c r="AC217" i="1"/>
  <c r="AB217" i="1"/>
  <c r="AA217" i="1"/>
  <c r="AD216" i="1"/>
  <c r="AC216" i="1"/>
  <c r="AB216" i="1"/>
  <c r="AA216" i="1"/>
  <c r="AD215" i="1"/>
  <c r="AC215" i="1"/>
  <c r="AB215" i="1"/>
  <c r="AA215" i="1"/>
  <c r="AD214" i="1"/>
  <c r="AC214" i="1"/>
  <c r="AB214" i="1"/>
  <c r="AA214" i="1"/>
  <c r="AD213" i="1"/>
  <c r="AC213" i="1"/>
  <c r="AB213" i="1"/>
  <c r="AA213" i="1"/>
  <c r="AD212" i="1"/>
  <c r="AC212" i="1"/>
  <c r="AB212" i="1"/>
  <c r="AA212" i="1"/>
  <c r="AD211" i="1"/>
  <c r="AC211" i="1"/>
  <c r="AB211" i="1"/>
  <c r="AA211" i="1"/>
  <c r="AD210" i="1"/>
  <c r="AC210" i="1"/>
  <c r="AB210" i="1"/>
  <c r="AA210" i="1"/>
  <c r="AD209" i="1"/>
  <c r="AC209" i="1"/>
  <c r="AB209" i="1"/>
  <c r="AA209" i="1"/>
  <c r="AD208" i="1"/>
  <c r="AC208" i="1"/>
  <c r="AB208" i="1"/>
  <c r="AA208" i="1"/>
  <c r="AD207" i="1"/>
  <c r="AC207" i="1"/>
  <c r="AB207" i="1"/>
  <c r="AA207" i="1"/>
  <c r="AD206" i="1"/>
  <c r="AC206" i="1"/>
  <c r="AB206" i="1"/>
  <c r="AA206" i="1"/>
  <c r="AD205" i="1"/>
  <c r="AC205" i="1"/>
  <c r="AB205" i="1"/>
  <c r="AA205" i="1"/>
  <c r="AD204" i="1"/>
  <c r="AC204" i="1"/>
  <c r="AB204" i="1"/>
  <c r="AA204" i="1"/>
  <c r="AD203" i="1"/>
  <c r="AC203" i="1"/>
  <c r="AB203" i="1"/>
  <c r="AA203" i="1"/>
  <c r="AD202" i="1"/>
  <c r="AC202" i="1"/>
  <c r="AB202" i="1"/>
  <c r="AA202" i="1"/>
  <c r="AD201" i="1"/>
  <c r="AC201" i="1"/>
  <c r="AB201" i="1"/>
  <c r="AA201" i="1"/>
  <c r="AD200" i="1"/>
  <c r="AC200" i="1"/>
  <c r="AB200" i="1"/>
  <c r="AA200" i="1"/>
  <c r="AD199" i="1"/>
  <c r="AC199" i="1"/>
  <c r="AB199" i="1"/>
  <c r="AA199" i="1"/>
  <c r="AD198" i="1"/>
  <c r="AC198" i="1"/>
  <c r="AB198" i="1"/>
  <c r="AA198" i="1"/>
  <c r="AD197" i="1"/>
  <c r="AC197" i="1"/>
  <c r="AB197" i="1"/>
  <c r="AA197" i="1"/>
  <c r="AD196" i="1"/>
  <c r="AC196" i="1"/>
  <c r="AB196" i="1"/>
  <c r="AA196" i="1"/>
  <c r="AD195" i="1"/>
  <c r="AC195" i="1"/>
  <c r="AB195" i="1"/>
  <c r="AA195" i="1"/>
  <c r="AD194" i="1"/>
  <c r="AC194" i="1"/>
  <c r="AB194" i="1"/>
  <c r="AA194" i="1"/>
  <c r="AD193" i="1"/>
  <c r="AC193" i="1"/>
  <c r="AB193" i="1"/>
  <c r="AA193" i="1"/>
  <c r="AD192" i="1"/>
  <c r="AC192" i="1"/>
  <c r="AB192" i="1"/>
  <c r="AA192" i="1"/>
  <c r="AD191" i="1"/>
  <c r="AC191" i="1"/>
  <c r="AB191" i="1"/>
  <c r="AA191" i="1"/>
  <c r="AD190" i="1"/>
  <c r="AC190" i="1"/>
  <c r="AB190" i="1"/>
  <c r="AA190" i="1"/>
  <c r="AD189" i="1"/>
  <c r="AC189" i="1"/>
  <c r="AB189" i="1"/>
  <c r="AA189" i="1"/>
  <c r="AD188" i="1"/>
  <c r="AC188" i="1"/>
  <c r="AB188" i="1"/>
  <c r="AA188" i="1"/>
  <c r="AD187" i="1"/>
  <c r="AC187" i="1"/>
  <c r="AB187" i="1"/>
  <c r="AA187" i="1"/>
  <c r="AD186" i="1"/>
  <c r="AC186" i="1"/>
  <c r="AB186" i="1"/>
  <c r="AA186" i="1"/>
  <c r="AD185" i="1"/>
  <c r="AC185" i="1"/>
  <c r="AB185" i="1"/>
  <c r="AA185" i="1"/>
  <c r="AD184" i="1"/>
  <c r="AC184" i="1"/>
  <c r="AB184" i="1"/>
  <c r="AA184" i="1"/>
  <c r="AD183" i="1"/>
  <c r="AC183" i="1"/>
  <c r="AB183" i="1"/>
  <c r="AA183" i="1"/>
  <c r="AD182" i="1"/>
  <c r="AC182" i="1"/>
  <c r="AB182" i="1"/>
  <c r="AA182" i="1"/>
  <c r="AD181" i="1"/>
  <c r="AC181" i="1"/>
  <c r="AB181" i="1"/>
  <c r="AA181" i="1"/>
  <c r="AD180" i="1"/>
  <c r="AC180" i="1"/>
  <c r="AB180" i="1"/>
  <c r="AA180" i="1"/>
  <c r="AD179" i="1"/>
  <c r="AC179" i="1"/>
  <c r="AB179" i="1"/>
  <c r="AA179" i="1"/>
  <c r="AD178" i="1"/>
  <c r="AC178" i="1"/>
  <c r="AB178" i="1"/>
  <c r="AA178" i="1"/>
  <c r="AD177" i="1"/>
  <c r="AC177" i="1"/>
  <c r="AB177" i="1"/>
  <c r="AA177" i="1"/>
  <c r="AD176" i="1"/>
  <c r="AC176" i="1"/>
  <c r="AB176" i="1"/>
  <c r="AA176" i="1"/>
  <c r="AD175" i="1"/>
  <c r="AC175" i="1"/>
  <c r="AB175" i="1"/>
  <c r="AA175" i="1"/>
  <c r="AD174" i="1"/>
  <c r="AC174" i="1"/>
  <c r="AB174" i="1"/>
  <c r="AA174" i="1"/>
  <c r="AD173" i="1"/>
  <c r="AC173" i="1"/>
  <c r="AB173" i="1"/>
  <c r="AA173" i="1"/>
  <c r="AD172" i="1"/>
  <c r="AC172" i="1"/>
  <c r="AB172" i="1"/>
  <c r="AA172" i="1"/>
  <c r="AD171" i="1"/>
  <c r="AC171" i="1"/>
  <c r="AB171" i="1"/>
  <c r="AA171" i="1"/>
  <c r="AD170" i="1"/>
  <c r="AC170" i="1"/>
  <c r="AB170" i="1"/>
  <c r="AA170" i="1"/>
  <c r="AD169" i="1"/>
  <c r="AC169" i="1"/>
  <c r="AB169" i="1"/>
  <c r="AA169" i="1"/>
  <c r="AD168" i="1"/>
  <c r="AC168" i="1"/>
  <c r="AB168" i="1"/>
  <c r="AA168" i="1"/>
  <c r="AD167" i="1"/>
  <c r="AC167" i="1"/>
  <c r="AB167" i="1"/>
  <c r="AA167" i="1"/>
  <c r="AD166" i="1"/>
  <c r="AC166" i="1"/>
  <c r="AB166" i="1"/>
  <c r="AA166" i="1"/>
  <c r="AD165" i="1"/>
  <c r="AC165" i="1"/>
  <c r="AB165" i="1"/>
  <c r="AA165" i="1"/>
  <c r="AD164" i="1"/>
  <c r="AC164" i="1"/>
  <c r="AB164" i="1"/>
  <c r="AA164" i="1"/>
  <c r="AD163" i="1"/>
  <c r="AC163" i="1"/>
  <c r="AB163" i="1"/>
  <c r="AA163" i="1"/>
  <c r="AD162" i="1"/>
  <c r="AC162" i="1"/>
  <c r="AB162" i="1"/>
  <c r="AA162" i="1"/>
  <c r="AD161" i="1"/>
  <c r="AC161" i="1"/>
  <c r="AB161" i="1"/>
  <c r="AA161" i="1"/>
  <c r="AD160" i="1"/>
  <c r="AC160" i="1"/>
  <c r="AB160" i="1"/>
  <c r="AA160" i="1"/>
  <c r="AD159" i="1"/>
  <c r="AC159" i="1"/>
  <c r="AB159" i="1"/>
  <c r="AA159" i="1"/>
  <c r="AD158" i="1"/>
  <c r="AC158" i="1"/>
  <c r="AB158" i="1"/>
  <c r="AA158" i="1"/>
  <c r="AD157" i="1"/>
  <c r="AC157" i="1"/>
  <c r="AB157" i="1"/>
  <c r="AA157" i="1"/>
  <c r="AD156" i="1"/>
  <c r="AC156" i="1"/>
  <c r="AB156" i="1"/>
  <c r="AA156" i="1"/>
  <c r="AD155" i="1"/>
  <c r="AC155" i="1"/>
  <c r="AB155" i="1"/>
  <c r="AA155" i="1"/>
  <c r="AD154" i="1"/>
  <c r="AC154" i="1"/>
  <c r="AB154" i="1"/>
  <c r="AA154" i="1"/>
  <c r="AD153" i="1"/>
  <c r="AC153" i="1"/>
  <c r="AB153" i="1"/>
  <c r="AA153" i="1"/>
  <c r="AD152" i="1"/>
  <c r="AC152" i="1"/>
  <c r="AB152" i="1"/>
  <c r="AA152" i="1"/>
  <c r="AD151" i="1"/>
  <c r="AC151" i="1"/>
  <c r="AB151" i="1"/>
  <c r="AA151" i="1"/>
  <c r="AD150" i="1"/>
  <c r="AC150" i="1"/>
  <c r="AB150" i="1"/>
  <c r="AA150" i="1"/>
  <c r="AD149" i="1"/>
  <c r="AC149" i="1"/>
  <c r="AB149" i="1"/>
  <c r="AA149" i="1"/>
  <c r="AD148" i="1"/>
  <c r="AC148" i="1"/>
  <c r="AB148" i="1"/>
  <c r="AA148" i="1"/>
  <c r="AD147" i="1"/>
  <c r="AC147" i="1"/>
  <c r="AB147" i="1"/>
  <c r="AA147" i="1"/>
  <c r="AD146" i="1"/>
  <c r="AC146" i="1"/>
  <c r="AB146" i="1"/>
  <c r="AA146" i="1"/>
  <c r="AD145" i="1"/>
  <c r="AC145" i="1"/>
  <c r="AB145" i="1"/>
  <c r="AA145" i="1"/>
  <c r="AD144" i="1"/>
  <c r="AC144" i="1"/>
  <c r="AB144" i="1"/>
  <c r="AA144" i="1"/>
  <c r="AD143" i="1"/>
  <c r="AC143" i="1"/>
  <c r="AB143" i="1"/>
  <c r="AA143" i="1"/>
  <c r="AD142" i="1"/>
  <c r="AC142" i="1"/>
  <c r="AB142" i="1"/>
  <c r="AA142" i="1"/>
  <c r="AD141" i="1"/>
  <c r="AC141" i="1"/>
  <c r="AB141" i="1"/>
  <c r="AA141" i="1"/>
  <c r="AD140" i="1"/>
  <c r="AC140" i="1"/>
  <c r="AB140" i="1"/>
  <c r="AA140" i="1"/>
  <c r="AD139" i="1"/>
  <c r="AC139" i="1"/>
  <c r="AB139" i="1"/>
  <c r="AA139" i="1"/>
  <c r="AD138" i="1"/>
  <c r="AC138" i="1"/>
  <c r="AB138" i="1"/>
  <c r="AA138" i="1"/>
  <c r="AD137" i="1"/>
  <c r="AC137" i="1"/>
  <c r="AB137" i="1"/>
  <c r="AA137" i="1"/>
  <c r="AD136" i="1"/>
  <c r="AC136" i="1"/>
  <c r="AB136" i="1"/>
  <c r="AA136" i="1"/>
  <c r="AD135" i="1"/>
  <c r="AC135" i="1"/>
  <c r="AB135" i="1"/>
  <c r="AA135" i="1"/>
  <c r="AD134" i="1"/>
  <c r="AC134" i="1"/>
  <c r="AB134" i="1"/>
  <c r="AA134" i="1"/>
  <c r="AD133" i="1"/>
  <c r="AC133" i="1"/>
  <c r="AB133" i="1"/>
  <c r="AA133" i="1"/>
  <c r="AD132" i="1"/>
  <c r="AC132" i="1"/>
  <c r="AB132" i="1"/>
  <c r="AA132" i="1"/>
  <c r="AD131" i="1"/>
  <c r="AC131" i="1"/>
  <c r="AB131" i="1"/>
  <c r="AA131" i="1"/>
  <c r="AD130" i="1"/>
  <c r="AC130" i="1"/>
  <c r="AB130" i="1"/>
  <c r="AA130" i="1"/>
  <c r="AD129" i="1"/>
  <c r="AC129" i="1"/>
  <c r="AB129" i="1"/>
  <c r="AA129" i="1"/>
  <c r="AD128" i="1"/>
  <c r="AC128" i="1"/>
  <c r="AB128" i="1"/>
  <c r="AA128" i="1"/>
  <c r="AD127" i="1"/>
  <c r="AC127" i="1"/>
  <c r="AB127" i="1"/>
  <c r="AA127" i="1"/>
  <c r="AD126" i="1"/>
  <c r="AC126" i="1"/>
  <c r="AB126" i="1"/>
  <c r="AA126" i="1"/>
  <c r="AD125" i="1"/>
  <c r="AC125" i="1"/>
  <c r="AB125" i="1"/>
  <c r="AA125" i="1"/>
  <c r="AD124" i="1"/>
  <c r="AC124" i="1"/>
  <c r="AB124" i="1"/>
  <c r="AA124" i="1"/>
  <c r="AD123" i="1"/>
  <c r="AC123" i="1"/>
  <c r="AB123" i="1"/>
  <c r="AA123" i="1"/>
  <c r="AD122" i="1"/>
  <c r="AC122" i="1"/>
  <c r="AB122" i="1"/>
  <c r="AA122" i="1"/>
  <c r="AD121" i="1"/>
  <c r="AC121" i="1"/>
  <c r="AB121" i="1"/>
  <c r="AA121" i="1"/>
  <c r="AD120" i="1"/>
  <c r="AC120" i="1"/>
  <c r="AB120" i="1"/>
  <c r="AA120" i="1"/>
  <c r="AD119" i="1"/>
  <c r="AC119" i="1"/>
  <c r="AB119" i="1"/>
  <c r="AA119" i="1"/>
  <c r="AD118" i="1"/>
  <c r="AC118" i="1"/>
  <c r="AB118" i="1"/>
  <c r="AA118" i="1"/>
  <c r="AD117" i="1"/>
  <c r="AC117" i="1"/>
  <c r="AB117" i="1"/>
  <c r="AA117" i="1"/>
  <c r="AD116" i="1"/>
  <c r="AC116" i="1"/>
  <c r="AB116" i="1"/>
  <c r="AA116" i="1"/>
  <c r="AD115" i="1"/>
  <c r="AC115" i="1"/>
  <c r="AB115" i="1"/>
  <c r="AA115" i="1"/>
  <c r="AD114" i="1"/>
  <c r="AC114" i="1"/>
  <c r="AB114" i="1"/>
  <c r="AA114" i="1"/>
  <c r="AD113" i="1"/>
  <c r="AC113" i="1"/>
  <c r="AB113" i="1"/>
  <c r="AA113" i="1"/>
  <c r="AD112" i="1"/>
  <c r="AC112" i="1"/>
  <c r="AB112" i="1"/>
  <c r="AA112" i="1"/>
  <c r="AD111" i="1"/>
  <c r="AC111" i="1"/>
  <c r="AB111" i="1"/>
  <c r="AA111" i="1"/>
  <c r="AD110" i="1"/>
  <c r="AC110" i="1"/>
  <c r="AB110" i="1"/>
  <c r="AA110" i="1"/>
  <c r="AD109" i="1"/>
  <c r="AC109" i="1"/>
  <c r="AB109" i="1"/>
  <c r="AA109" i="1"/>
  <c r="AD108" i="1"/>
  <c r="AC108" i="1"/>
  <c r="AB108" i="1"/>
  <c r="AA108" i="1"/>
  <c r="AD107" i="1"/>
  <c r="AC107" i="1"/>
  <c r="AB107" i="1"/>
  <c r="AA107" i="1"/>
  <c r="AD106" i="1"/>
  <c r="AC106" i="1"/>
  <c r="AB106" i="1"/>
  <c r="AA106" i="1"/>
  <c r="AD105" i="1"/>
  <c r="AC105" i="1"/>
  <c r="AB105" i="1"/>
  <c r="AA105" i="1"/>
  <c r="AD104" i="1"/>
  <c r="AC104" i="1"/>
  <c r="AB104" i="1"/>
  <c r="AA104" i="1"/>
  <c r="AD103" i="1"/>
  <c r="AC103" i="1"/>
  <c r="AB103" i="1"/>
  <c r="AA103" i="1"/>
  <c r="AD102" i="1"/>
  <c r="AC102" i="1"/>
  <c r="AB102" i="1"/>
  <c r="AA102" i="1"/>
  <c r="AD101" i="1"/>
  <c r="AC101" i="1"/>
  <c r="AB101" i="1"/>
  <c r="AA101" i="1"/>
  <c r="AD100" i="1"/>
  <c r="AC100" i="1"/>
  <c r="AB100" i="1"/>
  <c r="AA100" i="1"/>
  <c r="AD99" i="1"/>
  <c r="AC99" i="1"/>
  <c r="AB99" i="1"/>
  <c r="AA99" i="1"/>
  <c r="AD98" i="1"/>
  <c r="AC98" i="1"/>
  <c r="AB98" i="1"/>
  <c r="AA98" i="1"/>
  <c r="AD97" i="1"/>
  <c r="AC97" i="1"/>
  <c r="AB97" i="1"/>
  <c r="AA97" i="1"/>
  <c r="AD96" i="1"/>
  <c r="AC96" i="1"/>
  <c r="AB96" i="1"/>
  <c r="AA96" i="1"/>
  <c r="AD95" i="1"/>
  <c r="AC95" i="1"/>
  <c r="AB95" i="1"/>
  <c r="AA95" i="1"/>
  <c r="AD94" i="1"/>
  <c r="AC94" i="1"/>
  <c r="AB94" i="1"/>
  <c r="AA94" i="1"/>
  <c r="AD93" i="1"/>
  <c r="AC93" i="1"/>
  <c r="AB93" i="1"/>
  <c r="AA93" i="1"/>
  <c r="AD92" i="1"/>
  <c r="AC92" i="1"/>
  <c r="AB92" i="1"/>
  <c r="AA92" i="1"/>
  <c r="AD91" i="1"/>
  <c r="AC91" i="1"/>
  <c r="AB91" i="1"/>
  <c r="AA91" i="1"/>
  <c r="AD90" i="1"/>
  <c r="AC90" i="1"/>
  <c r="AB90" i="1"/>
  <c r="AA90" i="1"/>
  <c r="AD89" i="1"/>
  <c r="AC89" i="1"/>
  <c r="AB89" i="1"/>
  <c r="AA89" i="1"/>
  <c r="AD88" i="1"/>
  <c r="AC88" i="1"/>
  <c r="AB88" i="1"/>
  <c r="AA88" i="1"/>
  <c r="AD87" i="1"/>
  <c r="AC87" i="1"/>
  <c r="AB87" i="1"/>
  <c r="AA87" i="1"/>
  <c r="AD86" i="1"/>
  <c r="AC86" i="1"/>
  <c r="AB86" i="1"/>
  <c r="AA86" i="1"/>
  <c r="AD85" i="1"/>
  <c r="AC85" i="1"/>
  <c r="AB85" i="1"/>
  <c r="AA85" i="1"/>
  <c r="AD84" i="1"/>
  <c r="AC84" i="1"/>
  <c r="AB84" i="1"/>
  <c r="AA84" i="1"/>
  <c r="AD83" i="1"/>
  <c r="AC83" i="1"/>
  <c r="AB83" i="1"/>
  <c r="AA83" i="1"/>
  <c r="AD82" i="1"/>
  <c r="AC82" i="1"/>
  <c r="AB82" i="1"/>
  <c r="AA82" i="1"/>
  <c r="AD81" i="1"/>
  <c r="AC81" i="1"/>
  <c r="AB81" i="1"/>
  <c r="AA81" i="1"/>
  <c r="AD80" i="1"/>
  <c r="AC80" i="1"/>
  <c r="AB80" i="1"/>
  <c r="AA80" i="1"/>
  <c r="AD79" i="1"/>
  <c r="AC79" i="1"/>
  <c r="AB79" i="1"/>
  <c r="AA79" i="1"/>
  <c r="AD78" i="1"/>
  <c r="AC78" i="1"/>
  <c r="AB78" i="1"/>
  <c r="AA78" i="1"/>
  <c r="AD77" i="1"/>
  <c r="AC77" i="1"/>
  <c r="AB77" i="1"/>
  <c r="AA77" i="1"/>
  <c r="AD76" i="1"/>
  <c r="AC76" i="1"/>
  <c r="AB76" i="1"/>
  <c r="AA76" i="1"/>
  <c r="AD75" i="1"/>
  <c r="AC75" i="1"/>
  <c r="AB75" i="1"/>
  <c r="AA75" i="1"/>
  <c r="AD74" i="1"/>
  <c r="AC74" i="1"/>
  <c r="AB74" i="1"/>
  <c r="AA74" i="1"/>
  <c r="AD73" i="1"/>
  <c r="AC73" i="1"/>
  <c r="AB73" i="1"/>
  <c r="AA73" i="1"/>
  <c r="AD72" i="1"/>
  <c r="AC72" i="1"/>
  <c r="AB72" i="1"/>
  <c r="AA72" i="1"/>
  <c r="AD71" i="1"/>
  <c r="AC71" i="1"/>
  <c r="AB71" i="1"/>
  <c r="AA71" i="1"/>
  <c r="AD70" i="1"/>
  <c r="AC70" i="1"/>
  <c r="AB70" i="1"/>
  <c r="AA70" i="1"/>
  <c r="AD69" i="1"/>
  <c r="AC69" i="1"/>
  <c r="AB69" i="1"/>
  <c r="AA69" i="1"/>
  <c r="AD68" i="1"/>
  <c r="AC68" i="1"/>
  <c r="AB68" i="1"/>
  <c r="AA68" i="1"/>
  <c r="AD67" i="1"/>
  <c r="AC67" i="1"/>
  <c r="AB67" i="1"/>
  <c r="AA67" i="1"/>
  <c r="AD66" i="1"/>
  <c r="AC66" i="1"/>
  <c r="AB66" i="1"/>
  <c r="AA66" i="1"/>
  <c r="AD65" i="1"/>
  <c r="AC65" i="1"/>
  <c r="AB65" i="1"/>
  <c r="AA65" i="1"/>
  <c r="AD64" i="1"/>
  <c r="AC64" i="1"/>
  <c r="AB64" i="1"/>
  <c r="AA64" i="1"/>
  <c r="AD63" i="1"/>
  <c r="AC63" i="1"/>
  <c r="AB63" i="1"/>
  <c r="AA63" i="1"/>
  <c r="AD62" i="1"/>
  <c r="AC62" i="1"/>
  <c r="AB62" i="1"/>
  <c r="AA62" i="1"/>
  <c r="AD61" i="1"/>
  <c r="AC61" i="1"/>
  <c r="AB61" i="1"/>
  <c r="AA61" i="1"/>
  <c r="AD60" i="1"/>
  <c r="AC60" i="1"/>
  <c r="AB60" i="1"/>
  <c r="AA60" i="1"/>
  <c r="AD59" i="1"/>
  <c r="AC59" i="1"/>
  <c r="AB59" i="1"/>
  <c r="AA59" i="1"/>
  <c r="AD58" i="1"/>
  <c r="AC58" i="1"/>
  <c r="AB58" i="1"/>
  <c r="AA58" i="1"/>
  <c r="AD57" i="1"/>
  <c r="AC57" i="1"/>
  <c r="AB57" i="1"/>
  <c r="AA57" i="1"/>
  <c r="AD56" i="1"/>
  <c r="AC56" i="1"/>
  <c r="AB56" i="1"/>
  <c r="AA56" i="1"/>
  <c r="AD55" i="1"/>
  <c r="AC55" i="1"/>
  <c r="AB55" i="1"/>
  <c r="AA55" i="1"/>
  <c r="AD54" i="1"/>
  <c r="AC54" i="1"/>
  <c r="AB54" i="1"/>
  <c r="AA54" i="1"/>
  <c r="AD53" i="1"/>
  <c r="AC53" i="1"/>
  <c r="AB53" i="1"/>
  <c r="AA53" i="1"/>
  <c r="AD52" i="1"/>
  <c r="AC52" i="1"/>
  <c r="AB52" i="1"/>
  <c r="AA52" i="1"/>
  <c r="AD51" i="1"/>
  <c r="AC51" i="1"/>
  <c r="AB51" i="1"/>
  <c r="AA51" i="1"/>
  <c r="AD50" i="1"/>
  <c r="AC50" i="1"/>
  <c r="AB50" i="1"/>
  <c r="AA50" i="1"/>
  <c r="AD49" i="1"/>
  <c r="AC49" i="1"/>
  <c r="AB49" i="1"/>
  <c r="AA49" i="1"/>
  <c r="AD48" i="1"/>
  <c r="AC48" i="1"/>
  <c r="AB48" i="1"/>
  <c r="AA48" i="1"/>
  <c r="AD47" i="1"/>
  <c r="AC47" i="1"/>
  <c r="AB47" i="1"/>
  <c r="AA47" i="1"/>
  <c r="AD46" i="1"/>
  <c r="AC46" i="1"/>
  <c r="AB46" i="1"/>
  <c r="AA46" i="1"/>
  <c r="AD45" i="1"/>
  <c r="AC45" i="1"/>
  <c r="AB45" i="1"/>
  <c r="AA45" i="1"/>
  <c r="AD44" i="1"/>
  <c r="AC44" i="1"/>
  <c r="AB44" i="1"/>
  <c r="AA44" i="1"/>
  <c r="AD43" i="1"/>
  <c r="AC43" i="1"/>
  <c r="AB43" i="1"/>
  <c r="AA43" i="1"/>
  <c r="AD42" i="1"/>
  <c r="AC42" i="1"/>
  <c r="AB42" i="1"/>
  <c r="AA42" i="1"/>
  <c r="AD41" i="1"/>
  <c r="AC41" i="1"/>
  <c r="AB41" i="1"/>
  <c r="AA41" i="1"/>
  <c r="AD40" i="1"/>
  <c r="AC40" i="1"/>
  <c r="AB40" i="1"/>
  <c r="AA40" i="1"/>
  <c r="AD39" i="1"/>
  <c r="AC39" i="1"/>
  <c r="AB39" i="1"/>
  <c r="AA39" i="1"/>
  <c r="AD38" i="1"/>
  <c r="AC38" i="1"/>
  <c r="AB38" i="1"/>
  <c r="AA38" i="1"/>
  <c r="AD37" i="1"/>
  <c r="AC37" i="1"/>
  <c r="AB37" i="1"/>
  <c r="AA37" i="1"/>
  <c r="AD36" i="1"/>
  <c r="AC36" i="1"/>
  <c r="AB36" i="1"/>
  <c r="AA36" i="1"/>
  <c r="AD35" i="1"/>
  <c r="AC35" i="1"/>
  <c r="AB35" i="1"/>
  <c r="AA35" i="1"/>
  <c r="AD34" i="1"/>
  <c r="AC34" i="1"/>
  <c r="AB34" i="1"/>
  <c r="AA34" i="1"/>
  <c r="AD33" i="1"/>
  <c r="AC33" i="1"/>
  <c r="AB33" i="1"/>
  <c r="AA33" i="1"/>
  <c r="AD32" i="1"/>
  <c r="AC32" i="1"/>
  <c r="AB32" i="1"/>
  <c r="AA32" i="1"/>
  <c r="AD31" i="1"/>
  <c r="AC31" i="1"/>
  <c r="AB31" i="1"/>
  <c r="AA31" i="1"/>
  <c r="AD30" i="1"/>
  <c r="AC30" i="1"/>
  <c r="AB30" i="1"/>
  <c r="AA30" i="1"/>
  <c r="AD29" i="1"/>
  <c r="AC29" i="1"/>
  <c r="AB29" i="1"/>
  <c r="AA29" i="1"/>
  <c r="AD28" i="1"/>
  <c r="AC28" i="1"/>
  <c r="AB28" i="1"/>
  <c r="AA28" i="1"/>
  <c r="AD27" i="1"/>
  <c r="AC27" i="1"/>
  <c r="AB27" i="1"/>
  <c r="AA27" i="1"/>
  <c r="AD26" i="1"/>
  <c r="AC26" i="1"/>
  <c r="AB26" i="1"/>
  <c r="AA26" i="1"/>
  <c r="AD25" i="1"/>
  <c r="AC25" i="1"/>
  <c r="AB25" i="1"/>
  <c r="AA25" i="1"/>
  <c r="AD24" i="1"/>
  <c r="AC24" i="1"/>
  <c r="AB24" i="1"/>
  <c r="AA24" i="1"/>
  <c r="AD23" i="1"/>
  <c r="AC23" i="1"/>
  <c r="AB23" i="1"/>
  <c r="AA23" i="1"/>
  <c r="AD22" i="1"/>
  <c r="AC22" i="1"/>
  <c r="AB22" i="1"/>
  <c r="AA22" i="1"/>
  <c r="AD21" i="1"/>
  <c r="AC21" i="1"/>
  <c r="AB21" i="1"/>
  <c r="AA21" i="1"/>
  <c r="AD20" i="1"/>
  <c r="AC20" i="1"/>
  <c r="AB20" i="1"/>
  <c r="AA20" i="1"/>
  <c r="AD19" i="1"/>
  <c r="AC19" i="1"/>
  <c r="AB19" i="1"/>
  <c r="AA19" i="1"/>
  <c r="AD18" i="1"/>
  <c r="AC18" i="1"/>
  <c r="AB18" i="1"/>
  <c r="AA18" i="1"/>
  <c r="AD17" i="1"/>
  <c r="AC17" i="1"/>
  <c r="AB17" i="1"/>
  <c r="AA17" i="1"/>
  <c r="AD16" i="1"/>
  <c r="AC16" i="1"/>
  <c r="AB16" i="1"/>
  <c r="AA16" i="1"/>
  <c r="AD15" i="1"/>
  <c r="AC15" i="1"/>
  <c r="AB15" i="1"/>
  <c r="AA15" i="1"/>
  <c r="AD14" i="1"/>
  <c r="AC14" i="1"/>
  <c r="AB14" i="1"/>
  <c r="AA14" i="1"/>
  <c r="AD13" i="1"/>
  <c r="AC13" i="1"/>
  <c r="AB13" i="1"/>
  <c r="AA13" i="1"/>
  <c r="AD12" i="1"/>
  <c r="AC12" i="1"/>
  <c r="AA12" i="1"/>
  <c r="AD11" i="1"/>
  <c r="AC11" i="1"/>
  <c r="AB11" i="1"/>
  <c r="AA11" i="1"/>
  <c r="AD10" i="1"/>
  <c r="AC10" i="1"/>
  <c r="AB10" i="1"/>
  <c r="AA10" i="1"/>
  <c r="AD9" i="1"/>
  <c r="AC9" i="1"/>
  <c r="AB9" i="1"/>
  <c r="AA9" i="1"/>
  <c r="AD8" i="1"/>
  <c r="AC8" i="1"/>
  <c r="AB8" i="1"/>
  <c r="AA8" i="1"/>
  <c r="N9" i="1"/>
  <c r="O9" i="1"/>
  <c r="P9" i="1"/>
  <c r="Q9" i="1"/>
  <c r="R9" i="1"/>
  <c r="S9" i="1"/>
  <c r="T9" i="1"/>
  <c r="U9" i="1"/>
  <c r="V9" i="1"/>
  <c r="W9" i="1"/>
  <c r="X9" i="1"/>
  <c r="Y9" i="1"/>
  <c r="N10" i="1"/>
  <c r="O10" i="1"/>
  <c r="P10" i="1"/>
  <c r="Q10" i="1"/>
  <c r="R10" i="1"/>
  <c r="S10" i="1"/>
  <c r="T10" i="1"/>
  <c r="U10" i="1"/>
  <c r="V10" i="1"/>
  <c r="W10" i="1"/>
  <c r="X10" i="1"/>
  <c r="Y10" i="1"/>
  <c r="N11" i="1"/>
  <c r="O11" i="1"/>
  <c r="P11" i="1"/>
  <c r="Q11" i="1"/>
  <c r="R11" i="1"/>
  <c r="S11" i="1"/>
  <c r="T11" i="1"/>
  <c r="U11" i="1"/>
  <c r="V11" i="1"/>
  <c r="W11" i="1"/>
  <c r="X11" i="1"/>
  <c r="Y11" i="1"/>
  <c r="N12" i="1"/>
  <c r="O12" i="1"/>
  <c r="P12" i="1"/>
  <c r="Q12" i="1"/>
  <c r="R12" i="1"/>
  <c r="S12" i="1"/>
  <c r="T12" i="1"/>
  <c r="U12" i="1"/>
  <c r="V12" i="1"/>
  <c r="W12" i="1"/>
  <c r="X12" i="1"/>
  <c r="Y12" i="1"/>
  <c r="N13" i="1"/>
  <c r="O13" i="1"/>
  <c r="P13" i="1"/>
  <c r="Q13" i="1"/>
  <c r="R13" i="1"/>
  <c r="S13" i="1"/>
  <c r="T13" i="1"/>
  <c r="U13" i="1"/>
  <c r="V13" i="1"/>
  <c r="W13" i="1"/>
  <c r="X13" i="1"/>
  <c r="Y13" i="1"/>
  <c r="N14" i="1"/>
  <c r="O14" i="1"/>
  <c r="P14" i="1"/>
  <c r="Q14" i="1"/>
  <c r="R14" i="1"/>
  <c r="S14" i="1"/>
  <c r="T14" i="1"/>
  <c r="U14" i="1"/>
  <c r="V14" i="1"/>
  <c r="W14" i="1"/>
  <c r="X14" i="1"/>
  <c r="Y14" i="1"/>
  <c r="N15" i="1"/>
  <c r="O15" i="1"/>
  <c r="P15" i="1"/>
  <c r="Q15" i="1"/>
  <c r="R15" i="1"/>
  <c r="S15" i="1"/>
  <c r="T15" i="1"/>
  <c r="U15" i="1"/>
  <c r="V15" i="1"/>
  <c r="W15" i="1"/>
  <c r="X15" i="1"/>
  <c r="Y15" i="1"/>
  <c r="N16" i="1"/>
  <c r="O16" i="1"/>
  <c r="P16" i="1"/>
  <c r="Q16" i="1"/>
  <c r="R16" i="1"/>
  <c r="S16" i="1"/>
  <c r="T16" i="1"/>
  <c r="U16" i="1"/>
  <c r="V16" i="1"/>
  <c r="W16" i="1"/>
  <c r="X16" i="1"/>
  <c r="Y16" i="1"/>
  <c r="N17" i="1"/>
  <c r="O17" i="1"/>
  <c r="P17" i="1"/>
  <c r="Q17" i="1"/>
  <c r="R17" i="1"/>
  <c r="S17" i="1"/>
  <c r="T17" i="1"/>
  <c r="U17" i="1"/>
  <c r="V17" i="1"/>
  <c r="W17" i="1"/>
  <c r="X17" i="1"/>
  <c r="Y17" i="1"/>
  <c r="N18" i="1"/>
  <c r="O18" i="1"/>
  <c r="P18" i="1"/>
  <c r="Q18" i="1"/>
  <c r="R18" i="1"/>
  <c r="S18" i="1"/>
  <c r="T18" i="1"/>
  <c r="U18" i="1"/>
  <c r="V18" i="1"/>
  <c r="W18" i="1"/>
  <c r="X18" i="1"/>
  <c r="Y18" i="1"/>
  <c r="N19" i="1"/>
  <c r="O19" i="1"/>
  <c r="P19" i="1"/>
  <c r="Q19" i="1"/>
  <c r="R19" i="1"/>
  <c r="S19" i="1"/>
  <c r="T19" i="1"/>
  <c r="U19" i="1"/>
  <c r="V19" i="1"/>
  <c r="W19" i="1"/>
  <c r="X19" i="1"/>
  <c r="Y19" i="1"/>
  <c r="N20" i="1"/>
  <c r="O20" i="1"/>
  <c r="P20" i="1"/>
  <c r="Q20" i="1"/>
  <c r="R20" i="1"/>
  <c r="S20" i="1"/>
  <c r="T20" i="1"/>
  <c r="U20" i="1"/>
  <c r="V20" i="1"/>
  <c r="W20" i="1"/>
  <c r="X20" i="1"/>
  <c r="Y20" i="1"/>
  <c r="N21" i="1"/>
  <c r="O21" i="1"/>
  <c r="P21" i="1"/>
  <c r="Q21" i="1"/>
  <c r="R21" i="1"/>
  <c r="S21" i="1"/>
  <c r="T21" i="1"/>
  <c r="U21" i="1"/>
  <c r="V21" i="1"/>
  <c r="W21" i="1"/>
  <c r="X21" i="1"/>
  <c r="Y21" i="1"/>
  <c r="N22" i="1"/>
  <c r="O22" i="1"/>
  <c r="P22" i="1"/>
  <c r="Q22" i="1"/>
  <c r="R22" i="1"/>
  <c r="S22" i="1"/>
  <c r="T22" i="1"/>
  <c r="U22" i="1"/>
  <c r="V22" i="1"/>
  <c r="W22" i="1"/>
  <c r="X22" i="1"/>
  <c r="Y22" i="1"/>
  <c r="N23" i="1"/>
  <c r="O23" i="1"/>
  <c r="P23" i="1"/>
  <c r="Q23" i="1"/>
  <c r="R23" i="1"/>
  <c r="S23" i="1"/>
  <c r="T23" i="1"/>
  <c r="U23" i="1"/>
  <c r="V23" i="1"/>
  <c r="W23" i="1"/>
  <c r="X23" i="1"/>
  <c r="Y23" i="1"/>
  <c r="N24" i="1"/>
  <c r="O24" i="1"/>
  <c r="P24" i="1"/>
  <c r="Q24" i="1"/>
  <c r="R24" i="1"/>
  <c r="S24" i="1"/>
  <c r="T24" i="1"/>
  <c r="U24" i="1"/>
  <c r="V24" i="1"/>
  <c r="W24" i="1"/>
  <c r="X24" i="1"/>
  <c r="Y24" i="1"/>
  <c r="N25" i="1"/>
  <c r="O25" i="1"/>
  <c r="P25" i="1"/>
  <c r="Q25" i="1"/>
  <c r="R25" i="1"/>
  <c r="S25" i="1"/>
  <c r="T25" i="1"/>
  <c r="U25" i="1"/>
  <c r="V25" i="1"/>
  <c r="W25" i="1"/>
  <c r="X25" i="1"/>
  <c r="Y25" i="1"/>
  <c r="N26" i="1"/>
  <c r="O26" i="1"/>
  <c r="P26" i="1"/>
  <c r="Q26" i="1"/>
  <c r="R26" i="1"/>
  <c r="S26" i="1"/>
  <c r="T26" i="1"/>
  <c r="U26" i="1"/>
  <c r="V26" i="1"/>
  <c r="W26" i="1"/>
  <c r="X26" i="1"/>
  <c r="Y26" i="1"/>
  <c r="N27" i="1"/>
  <c r="O27" i="1"/>
  <c r="P27" i="1"/>
  <c r="Q27" i="1"/>
  <c r="R27" i="1"/>
  <c r="S27" i="1"/>
  <c r="T27" i="1"/>
  <c r="U27" i="1"/>
  <c r="V27" i="1"/>
  <c r="W27" i="1"/>
  <c r="X27" i="1"/>
  <c r="Y27" i="1"/>
  <c r="N28" i="1"/>
  <c r="O28" i="1"/>
  <c r="P28" i="1"/>
  <c r="Q28" i="1"/>
  <c r="R28" i="1"/>
  <c r="S28" i="1"/>
  <c r="T28" i="1"/>
  <c r="U28" i="1"/>
  <c r="V28" i="1"/>
  <c r="W28" i="1"/>
  <c r="X28" i="1"/>
  <c r="Y28" i="1"/>
  <c r="N29" i="1"/>
  <c r="O29" i="1"/>
  <c r="P29" i="1"/>
  <c r="Q29" i="1"/>
  <c r="R29" i="1"/>
  <c r="S29" i="1"/>
  <c r="T29" i="1"/>
  <c r="U29" i="1"/>
  <c r="V29" i="1"/>
  <c r="W29" i="1"/>
  <c r="X29" i="1"/>
  <c r="Y29" i="1"/>
  <c r="N30" i="1"/>
  <c r="O30" i="1"/>
  <c r="P30" i="1"/>
  <c r="Q30" i="1"/>
  <c r="R30" i="1"/>
  <c r="S30" i="1"/>
  <c r="T30" i="1"/>
  <c r="U30" i="1"/>
  <c r="V30" i="1"/>
  <c r="W30" i="1"/>
  <c r="X30" i="1"/>
  <c r="Y30" i="1"/>
  <c r="N31" i="1"/>
  <c r="O31" i="1"/>
  <c r="P31" i="1"/>
  <c r="Q31" i="1"/>
  <c r="R31" i="1"/>
  <c r="S31" i="1"/>
  <c r="T31" i="1"/>
  <c r="U31" i="1"/>
  <c r="V31" i="1"/>
  <c r="W31" i="1"/>
  <c r="X31" i="1"/>
  <c r="Y31" i="1"/>
  <c r="N32" i="1"/>
  <c r="O32" i="1"/>
  <c r="P32" i="1"/>
  <c r="Q32" i="1"/>
  <c r="R32" i="1"/>
  <c r="S32" i="1"/>
  <c r="T32" i="1"/>
  <c r="U32" i="1"/>
  <c r="V32" i="1"/>
  <c r="W32" i="1"/>
  <c r="X32" i="1"/>
  <c r="Y32" i="1"/>
  <c r="N33" i="1"/>
  <c r="O33" i="1"/>
  <c r="P33" i="1"/>
  <c r="Q33" i="1"/>
  <c r="R33" i="1"/>
  <c r="S33" i="1"/>
  <c r="T33" i="1"/>
  <c r="U33" i="1"/>
  <c r="V33" i="1"/>
  <c r="W33" i="1"/>
  <c r="X33" i="1"/>
  <c r="Y33" i="1"/>
  <c r="N34" i="1"/>
  <c r="O34" i="1"/>
  <c r="P34" i="1"/>
  <c r="Q34" i="1"/>
  <c r="R34" i="1"/>
  <c r="S34" i="1"/>
  <c r="T34" i="1"/>
  <c r="U34" i="1"/>
  <c r="V34" i="1"/>
  <c r="W34" i="1"/>
  <c r="X34" i="1"/>
  <c r="Y34" i="1"/>
  <c r="N35" i="1"/>
  <c r="O35" i="1"/>
  <c r="P35" i="1"/>
  <c r="Q35" i="1"/>
  <c r="R35" i="1"/>
  <c r="S35" i="1"/>
  <c r="T35" i="1"/>
  <c r="U35" i="1"/>
  <c r="V35" i="1"/>
  <c r="W35" i="1"/>
  <c r="X35" i="1"/>
  <c r="Y35" i="1"/>
  <c r="N36" i="1"/>
  <c r="O36" i="1"/>
  <c r="P36" i="1"/>
  <c r="Q36" i="1"/>
  <c r="R36" i="1"/>
  <c r="S36" i="1"/>
  <c r="T36" i="1"/>
  <c r="U36" i="1"/>
  <c r="V36" i="1"/>
  <c r="W36" i="1"/>
  <c r="X36" i="1"/>
  <c r="Y36" i="1"/>
  <c r="N37" i="1"/>
  <c r="O37" i="1"/>
  <c r="P37" i="1"/>
  <c r="Q37" i="1"/>
  <c r="R37" i="1"/>
  <c r="S37" i="1"/>
  <c r="T37" i="1"/>
  <c r="U37" i="1"/>
  <c r="V37" i="1"/>
  <c r="W37" i="1"/>
  <c r="X37" i="1"/>
  <c r="Y37" i="1"/>
  <c r="N38" i="1"/>
  <c r="O38" i="1"/>
  <c r="P38" i="1"/>
  <c r="Q38" i="1"/>
  <c r="R38" i="1"/>
  <c r="S38" i="1"/>
  <c r="T38" i="1"/>
  <c r="U38" i="1"/>
  <c r="V38" i="1"/>
  <c r="W38" i="1"/>
  <c r="X38" i="1"/>
  <c r="Y38" i="1"/>
  <c r="N39" i="1"/>
  <c r="P39" i="1"/>
  <c r="Q39" i="1"/>
  <c r="R39" i="1"/>
  <c r="S39" i="1"/>
  <c r="T39" i="1"/>
  <c r="U39" i="1"/>
  <c r="V39" i="1"/>
  <c r="W39" i="1"/>
  <c r="X39" i="1"/>
  <c r="Y39" i="1"/>
  <c r="N40" i="1"/>
  <c r="O40" i="1"/>
  <c r="P40" i="1"/>
  <c r="Q40" i="1"/>
  <c r="R40" i="1"/>
  <c r="S40" i="1"/>
  <c r="T40" i="1"/>
  <c r="U40" i="1"/>
  <c r="V40" i="1"/>
  <c r="W40" i="1"/>
  <c r="X40" i="1"/>
  <c r="Y40" i="1"/>
  <c r="N41" i="1"/>
  <c r="O41" i="1"/>
  <c r="P41" i="1"/>
  <c r="Q41" i="1"/>
  <c r="R41" i="1"/>
  <c r="S41" i="1"/>
  <c r="T41" i="1"/>
  <c r="U41" i="1"/>
  <c r="V41" i="1"/>
  <c r="W41" i="1"/>
  <c r="X41" i="1"/>
  <c r="Y41" i="1"/>
  <c r="N42" i="1"/>
  <c r="O42" i="1"/>
  <c r="P42" i="1"/>
  <c r="Q42" i="1"/>
  <c r="R42" i="1"/>
  <c r="S42" i="1"/>
  <c r="T42" i="1"/>
  <c r="U42" i="1"/>
  <c r="V42" i="1"/>
  <c r="W42" i="1"/>
  <c r="X42" i="1"/>
  <c r="Y42" i="1"/>
  <c r="N43" i="1"/>
  <c r="O43" i="1"/>
  <c r="P43" i="1"/>
  <c r="Q43" i="1"/>
  <c r="R43" i="1"/>
  <c r="S43" i="1"/>
  <c r="T43" i="1"/>
  <c r="U43" i="1"/>
  <c r="V43" i="1"/>
  <c r="W43" i="1"/>
  <c r="X43" i="1"/>
  <c r="Y43" i="1"/>
  <c r="N44" i="1"/>
  <c r="O44" i="1"/>
  <c r="P44" i="1"/>
  <c r="Q44" i="1"/>
  <c r="R44" i="1"/>
  <c r="S44" i="1"/>
  <c r="T44" i="1"/>
  <c r="U44" i="1"/>
  <c r="V44" i="1"/>
  <c r="W44" i="1"/>
  <c r="X44" i="1"/>
  <c r="Y44" i="1"/>
  <c r="N45" i="1"/>
  <c r="O45" i="1"/>
  <c r="P45" i="1"/>
  <c r="Q45" i="1"/>
  <c r="R45" i="1"/>
  <c r="S45" i="1"/>
  <c r="T45" i="1"/>
  <c r="U45" i="1"/>
  <c r="V45" i="1"/>
  <c r="W45" i="1"/>
  <c r="X45" i="1"/>
  <c r="Y45" i="1"/>
  <c r="N46" i="1"/>
  <c r="O46" i="1"/>
  <c r="P46" i="1"/>
  <c r="Q46" i="1"/>
  <c r="R46" i="1"/>
  <c r="S46" i="1"/>
  <c r="T46" i="1"/>
  <c r="U46" i="1"/>
  <c r="V46" i="1"/>
  <c r="W46" i="1"/>
  <c r="X46" i="1"/>
  <c r="Y46" i="1"/>
  <c r="N47" i="1"/>
  <c r="O47" i="1"/>
  <c r="P47" i="1"/>
  <c r="Q47" i="1"/>
  <c r="R47" i="1"/>
  <c r="S47" i="1"/>
  <c r="T47" i="1"/>
  <c r="U47" i="1"/>
  <c r="V47" i="1"/>
  <c r="W47" i="1"/>
  <c r="X47" i="1"/>
  <c r="Y47" i="1"/>
  <c r="N48" i="1"/>
  <c r="O48" i="1"/>
  <c r="P48" i="1"/>
  <c r="Q48" i="1"/>
  <c r="R48" i="1"/>
  <c r="S48" i="1"/>
  <c r="T48" i="1"/>
  <c r="U48" i="1"/>
  <c r="V48" i="1"/>
  <c r="W48" i="1"/>
  <c r="X48" i="1"/>
  <c r="Y48" i="1"/>
  <c r="N49" i="1"/>
  <c r="O49" i="1"/>
  <c r="P49" i="1"/>
  <c r="Q49" i="1"/>
  <c r="R49" i="1"/>
  <c r="S49" i="1"/>
  <c r="T49" i="1"/>
  <c r="U49" i="1"/>
  <c r="V49" i="1"/>
  <c r="W49" i="1"/>
  <c r="X49" i="1"/>
  <c r="Y49" i="1"/>
  <c r="N50" i="1"/>
  <c r="O50" i="1"/>
  <c r="P50" i="1"/>
  <c r="Q50" i="1"/>
  <c r="R50" i="1"/>
  <c r="S50" i="1"/>
  <c r="T50" i="1"/>
  <c r="U50" i="1"/>
  <c r="V50" i="1"/>
  <c r="W50" i="1"/>
  <c r="X50" i="1"/>
  <c r="Y50" i="1"/>
  <c r="N51" i="1"/>
  <c r="O51" i="1"/>
  <c r="P51" i="1"/>
  <c r="Q51" i="1"/>
  <c r="R51" i="1"/>
  <c r="S51" i="1"/>
  <c r="T51" i="1"/>
  <c r="U51" i="1"/>
  <c r="V51" i="1"/>
  <c r="W51" i="1"/>
  <c r="X51" i="1"/>
  <c r="Y51" i="1"/>
  <c r="N52" i="1"/>
  <c r="O52" i="1"/>
  <c r="P52" i="1"/>
  <c r="Q52" i="1"/>
  <c r="R52" i="1"/>
  <c r="S52" i="1"/>
  <c r="T52" i="1"/>
  <c r="U52" i="1"/>
  <c r="V52" i="1"/>
  <c r="W52" i="1"/>
  <c r="X52" i="1"/>
  <c r="Y52" i="1"/>
  <c r="N53" i="1"/>
  <c r="O53" i="1"/>
  <c r="P53" i="1"/>
  <c r="Q53" i="1"/>
  <c r="R53" i="1"/>
  <c r="S53" i="1"/>
  <c r="T53" i="1"/>
  <c r="U53" i="1"/>
  <c r="V53" i="1"/>
  <c r="W53" i="1"/>
  <c r="X53" i="1"/>
  <c r="Y53" i="1"/>
  <c r="N54" i="1"/>
  <c r="O54" i="1"/>
  <c r="P54" i="1"/>
  <c r="Q54" i="1"/>
  <c r="R54" i="1"/>
  <c r="S54" i="1"/>
  <c r="T54" i="1"/>
  <c r="U54" i="1"/>
  <c r="V54" i="1"/>
  <c r="W54" i="1"/>
  <c r="X54" i="1"/>
  <c r="Y54" i="1"/>
  <c r="N55" i="1"/>
  <c r="O55" i="1"/>
  <c r="P55" i="1"/>
  <c r="Q55" i="1"/>
  <c r="R55" i="1"/>
  <c r="S55" i="1"/>
  <c r="T55" i="1"/>
  <c r="U55" i="1"/>
  <c r="V55" i="1"/>
  <c r="W55" i="1"/>
  <c r="X55" i="1"/>
  <c r="Y55" i="1"/>
  <c r="N56" i="1"/>
  <c r="O56" i="1"/>
  <c r="P56" i="1"/>
  <c r="Q56" i="1"/>
  <c r="R56" i="1"/>
  <c r="S56" i="1"/>
  <c r="T56" i="1"/>
  <c r="U56" i="1"/>
  <c r="V56" i="1"/>
  <c r="W56" i="1"/>
  <c r="X56" i="1"/>
  <c r="Y56" i="1"/>
  <c r="N57" i="1"/>
  <c r="O57" i="1"/>
  <c r="P57" i="1"/>
  <c r="Q57" i="1"/>
  <c r="R57" i="1"/>
  <c r="S57" i="1"/>
  <c r="T57" i="1"/>
  <c r="U57" i="1"/>
  <c r="V57" i="1"/>
  <c r="W57" i="1"/>
  <c r="X57" i="1"/>
  <c r="Y57" i="1"/>
  <c r="N58" i="1"/>
  <c r="O58" i="1"/>
  <c r="P58" i="1"/>
  <c r="Q58" i="1"/>
  <c r="R58" i="1"/>
  <c r="S58" i="1"/>
  <c r="T58" i="1"/>
  <c r="U58" i="1"/>
  <c r="V58" i="1"/>
  <c r="W58" i="1"/>
  <c r="X58" i="1"/>
  <c r="Y58" i="1"/>
  <c r="N59" i="1"/>
  <c r="O59" i="1"/>
  <c r="P59" i="1"/>
  <c r="Q59" i="1"/>
  <c r="R59" i="1"/>
  <c r="S59" i="1"/>
  <c r="T59" i="1"/>
  <c r="U59" i="1"/>
  <c r="V59" i="1"/>
  <c r="W59" i="1"/>
  <c r="X59" i="1"/>
  <c r="Y59" i="1"/>
  <c r="N60" i="1"/>
  <c r="O60" i="1"/>
  <c r="P60" i="1"/>
  <c r="Q60" i="1"/>
  <c r="R60" i="1"/>
  <c r="S60" i="1"/>
  <c r="T60" i="1"/>
  <c r="U60" i="1"/>
  <c r="V60" i="1"/>
  <c r="W60" i="1"/>
  <c r="X60" i="1"/>
  <c r="Y60" i="1"/>
  <c r="N61" i="1"/>
  <c r="O61" i="1"/>
  <c r="P61" i="1"/>
  <c r="Q61" i="1"/>
  <c r="R61" i="1"/>
  <c r="S61" i="1"/>
  <c r="T61" i="1"/>
  <c r="U61" i="1"/>
  <c r="V61" i="1"/>
  <c r="W61" i="1"/>
  <c r="X61" i="1"/>
  <c r="Y61" i="1"/>
  <c r="N62" i="1"/>
  <c r="O62" i="1"/>
  <c r="P62" i="1"/>
  <c r="Q62" i="1"/>
  <c r="R62" i="1"/>
  <c r="S62" i="1"/>
  <c r="T62" i="1"/>
  <c r="U62" i="1"/>
  <c r="V62" i="1"/>
  <c r="W62" i="1"/>
  <c r="X62" i="1"/>
  <c r="Y62" i="1"/>
  <c r="N63" i="1"/>
  <c r="O63" i="1"/>
  <c r="P63" i="1"/>
  <c r="Q63" i="1"/>
  <c r="R63" i="1"/>
  <c r="S63" i="1"/>
  <c r="T63" i="1"/>
  <c r="U63" i="1"/>
  <c r="V63" i="1"/>
  <c r="W63" i="1"/>
  <c r="X63" i="1"/>
  <c r="Y63" i="1"/>
  <c r="N64" i="1"/>
  <c r="O64" i="1"/>
  <c r="P64" i="1"/>
  <c r="Q64" i="1"/>
  <c r="R64" i="1"/>
  <c r="S64" i="1"/>
  <c r="T64" i="1"/>
  <c r="U64" i="1"/>
  <c r="V64" i="1"/>
  <c r="W64" i="1"/>
  <c r="X64" i="1"/>
  <c r="Y64" i="1"/>
  <c r="N65" i="1"/>
  <c r="O65" i="1"/>
  <c r="P65" i="1"/>
  <c r="Q65" i="1"/>
  <c r="R65" i="1"/>
  <c r="S65" i="1"/>
  <c r="T65" i="1"/>
  <c r="U65" i="1"/>
  <c r="V65" i="1"/>
  <c r="W65" i="1"/>
  <c r="X65" i="1"/>
  <c r="Y65" i="1"/>
  <c r="N66" i="1"/>
  <c r="O66" i="1"/>
  <c r="P66" i="1"/>
  <c r="Q66" i="1"/>
  <c r="R66" i="1"/>
  <c r="S66" i="1"/>
  <c r="T66" i="1"/>
  <c r="U66" i="1"/>
  <c r="V66" i="1"/>
  <c r="W66" i="1"/>
  <c r="X66" i="1"/>
  <c r="Y66" i="1"/>
  <c r="N67" i="1"/>
  <c r="O67" i="1"/>
  <c r="P67" i="1"/>
  <c r="Q67" i="1"/>
  <c r="R67" i="1"/>
  <c r="S67" i="1"/>
  <c r="T67" i="1"/>
  <c r="U67" i="1"/>
  <c r="V67" i="1"/>
  <c r="W67" i="1"/>
  <c r="X67" i="1"/>
  <c r="Y67" i="1"/>
  <c r="N68" i="1"/>
  <c r="O68" i="1"/>
  <c r="P68" i="1"/>
  <c r="Q68" i="1"/>
  <c r="R68" i="1"/>
  <c r="S68" i="1"/>
  <c r="T68" i="1"/>
  <c r="U68" i="1"/>
  <c r="V68" i="1"/>
  <c r="W68" i="1"/>
  <c r="X68" i="1"/>
  <c r="Y68" i="1"/>
  <c r="N69" i="1"/>
  <c r="O69" i="1"/>
  <c r="P69" i="1"/>
  <c r="Q69" i="1"/>
  <c r="R69" i="1"/>
  <c r="S69" i="1"/>
  <c r="T69" i="1"/>
  <c r="U69" i="1"/>
  <c r="V69" i="1"/>
  <c r="W69" i="1"/>
  <c r="X69" i="1"/>
  <c r="Y69" i="1"/>
  <c r="N70" i="1"/>
  <c r="O70" i="1"/>
  <c r="P70" i="1"/>
  <c r="Q70" i="1"/>
  <c r="R70" i="1"/>
  <c r="S70" i="1"/>
  <c r="T70" i="1"/>
  <c r="U70" i="1"/>
  <c r="V70" i="1"/>
  <c r="W70" i="1"/>
  <c r="X70" i="1"/>
  <c r="Y70" i="1"/>
  <c r="N71" i="1"/>
  <c r="O71" i="1"/>
  <c r="P71" i="1"/>
  <c r="Q71" i="1"/>
  <c r="R71" i="1"/>
  <c r="S71" i="1"/>
  <c r="T71" i="1"/>
  <c r="U71" i="1"/>
  <c r="V71" i="1"/>
  <c r="W71" i="1"/>
  <c r="X71" i="1"/>
  <c r="Y71" i="1"/>
  <c r="N72" i="1"/>
  <c r="O72" i="1"/>
  <c r="P72" i="1"/>
  <c r="Q72" i="1"/>
  <c r="R72" i="1"/>
  <c r="S72" i="1"/>
  <c r="T72" i="1"/>
  <c r="U72" i="1"/>
  <c r="V72" i="1"/>
  <c r="W72" i="1"/>
  <c r="X72" i="1"/>
  <c r="Y72" i="1"/>
  <c r="N73" i="1"/>
  <c r="O73" i="1"/>
  <c r="P73" i="1"/>
  <c r="Q73" i="1"/>
  <c r="R73" i="1"/>
  <c r="S73" i="1"/>
  <c r="T73" i="1"/>
  <c r="U73" i="1"/>
  <c r="V73" i="1"/>
  <c r="W73" i="1"/>
  <c r="X73" i="1"/>
  <c r="Y73" i="1"/>
  <c r="N74" i="1"/>
  <c r="O74" i="1"/>
  <c r="P74" i="1"/>
  <c r="Q74" i="1"/>
  <c r="R74" i="1"/>
  <c r="S74" i="1"/>
  <c r="T74" i="1"/>
  <c r="U74" i="1"/>
  <c r="V74" i="1"/>
  <c r="W74" i="1"/>
  <c r="X74" i="1"/>
  <c r="Y74" i="1"/>
  <c r="N75" i="1"/>
  <c r="O75" i="1"/>
  <c r="P75" i="1"/>
  <c r="Q75" i="1"/>
  <c r="R75" i="1"/>
  <c r="S75" i="1"/>
  <c r="T75" i="1"/>
  <c r="U75" i="1"/>
  <c r="V75" i="1"/>
  <c r="W75" i="1"/>
  <c r="X75" i="1"/>
  <c r="Y75" i="1"/>
  <c r="N76" i="1"/>
  <c r="O76" i="1"/>
  <c r="P76" i="1"/>
  <c r="Q76" i="1"/>
  <c r="R76" i="1"/>
  <c r="S76" i="1"/>
  <c r="T76" i="1"/>
  <c r="U76" i="1"/>
  <c r="V76" i="1"/>
  <c r="W76" i="1"/>
  <c r="X76" i="1"/>
  <c r="Y76" i="1"/>
  <c r="N77" i="1"/>
  <c r="O77" i="1"/>
  <c r="P77" i="1"/>
  <c r="Q77" i="1"/>
  <c r="R77" i="1"/>
  <c r="S77" i="1"/>
  <c r="T77" i="1"/>
  <c r="U77" i="1"/>
  <c r="V77" i="1"/>
  <c r="W77" i="1"/>
  <c r="X77" i="1"/>
  <c r="Y77" i="1"/>
  <c r="N78" i="1"/>
  <c r="O78" i="1"/>
  <c r="P78" i="1"/>
  <c r="Q78" i="1"/>
  <c r="R78" i="1"/>
  <c r="S78" i="1"/>
  <c r="T78" i="1"/>
  <c r="U78" i="1"/>
  <c r="V78" i="1"/>
  <c r="W78" i="1"/>
  <c r="X78" i="1"/>
  <c r="Y78" i="1"/>
  <c r="N79" i="1"/>
  <c r="O79" i="1"/>
  <c r="P79" i="1"/>
  <c r="Q79" i="1"/>
  <c r="R79" i="1"/>
  <c r="S79" i="1"/>
  <c r="T79" i="1"/>
  <c r="U79" i="1"/>
  <c r="V79" i="1"/>
  <c r="W79" i="1"/>
  <c r="X79" i="1"/>
  <c r="Y79" i="1"/>
  <c r="N80" i="1"/>
  <c r="O80" i="1"/>
  <c r="P80" i="1"/>
  <c r="Q80" i="1"/>
  <c r="R80" i="1"/>
  <c r="S80" i="1"/>
  <c r="T80" i="1"/>
  <c r="U80" i="1"/>
  <c r="V80" i="1"/>
  <c r="W80" i="1"/>
  <c r="X80" i="1"/>
  <c r="Y80" i="1"/>
  <c r="N81" i="1"/>
  <c r="O81" i="1"/>
  <c r="P81" i="1"/>
  <c r="Q81" i="1"/>
  <c r="R81" i="1"/>
  <c r="S81" i="1"/>
  <c r="T81" i="1"/>
  <c r="U81" i="1"/>
  <c r="V81" i="1"/>
  <c r="W81" i="1"/>
  <c r="X81" i="1"/>
  <c r="Y81" i="1"/>
  <c r="N82" i="1"/>
  <c r="O82" i="1"/>
  <c r="P82" i="1"/>
  <c r="Q82" i="1"/>
  <c r="R82" i="1"/>
  <c r="S82" i="1"/>
  <c r="T82" i="1"/>
  <c r="U82" i="1"/>
  <c r="V82" i="1"/>
  <c r="W82" i="1"/>
  <c r="X82" i="1"/>
  <c r="Y82" i="1"/>
  <c r="N83" i="1"/>
  <c r="O83" i="1"/>
  <c r="P83" i="1"/>
  <c r="Q83" i="1"/>
  <c r="R83" i="1"/>
  <c r="S83" i="1"/>
  <c r="T83" i="1"/>
  <c r="U83" i="1"/>
  <c r="V83" i="1"/>
  <c r="W83" i="1"/>
  <c r="X83" i="1"/>
  <c r="Y83" i="1"/>
  <c r="N84" i="1"/>
  <c r="O84" i="1"/>
  <c r="P84" i="1"/>
  <c r="Q84" i="1"/>
  <c r="R84" i="1"/>
  <c r="S84" i="1"/>
  <c r="T84" i="1"/>
  <c r="U84" i="1"/>
  <c r="V84" i="1"/>
  <c r="W84" i="1"/>
  <c r="X84" i="1"/>
  <c r="Y84" i="1"/>
  <c r="N85" i="1"/>
  <c r="O85" i="1"/>
  <c r="P85" i="1"/>
  <c r="Q85" i="1"/>
  <c r="R85" i="1"/>
  <c r="S85" i="1"/>
  <c r="T85" i="1"/>
  <c r="U85" i="1"/>
  <c r="V85" i="1"/>
  <c r="W85" i="1"/>
  <c r="X85" i="1"/>
  <c r="Y85" i="1"/>
  <c r="N86" i="1"/>
  <c r="O86" i="1"/>
  <c r="P86" i="1"/>
  <c r="Q86" i="1"/>
  <c r="R86" i="1"/>
  <c r="S86" i="1"/>
  <c r="T86" i="1"/>
  <c r="U86" i="1"/>
  <c r="V86" i="1"/>
  <c r="W86" i="1"/>
  <c r="X86" i="1"/>
  <c r="Y86" i="1"/>
  <c r="N87" i="1"/>
  <c r="O87" i="1"/>
  <c r="P87" i="1"/>
  <c r="Q87" i="1"/>
  <c r="R87" i="1"/>
  <c r="S87" i="1"/>
  <c r="T87" i="1"/>
  <c r="U87" i="1"/>
  <c r="V87" i="1"/>
  <c r="W87" i="1"/>
  <c r="X87" i="1"/>
  <c r="Y87" i="1"/>
  <c r="N88" i="1"/>
  <c r="O88" i="1"/>
  <c r="P88" i="1"/>
  <c r="Q88" i="1"/>
  <c r="R88" i="1"/>
  <c r="S88" i="1"/>
  <c r="T88" i="1"/>
  <c r="U88" i="1"/>
  <c r="V88" i="1"/>
  <c r="W88" i="1"/>
  <c r="X88" i="1"/>
  <c r="Y88" i="1"/>
  <c r="N89" i="1"/>
  <c r="O89" i="1"/>
  <c r="P89" i="1"/>
  <c r="Q89" i="1"/>
  <c r="R89" i="1"/>
  <c r="S89" i="1"/>
  <c r="T89" i="1"/>
  <c r="U89" i="1"/>
  <c r="V89" i="1"/>
  <c r="W89" i="1"/>
  <c r="X89" i="1"/>
  <c r="Y89" i="1"/>
  <c r="N90" i="1"/>
  <c r="O90" i="1"/>
  <c r="P90" i="1"/>
  <c r="Q90" i="1"/>
  <c r="R90" i="1"/>
  <c r="S90" i="1"/>
  <c r="T90" i="1"/>
  <c r="U90" i="1"/>
  <c r="V90" i="1"/>
  <c r="W90" i="1"/>
  <c r="X90" i="1"/>
  <c r="Y90" i="1"/>
  <c r="N91" i="1"/>
  <c r="O91" i="1"/>
  <c r="P91" i="1"/>
  <c r="Q91" i="1"/>
  <c r="R91" i="1"/>
  <c r="S91" i="1"/>
  <c r="T91" i="1"/>
  <c r="U91" i="1"/>
  <c r="V91" i="1"/>
  <c r="W91" i="1"/>
  <c r="X91" i="1"/>
  <c r="Y91" i="1"/>
  <c r="N92" i="1"/>
  <c r="O92" i="1"/>
  <c r="P92" i="1"/>
  <c r="Q92" i="1"/>
  <c r="R92" i="1"/>
  <c r="S92" i="1"/>
  <c r="T92" i="1"/>
  <c r="U92" i="1"/>
  <c r="V92" i="1"/>
  <c r="W92" i="1"/>
  <c r="X92" i="1"/>
  <c r="Y92" i="1"/>
  <c r="N93" i="1"/>
  <c r="O93" i="1"/>
  <c r="P93" i="1"/>
  <c r="Q93" i="1"/>
  <c r="R93" i="1"/>
  <c r="S93" i="1"/>
  <c r="T93" i="1"/>
  <c r="U93" i="1"/>
  <c r="V93" i="1"/>
  <c r="W93" i="1"/>
  <c r="X93" i="1"/>
  <c r="Y93" i="1"/>
  <c r="N94" i="1"/>
  <c r="O94" i="1"/>
  <c r="P94" i="1"/>
  <c r="Q94" i="1"/>
  <c r="R94" i="1"/>
  <c r="S94" i="1"/>
  <c r="T94" i="1"/>
  <c r="U94" i="1"/>
  <c r="V94" i="1"/>
  <c r="W94" i="1"/>
  <c r="X94" i="1"/>
  <c r="Y94" i="1"/>
  <c r="N95" i="1"/>
  <c r="O95" i="1"/>
  <c r="P95" i="1"/>
  <c r="Q95" i="1"/>
  <c r="R95" i="1"/>
  <c r="S95" i="1"/>
  <c r="T95" i="1"/>
  <c r="U95" i="1"/>
  <c r="V95" i="1"/>
  <c r="W95" i="1"/>
  <c r="X95" i="1"/>
  <c r="Y95" i="1"/>
  <c r="N96" i="1"/>
  <c r="O96" i="1"/>
  <c r="P96" i="1"/>
  <c r="Q96" i="1"/>
  <c r="R96" i="1"/>
  <c r="S96" i="1"/>
  <c r="T96" i="1"/>
  <c r="U96" i="1"/>
  <c r="V96" i="1"/>
  <c r="W96" i="1"/>
  <c r="X96" i="1"/>
  <c r="Y96" i="1"/>
  <c r="N97" i="1"/>
  <c r="O97" i="1"/>
  <c r="P97" i="1"/>
  <c r="Q97" i="1"/>
  <c r="R97" i="1"/>
  <c r="S97" i="1"/>
  <c r="T97" i="1"/>
  <c r="U97" i="1"/>
  <c r="V97" i="1"/>
  <c r="W97" i="1"/>
  <c r="X97" i="1"/>
  <c r="Y97" i="1"/>
  <c r="N98" i="1"/>
  <c r="O98" i="1"/>
  <c r="P98" i="1"/>
  <c r="Q98" i="1"/>
  <c r="R98" i="1"/>
  <c r="S98" i="1"/>
  <c r="T98" i="1"/>
  <c r="U98" i="1"/>
  <c r="V98" i="1"/>
  <c r="W98" i="1"/>
  <c r="X98" i="1"/>
  <c r="Y98" i="1"/>
  <c r="N99" i="1"/>
  <c r="O99" i="1"/>
  <c r="P99" i="1"/>
  <c r="Q99" i="1"/>
  <c r="R99" i="1"/>
  <c r="S99" i="1"/>
  <c r="T99" i="1"/>
  <c r="U99" i="1"/>
  <c r="V99" i="1"/>
  <c r="W99" i="1"/>
  <c r="X99" i="1"/>
  <c r="Y99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N117" i="1"/>
  <c r="O117" i="1"/>
  <c r="P117" i="1"/>
  <c r="Q117" i="1"/>
  <c r="R117" i="1"/>
  <c r="S117" i="1"/>
  <c r="T117" i="1"/>
  <c r="U117" i="1"/>
  <c r="V117" i="1"/>
  <c r="W117" i="1"/>
  <c r="Y117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Y8" i="1"/>
  <c r="X8" i="1"/>
  <c r="W8" i="1"/>
  <c r="V8" i="1"/>
  <c r="U8" i="1"/>
  <c r="T8" i="1"/>
  <c r="S8" i="1"/>
  <c r="R8" i="1"/>
  <c r="Q8" i="1"/>
  <c r="P8" i="1"/>
  <c r="O8" i="1"/>
  <c r="N8" i="1"/>
  <c r="E14" i="1"/>
  <c r="F14" i="1"/>
  <c r="G14" i="1"/>
  <c r="H14" i="1"/>
  <c r="I14" i="1"/>
  <c r="J14" i="1"/>
  <c r="K14" i="1"/>
  <c r="L14" i="1"/>
  <c r="E15" i="1"/>
  <c r="F15" i="1"/>
  <c r="G15" i="1"/>
  <c r="H15" i="1"/>
  <c r="I15" i="1"/>
  <c r="J15" i="1"/>
  <c r="K15" i="1"/>
  <c r="L15" i="1"/>
  <c r="E16" i="1"/>
  <c r="F16" i="1"/>
  <c r="G16" i="1"/>
  <c r="H16" i="1"/>
  <c r="I16" i="1"/>
  <c r="J16" i="1"/>
  <c r="K16" i="1"/>
  <c r="L16" i="1"/>
  <c r="E17" i="1"/>
  <c r="F17" i="1"/>
  <c r="G17" i="1"/>
  <c r="H17" i="1"/>
  <c r="I17" i="1"/>
  <c r="J17" i="1"/>
  <c r="K17" i="1"/>
  <c r="L17" i="1"/>
  <c r="E18" i="1"/>
  <c r="F18" i="1"/>
  <c r="G18" i="1"/>
  <c r="H18" i="1"/>
  <c r="I18" i="1"/>
  <c r="J18" i="1"/>
  <c r="K18" i="1"/>
  <c r="L18" i="1"/>
  <c r="E19" i="1"/>
  <c r="F19" i="1"/>
  <c r="G19" i="1"/>
  <c r="H19" i="1"/>
  <c r="I19" i="1"/>
  <c r="J19" i="1"/>
  <c r="K19" i="1"/>
  <c r="L19" i="1"/>
  <c r="E20" i="1"/>
  <c r="F20" i="1"/>
  <c r="G20" i="1"/>
  <c r="H20" i="1"/>
  <c r="I20" i="1"/>
  <c r="J20" i="1"/>
  <c r="K20" i="1"/>
  <c r="L20" i="1"/>
  <c r="E21" i="1"/>
  <c r="F21" i="1"/>
  <c r="G21" i="1"/>
  <c r="H21" i="1"/>
  <c r="I21" i="1"/>
  <c r="J21" i="1"/>
  <c r="K21" i="1"/>
  <c r="L21" i="1"/>
  <c r="E22" i="1"/>
  <c r="F22" i="1"/>
  <c r="G22" i="1"/>
  <c r="H22" i="1"/>
  <c r="I22" i="1"/>
  <c r="J22" i="1"/>
  <c r="K22" i="1"/>
  <c r="L22" i="1"/>
  <c r="E23" i="1"/>
  <c r="F23" i="1"/>
  <c r="G23" i="1"/>
  <c r="H23" i="1"/>
  <c r="I23" i="1"/>
  <c r="J23" i="1"/>
  <c r="K23" i="1"/>
  <c r="L23" i="1"/>
  <c r="E24" i="1"/>
  <c r="F24" i="1"/>
  <c r="G24" i="1"/>
  <c r="H24" i="1"/>
  <c r="I24" i="1"/>
  <c r="J24" i="1"/>
  <c r="K24" i="1"/>
  <c r="L24" i="1"/>
  <c r="E25" i="1"/>
  <c r="F25" i="1"/>
  <c r="G25" i="1"/>
  <c r="H25" i="1"/>
  <c r="I25" i="1"/>
  <c r="J25" i="1"/>
  <c r="K25" i="1"/>
  <c r="L25" i="1"/>
  <c r="E26" i="1"/>
  <c r="F26" i="1"/>
  <c r="G26" i="1"/>
  <c r="H26" i="1"/>
  <c r="I26" i="1"/>
  <c r="J26" i="1"/>
  <c r="K26" i="1"/>
  <c r="L26" i="1"/>
  <c r="E27" i="1"/>
  <c r="F27" i="1"/>
  <c r="G27" i="1"/>
  <c r="H27" i="1"/>
  <c r="I27" i="1"/>
  <c r="J27" i="1"/>
  <c r="K27" i="1"/>
  <c r="L27" i="1"/>
  <c r="E28" i="1"/>
  <c r="F28" i="1"/>
  <c r="G28" i="1"/>
  <c r="H28" i="1"/>
  <c r="I28" i="1"/>
  <c r="J28" i="1"/>
  <c r="K28" i="1"/>
  <c r="L28" i="1"/>
  <c r="E29" i="1"/>
  <c r="F29" i="1"/>
  <c r="G29" i="1"/>
  <c r="H29" i="1"/>
  <c r="I29" i="1"/>
  <c r="J29" i="1"/>
  <c r="K29" i="1"/>
  <c r="L29" i="1"/>
  <c r="E30" i="1"/>
  <c r="F30" i="1"/>
  <c r="G30" i="1"/>
  <c r="H30" i="1"/>
  <c r="I30" i="1"/>
  <c r="J30" i="1"/>
  <c r="K30" i="1"/>
  <c r="L30" i="1"/>
  <c r="E31" i="1"/>
  <c r="F31" i="1"/>
  <c r="G31" i="1"/>
  <c r="H31" i="1"/>
  <c r="I31" i="1"/>
  <c r="J31" i="1"/>
  <c r="K31" i="1"/>
  <c r="L31" i="1"/>
  <c r="E32" i="1"/>
  <c r="F32" i="1"/>
  <c r="G32" i="1"/>
  <c r="H32" i="1"/>
  <c r="I32" i="1"/>
  <c r="J32" i="1"/>
  <c r="K32" i="1"/>
  <c r="L32" i="1"/>
  <c r="E33" i="1"/>
  <c r="F33" i="1"/>
  <c r="G33" i="1"/>
  <c r="H33" i="1"/>
  <c r="I33" i="1"/>
  <c r="J33" i="1"/>
  <c r="K33" i="1"/>
  <c r="L33" i="1"/>
  <c r="E34" i="1"/>
  <c r="F34" i="1"/>
  <c r="G34" i="1"/>
  <c r="H34" i="1"/>
  <c r="I34" i="1"/>
  <c r="J34" i="1"/>
  <c r="K34" i="1"/>
  <c r="L34" i="1"/>
  <c r="E35" i="1"/>
  <c r="F35" i="1"/>
  <c r="G35" i="1"/>
  <c r="H35" i="1"/>
  <c r="I35" i="1"/>
  <c r="J35" i="1"/>
  <c r="K35" i="1"/>
  <c r="L35" i="1"/>
  <c r="E36" i="1"/>
  <c r="F36" i="1"/>
  <c r="G36" i="1"/>
  <c r="H36" i="1"/>
  <c r="I36" i="1"/>
  <c r="J36" i="1"/>
  <c r="K36" i="1"/>
  <c r="L36" i="1"/>
  <c r="E37" i="1"/>
  <c r="F37" i="1"/>
  <c r="G37" i="1"/>
  <c r="H37" i="1"/>
  <c r="I37" i="1"/>
  <c r="J37" i="1"/>
  <c r="K37" i="1"/>
  <c r="L37" i="1"/>
  <c r="E38" i="1"/>
  <c r="F38" i="1"/>
  <c r="G38" i="1"/>
  <c r="H38" i="1"/>
  <c r="I38" i="1"/>
  <c r="J38" i="1"/>
  <c r="K38" i="1"/>
  <c r="L38" i="1"/>
  <c r="E39" i="1"/>
  <c r="F39" i="1"/>
  <c r="G39" i="1"/>
  <c r="H39" i="1"/>
  <c r="I39" i="1"/>
  <c r="J39" i="1"/>
  <c r="K39" i="1"/>
  <c r="L39" i="1"/>
  <c r="E40" i="1"/>
  <c r="F40" i="1"/>
  <c r="G40" i="1"/>
  <c r="H40" i="1"/>
  <c r="I40" i="1"/>
  <c r="J40" i="1"/>
  <c r="K40" i="1"/>
  <c r="L40" i="1"/>
  <c r="E41" i="1"/>
  <c r="F41" i="1"/>
  <c r="G41" i="1"/>
  <c r="H41" i="1"/>
  <c r="I41" i="1"/>
  <c r="J41" i="1"/>
  <c r="K41" i="1"/>
  <c r="L41" i="1"/>
  <c r="E42" i="1"/>
  <c r="F42" i="1"/>
  <c r="G42" i="1"/>
  <c r="H42" i="1"/>
  <c r="I42" i="1"/>
  <c r="J42" i="1"/>
  <c r="K42" i="1"/>
  <c r="L42" i="1"/>
  <c r="E43" i="1"/>
  <c r="F43" i="1"/>
  <c r="G43" i="1"/>
  <c r="H43" i="1"/>
  <c r="I43" i="1"/>
  <c r="J43" i="1"/>
  <c r="K43" i="1"/>
  <c r="L43" i="1"/>
  <c r="E44" i="1"/>
  <c r="F44" i="1"/>
  <c r="G44" i="1"/>
  <c r="H44" i="1"/>
  <c r="I44" i="1"/>
  <c r="J44" i="1"/>
  <c r="K44" i="1"/>
  <c r="L44" i="1"/>
  <c r="E45" i="1"/>
  <c r="F45" i="1"/>
  <c r="G45" i="1"/>
  <c r="H45" i="1"/>
  <c r="I45" i="1"/>
  <c r="J45" i="1"/>
  <c r="K45" i="1"/>
  <c r="L45" i="1"/>
  <c r="E46" i="1"/>
  <c r="F46" i="1"/>
  <c r="G46" i="1"/>
  <c r="H46" i="1"/>
  <c r="I46" i="1"/>
  <c r="J46" i="1"/>
  <c r="K46" i="1"/>
  <c r="L46" i="1"/>
  <c r="E47" i="1"/>
  <c r="F47" i="1"/>
  <c r="G47" i="1"/>
  <c r="H47" i="1"/>
  <c r="I47" i="1"/>
  <c r="J47" i="1"/>
  <c r="K47" i="1"/>
  <c r="L47" i="1"/>
  <c r="E48" i="1"/>
  <c r="F48" i="1"/>
  <c r="G48" i="1"/>
  <c r="H48" i="1"/>
  <c r="I48" i="1"/>
  <c r="J48" i="1"/>
  <c r="K48" i="1"/>
  <c r="L48" i="1"/>
  <c r="E49" i="1"/>
  <c r="F49" i="1"/>
  <c r="G49" i="1"/>
  <c r="H49" i="1"/>
  <c r="I49" i="1"/>
  <c r="J49" i="1"/>
  <c r="K49" i="1"/>
  <c r="L49" i="1"/>
  <c r="E50" i="1"/>
  <c r="F50" i="1"/>
  <c r="G50" i="1"/>
  <c r="H50" i="1"/>
  <c r="I50" i="1"/>
  <c r="J50" i="1"/>
  <c r="K50" i="1"/>
  <c r="L50" i="1"/>
  <c r="E51" i="1"/>
  <c r="F51" i="1"/>
  <c r="G51" i="1"/>
  <c r="H51" i="1"/>
  <c r="I51" i="1"/>
  <c r="J51" i="1"/>
  <c r="K51" i="1"/>
  <c r="L51" i="1"/>
  <c r="E52" i="1"/>
  <c r="F52" i="1"/>
  <c r="G52" i="1"/>
  <c r="H52" i="1"/>
  <c r="I52" i="1"/>
  <c r="J52" i="1"/>
  <c r="K52" i="1"/>
  <c r="L52" i="1"/>
  <c r="E53" i="1"/>
  <c r="F53" i="1"/>
  <c r="G53" i="1"/>
  <c r="H53" i="1"/>
  <c r="I53" i="1"/>
  <c r="J53" i="1"/>
  <c r="K53" i="1"/>
  <c r="L53" i="1"/>
  <c r="E54" i="1"/>
  <c r="F54" i="1"/>
  <c r="G54" i="1"/>
  <c r="H54" i="1"/>
  <c r="I54" i="1"/>
  <c r="J54" i="1"/>
  <c r="K54" i="1"/>
  <c r="L54" i="1"/>
  <c r="E55" i="1"/>
  <c r="F55" i="1"/>
  <c r="G55" i="1"/>
  <c r="H55" i="1"/>
  <c r="I55" i="1"/>
  <c r="J55" i="1"/>
  <c r="K55" i="1"/>
  <c r="L55" i="1"/>
  <c r="E56" i="1"/>
  <c r="F56" i="1"/>
  <c r="G56" i="1"/>
  <c r="H56" i="1"/>
  <c r="I56" i="1"/>
  <c r="J56" i="1"/>
  <c r="K56" i="1"/>
  <c r="L56" i="1"/>
  <c r="E57" i="1"/>
  <c r="F57" i="1"/>
  <c r="G57" i="1"/>
  <c r="H57" i="1"/>
  <c r="I57" i="1"/>
  <c r="J57" i="1"/>
  <c r="K57" i="1"/>
  <c r="L57" i="1"/>
  <c r="E58" i="1"/>
  <c r="F58" i="1"/>
  <c r="G58" i="1"/>
  <c r="H58" i="1"/>
  <c r="I58" i="1"/>
  <c r="J58" i="1"/>
  <c r="K58" i="1"/>
  <c r="L58" i="1"/>
  <c r="E59" i="1"/>
  <c r="F59" i="1"/>
  <c r="G59" i="1"/>
  <c r="H59" i="1"/>
  <c r="I59" i="1"/>
  <c r="J59" i="1"/>
  <c r="K59" i="1"/>
  <c r="L59" i="1"/>
  <c r="E60" i="1"/>
  <c r="F60" i="1"/>
  <c r="G60" i="1"/>
  <c r="H60" i="1"/>
  <c r="I60" i="1"/>
  <c r="J60" i="1"/>
  <c r="K60" i="1"/>
  <c r="L60" i="1"/>
  <c r="E61" i="1"/>
  <c r="F61" i="1"/>
  <c r="G61" i="1"/>
  <c r="H61" i="1"/>
  <c r="I61" i="1"/>
  <c r="J61" i="1"/>
  <c r="K61" i="1"/>
  <c r="L61" i="1"/>
  <c r="E62" i="1"/>
  <c r="F62" i="1"/>
  <c r="G62" i="1"/>
  <c r="H62" i="1"/>
  <c r="I62" i="1"/>
  <c r="J62" i="1"/>
  <c r="K62" i="1"/>
  <c r="L62" i="1"/>
  <c r="E63" i="1"/>
  <c r="F63" i="1"/>
  <c r="G63" i="1"/>
  <c r="H63" i="1"/>
  <c r="I63" i="1"/>
  <c r="J63" i="1"/>
  <c r="K63" i="1"/>
  <c r="L63" i="1"/>
  <c r="E64" i="1"/>
  <c r="F64" i="1"/>
  <c r="G64" i="1"/>
  <c r="H64" i="1"/>
  <c r="I64" i="1"/>
  <c r="J64" i="1"/>
  <c r="K64" i="1"/>
  <c r="L64" i="1"/>
  <c r="E65" i="1"/>
  <c r="F65" i="1"/>
  <c r="G65" i="1"/>
  <c r="H65" i="1"/>
  <c r="I65" i="1"/>
  <c r="J65" i="1"/>
  <c r="K65" i="1"/>
  <c r="L65" i="1"/>
  <c r="E66" i="1"/>
  <c r="F66" i="1"/>
  <c r="G66" i="1"/>
  <c r="H66" i="1"/>
  <c r="I66" i="1"/>
  <c r="J66" i="1"/>
  <c r="K66" i="1"/>
  <c r="L66" i="1"/>
  <c r="E67" i="1"/>
  <c r="F67" i="1"/>
  <c r="G67" i="1"/>
  <c r="H67" i="1"/>
  <c r="I67" i="1"/>
  <c r="J67" i="1"/>
  <c r="K67" i="1"/>
  <c r="L67" i="1"/>
  <c r="E68" i="1"/>
  <c r="F68" i="1"/>
  <c r="G68" i="1"/>
  <c r="H68" i="1"/>
  <c r="I68" i="1"/>
  <c r="J68" i="1"/>
  <c r="K68" i="1"/>
  <c r="L68" i="1"/>
  <c r="E69" i="1"/>
  <c r="F69" i="1"/>
  <c r="G69" i="1"/>
  <c r="H69" i="1"/>
  <c r="I69" i="1"/>
  <c r="J69" i="1"/>
  <c r="K69" i="1"/>
  <c r="L69" i="1"/>
  <c r="E70" i="1"/>
  <c r="F70" i="1"/>
  <c r="G70" i="1"/>
  <c r="H70" i="1"/>
  <c r="I70" i="1"/>
  <c r="J70" i="1"/>
  <c r="K70" i="1"/>
  <c r="L70" i="1"/>
  <c r="E71" i="1"/>
  <c r="F71" i="1"/>
  <c r="G71" i="1"/>
  <c r="H71" i="1"/>
  <c r="I71" i="1"/>
  <c r="J71" i="1"/>
  <c r="K71" i="1"/>
  <c r="L71" i="1"/>
  <c r="E72" i="1"/>
  <c r="F72" i="1"/>
  <c r="G72" i="1"/>
  <c r="H72" i="1"/>
  <c r="I72" i="1"/>
  <c r="J72" i="1"/>
  <c r="K72" i="1"/>
  <c r="L72" i="1"/>
  <c r="E73" i="1"/>
  <c r="F73" i="1"/>
  <c r="G73" i="1"/>
  <c r="H73" i="1"/>
  <c r="I73" i="1"/>
  <c r="J73" i="1"/>
  <c r="K73" i="1"/>
  <c r="L73" i="1"/>
  <c r="E74" i="1"/>
  <c r="F74" i="1"/>
  <c r="G74" i="1"/>
  <c r="H74" i="1"/>
  <c r="I74" i="1"/>
  <c r="J74" i="1"/>
  <c r="K74" i="1"/>
  <c r="L74" i="1"/>
  <c r="E75" i="1"/>
  <c r="F75" i="1"/>
  <c r="G75" i="1"/>
  <c r="H75" i="1"/>
  <c r="I75" i="1"/>
  <c r="J75" i="1"/>
  <c r="K75" i="1"/>
  <c r="L75" i="1"/>
  <c r="E76" i="1"/>
  <c r="F76" i="1"/>
  <c r="G76" i="1"/>
  <c r="H76" i="1"/>
  <c r="I76" i="1"/>
  <c r="J76" i="1"/>
  <c r="K76" i="1"/>
  <c r="L76" i="1"/>
  <c r="E77" i="1"/>
  <c r="F77" i="1"/>
  <c r="G77" i="1"/>
  <c r="H77" i="1"/>
  <c r="I77" i="1"/>
  <c r="J77" i="1"/>
  <c r="K77" i="1"/>
  <c r="L77" i="1"/>
  <c r="E78" i="1"/>
  <c r="F78" i="1"/>
  <c r="G78" i="1"/>
  <c r="H78" i="1"/>
  <c r="I78" i="1"/>
  <c r="J78" i="1"/>
  <c r="K78" i="1"/>
  <c r="L78" i="1"/>
  <c r="E79" i="1"/>
  <c r="F79" i="1"/>
  <c r="G79" i="1"/>
  <c r="H79" i="1"/>
  <c r="I79" i="1"/>
  <c r="J79" i="1"/>
  <c r="K79" i="1"/>
  <c r="L79" i="1"/>
  <c r="E80" i="1"/>
  <c r="F80" i="1"/>
  <c r="G80" i="1"/>
  <c r="H80" i="1"/>
  <c r="I80" i="1"/>
  <c r="J80" i="1"/>
  <c r="K80" i="1"/>
  <c r="L80" i="1"/>
  <c r="E81" i="1"/>
  <c r="F81" i="1"/>
  <c r="G81" i="1"/>
  <c r="H81" i="1"/>
  <c r="I81" i="1"/>
  <c r="J81" i="1"/>
  <c r="K81" i="1"/>
  <c r="L81" i="1"/>
  <c r="E82" i="1"/>
  <c r="F82" i="1"/>
  <c r="G82" i="1"/>
  <c r="H82" i="1"/>
  <c r="I82" i="1"/>
  <c r="J82" i="1"/>
  <c r="K82" i="1"/>
  <c r="L82" i="1"/>
  <c r="E83" i="1"/>
  <c r="F83" i="1"/>
  <c r="G83" i="1"/>
  <c r="H83" i="1"/>
  <c r="I83" i="1"/>
  <c r="J83" i="1"/>
  <c r="K83" i="1"/>
  <c r="L83" i="1"/>
  <c r="E84" i="1"/>
  <c r="F84" i="1"/>
  <c r="G84" i="1"/>
  <c r="H84" i="1"/>
  <c r="I84" i="1"/>
  <c r="J84" i="1"/>
  <c r="K84" i="1"/>
  <c r="L84" i="1"/>
  <c r="E85" i="1"/>
  <c r="F85" i="1"/>
  <c r="G85" i="1"/>
  <c r="H85" i="1"/>
  <c r="I85" i="1"/>
  <c r="J85" i="1"/>
  <c r="K85" i="1"/>
  <c r="L85" i="1"/>
  <c r="E86" i="1"/>
  <c r="F86" i="1"/>
  <c r="G86" i="1"/>
  <c r="H86" i="1"/>
  <c r="I86" i="1"/>
  <c r="J86" i="1"/>
  <c r="K86" i="1"/>
  <c r="L86" i="1"/>
  <c r="E87" i="1"/>
  <c r="F87" i="1"/>
  <c r="G87" i="1"/>
  <c r="H87" i="1"/>
  <c r="I87" i="1"/>
  <c r="J87" i="1"/>
  <c r="K87" i="1"/>
  <c r="L87" i="1"/>
  <c r="E88" i="1"/>
  <c r="F88" i="1"/>
  <c r="G88" i="1"/>
  <c r="H88" i="1"/>
  <c r="I88" i="1"/>
  <c r="J88" i="1"/>
  <c r="K88" i="1"/>
  <c r="L88" i="1"/>
  <c r="E89" i="1"/>
  <c r="F89" i="1"/>
  <c r="G89" i="1"/>
  <c r="H89" i="1"/>
  <c r="I89" i="1"/>
  <c r="J89" i="1"/>
  <c r="K89" i="1"/>
  <c r="L89" i="1"/>
  <c r="E90" i="1"/>
  <c r="F90" i="1"/>
  <c r="G90" i="1"/>
  <c r="H90" i="1"/>
  <c r="I90" i="1"/>
  <c r="J90" i="1"/>
  <c r="K90" i="1"/>
  <c r="L90" i="1"/>
  <c r="E91" i="1"/>
  <c r="F91" i="1"/>
  <c r="G91" i="1"/>
  <c r="H91" i="1"/>
  <c r="I91" i="1"/>
  <c r="J91" i="1"/>
  <c r="K91" i="1"/>
  <c r="L91" i="1"/>
  <c r="E92" i="1"/>
  <c r="F92" i="1"/>
  <c r="G92" i="1"/>
  <c r="H92" i="1"/>
  <c r="I92" i="1"/>
  <c r="J92" i="1"/>
  <c r="K92" i="1"/>
  <c r="L92" i="1"/>
  <c r="E93" i="1"/>
  <c r="F93" i="1"/>
  <c r="G93" i="1"/>
  <c r="H93" i="1"/>
  <c r="I93" i="1"/>
  <c r="J93" i="1"/>
  <c r="K93" i="1"/>
  <c r="L93" i="1"/>
  <c r="E94" i="1"/>
  <c r="F94" i="1"/>
  <c r="G94" i="1"/>
  <c r="H94" i="1"/>
  <c r="I94" i="1"/>
  <c r="J94" i="1"/>
  <c r="K94" i="1"/>
  <c r="L94" i="1"/>
  <c r="E95" i="1"/>
  <c r="F95" i="1"/>
  <c r="G95" i="1"/>
  <c r="H95" i="1"/>
  <c r="I95" i="1"/>
  <c r="J95" i="1"/>
  <c r="K95" i="1"/>
  <c r="L95" i="1"/>
  <c r="E96" i="1"/>
  <c r="F96" i="1"/>
  <c r="G96" i="1"/>
  <c r="H96" i="1"/>
  <c r="I96" i="1"/>
  <c r="J96" i="1"/>
  <c r="K96" i="1"/>
  <c r="L96" i="1"/>
  <c r="E97" i="1"/>
  <c r="F97" i="1"/>
  <c r="G97" i="1"/>
  <c r="H97" i="1"/>
  <c r="I97" i="1"/>
  <c r="J97" i="1"/>
  <c r="K97" i="1"/>
  <c r="L97" i="1"/>
  <c r="E98" i="1"/>
  <c r="F98" i="1"/>
  <c r="G98" i="1"/>
  <c r="H98" i="1"/>
  <c r="I98" i="1"/>
  <c r="J98" i="1"/>
  <c r="K98" i="1"/>
  <c r="L98" i="1"/>
  <c r="E99" i="1"/>
  <c r="F99" i="1"/>
  <c r="G99" i="1"/>
  <c r="H99" i="1"/>
  <c r="I99" i="1"/>
  <c r="J99" i="1"/>
  <c r="K99" i="1"/>
  <c r="L99" i="1"/>
  <c r="E100" i="1"/>
  <c r="F100" i="1"/>
  <c r="G100" i="1"/>
  <c r="H100" i="1"/>
  <c r="I100" i="1"/>
  <c r="J100" i="1"/>
  <c r="K100" i="1"/>
  <c r="L100" i="1"/>
  <c r="E101" i="1"/>
  <c r="F101" i="1"/>
  <c r="G101" i="1"/>
  <c r="H101" i="1"/>
  <c r="I101" i="1"/>
  <c r="J101" i="1"/>
  <c r="K101" i="1"/>
  <c r="L101" i="1"/>
  <c r="E102" i="1"/>
  <c r="F102" i="1"/>
  <c r="G102" i="1"/>
  <c r="H102" i="1"/>
  <c r="I102" i="1"/>
  <c r="J102" i="1"/>
  <c r="K102" i="1"/>
  <c r="L102" i="1"/>
  <c r="E103" i="1"/>
  <c r="F103" i="1"/>
  <c r="G103" i="1"/>
  <c r="H103" i="1"/>
  <c r="I103" i="1"/>
  <c r="J103" i="1"/>
  <c r="K103" i="1"/>
  <c r="L103" i="1"/>
  <c r="E104" i="1"/>
  <c r="F104" i="1"/>
  <c r="G104" i="1"/>
  <c r="H104" i="1"/>
  <c r="I104" i="1"/>
  <c r="J104" i="1"/>
  <c r="K104" i="1"/>
  <c r="L104" i="1"/>
  <c r="E105" i="1"/>
  <c r="F105" i="1"/>
  <c r="G105" i="1"/>
  <c r="H105" i="1"/>
  <c r="I105" i="1"/>
  <c r="J105" i="1"/>
  <c r="K105" i="1"/>
  <c r="L105" i="1"/>
  <c r="E106" i="1"/>
  <c r="F106" i="1"/>
  <c r="G106" i="1"/>
  <c r="H106" i="1"/>
  <c r="I106" i="1"/>
  <c r="J106" i="1"/>
  <c r="K106" i="1"/>
  <c r="L106" i="1"/>
  <c r="E107" i="1"/>
  <c r="F107" i="1"/>
  <c r="G107" i="1"/>
  <c r="H107" i="1"/>
  <c r="I107" i="1"/>
  <c r="J107" i="1"/>
  <c r="K107" i="1"/>
  <c r="L107" i="1"/>
  <c r="E108" i="1"/>
  <c r="F108" i="1"/>
  <c r="G108" i="1"/>
  <c r="H108" i="1"/>
  <c r="I108" i="1"/>
  <c r="J108" i="1"/>
  <c r="K108" i="1"/>
  <c r="L108" i="1"/>
  <c r="E109" i="1"/>
  <c r="F109" i="1"/>
  <c r="G109" i="1"/>
  <c r="H109" i="1"/>
  <c r="I109" i="1"/>
  <c r="J109" i="1"/>
  <c r="K109" i="1"/>
  <c r="L109" i="1"/>
  <c r="E110" i="1"/>
  <c r="F110" i="1"/>
  <c r="G110" i="1"/>
  <c r="H110" i="1"/>
  <c r="I110" i="1"/>
  <c r="J110" i="1"/>
  <c r="K110" i="1"/>
  <c r="L110" i="1"/>
  <c r="E111" i="1"/>
  <c r="F111" i="1"/>
  <c r="G111" i="1"/>
  <c r="H111" i="1"/>
  <c r="I111" i="1"/>
  <c r="J111" i="1"/>
  <c r="K111" i="1"/>
  <c r="L111" i="1"/>
  <c r="E112" i="1"/>
  <c r="F112" i="1"/>
  <c r="G112" i="1"/>
  <c r="H112" i="1"/>
  <c r="I112" i="1"/>
  <c r="J112" i="1"/>
  <c r="K112" i="1"/>
  <c r="L112" i="1"/>
  <c r="E113" i="1"/>
  <c r="F113" i="1"/>
  <c r="G113" i="1"/>
  <c r="H113" i="1"/>
  <c r="I113" i="1"/>
  <c r="J113" i="1"/>
  <c r="K113" i="1"/>
  <c r="L113" i="1"/>
  <c r="E114" i="1"/>
  <c r="F114" i="1"/>
  <c r="G114" i="1"/>
  <c r="H114" i="1"/>
  <c r="I114" i="1"/>
  <c r="J114" i="1"/>
  <c r="K114" i="1"/>
  <c r="L114" i="1"/>
  <c r="E115" i="1"/>
  <c r="F115" i="1"/>
  <c r="G115" i="1"/>
  <c r="H115" i="1"/>
  <c r="I115" i="1"/>
  <c r="J115" i="1"/>
  <c r="K115" i="1"/>
  <c r="L115" i="1"/>
  <c r="E116" i="1"/>
  <c r="F116" i="1"/>
  <c r="G116" i="1"/>
  <c r="H116" i="1"/>
  <c r="I116" i="1"/>
  <c r="J116" i="1"/>
  <c r="K116" i="1"/>
  <c r="L116" i="1"/>
  <c r="E117" i="1"/>
  <c r="F117" i="1"/>
  <c r="G117" i="1"/>
  <c r="H117" i="1"/>
  <c r="I117" i="1"/>
  <c r="J117" i="1"/>
  <c r="K117" i="1"/>
  <c r="L117" i="1"/>
  <c r="E118" i="1"/>
  <c r="F118" i="1"/>
  <c r="G118" i="1"/>
  <c r="H118" i="1"/>
  <c r="I118" i="1"/>
  <c r="J118" i="1"/>
  <c r="K118" i="1"/>
  <c r="L118" i="1"/>
  <c r="E119" i="1"/>
  <c r="F119" i="1"/>
  <c r="G119" i="1"/>
  <c r="H119" i="1"/>
  <c r="I119" i="1"/>
  <c r="J119" i="1"/>
  <c r="K119" i="1"/>
  <c r="L119" i="1"/>
  <c r="E120" i="1"/>
  <c r="F120" i="1"/>
  <c r="G120" i="1"/>
  <c r="H120" i="1"/>
  <c r="I120" i="1"/>
  <c r="J120" i="1"/>
  <c r="K120" i="1"/>
  <c r="L120" i="1"/>
  <c r="E121" i="1"/>
  <c r="F121" i="1"/>
  <c r="G121" i="1"/>
  <c r="H121" i="1"/>
  <c r="I121" i="1"/>
  <c r="J121" i="1"/>
  <c r="K121" i="1"/>
  <c r="L121" i="1"/>
  <c r="E122" i="1"/>
  <c r="F122" i="1"/>
  <c r="G122" i="1"/>
  <c r="H122" i="1"/>
  <c r="I122" i="1"/>
  <c r="J122" i="1"/>
  <c r="K122" i="1"/>
  <c r="L122" i="1"/>
  <c r="E123" i="1"/>
  <c r="F123" i="1"/>
  <c r="G123" i="1"/>
  <c r="H123" i="1"/>
  <c r="I123" i="1"/>
  <c r="J123" i="1"/>
  <c r="K123" i="1"/>
  <c r="L123" i="1"/>
  <c r="E124" i="1"/>
  <c r="F124" i="1"/>
  <c r="G124" i="1"/>
  <c r="H124" i="1"/>
  <c r="I124" i="1"/>
  <c r="J124" i="1"/>
  <c r="K124" i="1"/>
  <c r="L124" i="1"/>
  <c r="E125" i="1"/>
  <c r="F125" i="1"/>
  <c r="G125" i="1"/>
  <c r="H125" i="1"/>
  <c r="I125" i="1"/>
  <c r="J125" i="1"/>
  <c r="K125" i="1"/>
  <c r="L125" i="1"/>
  <c r="E126" i="1"/>
  <c r="F126" i="1"/>
  <c r="G126" i="1"/>
  <c r="H126" i="1"/>
  <c r="I126" i="1"/>
  <c r="J126" i="1"/>
  <c r="K126" i="1"/>
  <c r="L126" i="1"/>
  <c r="E127" i="1"/>
  <c r="F127" i="1"/>
  <c r="G127" i="1"/>
  <c r="H127" i="1"/>
  <c r="I127" i="1"/>
  <c r="J127" i="1"/>
  <c r="K127" i="1"/>
  <c r="L127" i="1"/>
  <c r="E128" i="1"/>
  <c r="F128" i="1"/>
  <c r="G128" i="1"/>
  <c r="H128" i="1"/>
  <c r="I128" i="1"/>
  <c r="J128" i="1"/>
  <c r="K128" i="1"/>
  <c r="L128" i="1"/>
  <c r="E129" i="1"/>
  <c r="F129" i="1"/>
  <c r="G129" i="1"/>
  <c r="H129" i="1"/>
  <c r="I129" i="1"/>
  <c r="J129" i="1"/>
  <c r="K129" i="1"/>
  <c r="L129" i="1"/>
  <c r="E130" i="1"/>
  <c r="F130" i="1"/>
  <c r="G130" i="1"/>
  <c r="H130" i="1"/>
  <c r="I130" i="1"/>
  <c r="J130" i="1"/>
  <c r="K130" i="1"/>
  <c r="L130" i="1"/>
  <c r="E131" i="1"/>
  <c r="F131" i="1"/>
  <c r="G131" i="1"/>
  <c r="H131" i="1"/>
  <c r="I131" i="1"/>
  <c r="J131" i="1"/>
  <c r="K131" i="1"/>
  <c r="L131" i="1"/>
  <c r="E132" i="1"/>
  <c r="F132" i="1"/>
  <c r="G132" i="1"/>
  <c r="H132" i="1"/>
  <c r="I132" i="1"/>
  <c r="J132" i="1"/>
  <c r="K132" i="1"/>
  <c r="L132" i="1"/>
  <c r="E133" i="1"/>
  <c r="F133" i="1"/>
  <c r="G133" i="1"/>
  <c r="H133" i="1"/>
  <c r="I133" i="1"/>
  <c r="J133" i="1"/>
  <c r="K133" i="1"/>
  <c r="L133" i="1"/>
  <c r="E134" i="1"/>
  <c r="F134" i="1"/>
  <c r="G134" i="1"/>
  <c r="H134" i="1"/>
  <c r="I134" i="1"/>
  <c r="J134" i="1"/>
  <c r="K134" i="1"/>
  <c r="L134" i="1"/>
  <c r="E135" i="1"/>
  <c r="F135" i="1"/>
  <c r="G135" i="1"/>
  <c r="H135" i="1"/>
  <c r="I135" i="1"/>
  <c r="J135" i="1"/>
  <c r="K135" i="1"/>
  <c r="L135" i="1"/>
  <c r="E136" i="1"/>
  <c r="F136" i="1"/>
  <c r="G136" i="1"/>
  <c r="H136" i="1"/>
  <c r="I136" i="1"/>
  <c r="J136" i="1"/>
  <c r="K136" i="1"/>
  <c r="L136" i="1"/>
  <c r="E137" i="1"/>
  <c r="F137" i="1"/>
  <c r="G137" i="1"/>
  <c r="H137" i="1"/>
  <c r="I137" i="1"/>
  <c r="J137" i="1"/>
  <c r="K137" i="1"/>
  <c r="L137" i="1"/>
  <c r="E138" i="1"/>
  <c r="F138" i="1"/>
  <c r="G138" i="1"/>
  <c r="H138" i="1"/>
  <c r="I138" i="1"/>
  <c r="J138" i="1"/>
  <c r="K138" i="1"/>
  <c r="L138" i="1"/>
  <c r="E139" i="1"/>
  <c r="F139" i="1"/>
  <c r="G139" i="1"/>
  <c r="H139" i="1"/>
  <c r="I139" i="1"/>
  <c r="J139" i="1"/>
  <c r="K139" i="1"/>
  <c r="L139" i="1"/>
  <c r="E140" i="1"/>
  <c r="F140" i="1"/>
  <c r="G140" i="1"/>
  <c r="H140" i="1"/>
  <c r="I140" i="1"/>
  <c r="J140" i="1"/>
  <c r="K140" i="1"/>
  <c r="L140" i="1"/>
  <c r="E141" i="1"/>
  <c r="F141" i="1"/>
  <c r="G141" i="1"/>
  <c r="H141" i="1"/>
  <c r="I141" i="1"/>
  <c r="J141" i="1"/>
  <c r="K141" i="1"/>
  <c r="L141" i="1"/>
  <c r="E142" i="1"/>
  <c r="F142" i="1"/>
  <c r="G142" i="1"/>
  <c r="H142" i="1"/>
  <c r="I142" i="1"/>
  <c r="J142" i="1"/>
  <c r="K142" i="1"/>
  <c r="L142" i="1"/>
  <c r="E143" i="1"/>
  <c r="F143" i="1"/>
  <c r="G143" i="1"/>
  <c r="H143" i="1"/>
  <c r="I143" i="1"/>
  <c r="J143" i="1"/>
  <c r="K143" i="1"/>
  <c r="L143" i="1"/>
  <c r="E144" i="1"/>
  <c r="F144" i="1"/>
  <c r="G144" i="1"/>
  <c r="H144" i="1"/>
  <c r="I144" i="1"/>
  <c r="J144" i="1"/>
  <c r="K144" i="1"/>
  <c r="L144" i="1"/>
  <c r="E145" i="1"/>
  <c r="F145" i="1"/>
  <c r="G145" i="1"/>
  <c r="H145" i="1"/>
  <c r="I145" i="1"/>
  <c r="J145" i="1"/>
  <c r="K145" i="1"/>
  <c r="L145" i="1"/>
  <c r="E146" i="1"/>
  <c r="F146" i="1"/>
  <c r="G146" i="1"/>
  <c r="H146" i="1"/>
  <c r="I146" i="1"/>
  <c r="J146" i="1"/>
  <c r="K146" i="1"/>
  <c r="L146" i="1"/>
  <c r="E147" i="1"/>
  <c r="F147" i="1"/>
  <c r="G147" i="1"/>
  <c r="H147" i="1"/>
  <c r="I147" i="1"/>
  <c r="J147" i="1"/>
  <c r="K147" i="1"/>
  <c r="L147" i="1"/>
  <c r="E148" i="1"/>
  <c r="F148" i="1"/>
  <c r="G148" i="1"/>
  <c r="H148" i="1"/>
  <c r="I148" i="1"/>
  <c r="J148" i="1"/>
  <c r="K148" i="1"/>
  <c r="L148" i="1"/>
  <c r="E149" i="1"/>
  <c r="F149" i="1"/>
  <c r="G149" i="1"/>
  <c r="H149" i="1"/>
  <c r="I149" i="1"/>
  <c r="J149" i="1"/>
  <c r="K149" i="1"/>
  <c r="L149" i="1"/>
  <c r="E150" i="1"/>
  <c r="F150" i="1"/>
  <c r="G150" i="1"/>
  <c r="H150" i="1"/>
  <c r="I150" i="1"/>
  <c r="J150" i="1"/>
  <c r="K150" i="1"/>
  <c r="L150" i="1"/>
  <c r="E151" i="1"/>
  <c r="F151" i="1"/>
  <c r="G151" i="1"/>
  <c r="H151" i="1"/>
  <c r="I151" i="1"/>
  <c r="J151" i="1"/>
  <c r="K151" i="1"/>
  <c r="L151" i="1"/>
  <c r="E152" i="1"/>
  <c r="F152" i="1"/>
  <c r="G152" i="1"/>
  <c r="H152" i="1"/>
  <c r="I152" i="1"/>
  <c r="J152" i="1"/>
  <c r="K152" i="1"/>
  <c r="L152" i="1"/>
  <c r="E153" i="1"/>
  <c r="F153" i="1"/>
  <c r="G153" i="1"/>
  <c r="H153" i="1"/>
  <c r="I153" i="1"/>
  <c r="J153" i="1"/>
  <c r="K153" i="1"/>
  <c r="L153" i="1"/>
  <c r="E154" i="1"/>
  <c r="F154" i="1"/>
  <c r="G154" i="1"/>
  <c r="H154" i="1"/>
  <c r="I154" i="1"/>
  <c r="J154" i="1"/>
  <c r="K154" i="1"/>
  <c r="L154" i="1"/>
  <c r="E155" i="1"/>
  <c r="F155" i="1"/>
  <c r="G155" i="1"/>
  <c r="H155" i="1"/>
  <c r="I155" i="1"/>
  <c r="J155" i="1"/>
  <c r="K155" i="1"/>
  <c r="L155" i="1"/>
  <c r="E156" i="1"/>
  <c r="F156" i="1"/>
  <c r="G156" i="1"/>
  <c r="H156" i="1"/>
  <c r="I156" i="1"/>
  <c r="J156" i="1"/>
  <c r="K156" i="1"/>
  <c r="L156" i="1"/>
  <c r="E157" i="1"/>
  <c r="F157" i="1"/>
  <c r="G157" i="1"/>
  <c r="H157" i="1"/>
  <c r="I157" i="1"/>
  <c r="J157" i="1"/>
  <c r="K157" i="1"/>
  <c r="L157" i="1"/>
  <c r="E158" i="1"/>
  <c r="F158" i="1"/>
  <c r="G158" i="1"/>
  <c r="H158" i="1"/>
  <c r="I158" i="1"/>
  <c r="J158" i="1"/>
  <c r="K158" i="1"/>
  <c r="L158" i="1"/>
  <c r="E159" i="1"/>
  <c r="F159" i="1"/>
  <c r="G159" i="1"/>
  <c r="H159" i="1"/>
  <c r="I159" i="1"/>
  <c r="J159" i="1"/>
  <c r="K159" i="1"/>
  <c r="L159" i="1"/>
  <c r="E160" i="1"/>
  <c r="F160" i="1"/>
  <c r="G160" i="1"/>
  <c r="H160" i="1"/>
  <c r="I160" i="1"/>
  <c r="J160" i="1"/>
  <c r="K160" i="1"/>
  <c r="L160" i="1"/>
  <c r="E161" i="1"/>
  <c r="F161" i="1"/>
  <c r="G161" i="1"/>
  <c r="H161" i="1"/>
  <c r="I161" i="1"/>
  <c r="J161" i="1"/>
  <c r="K161" i="1"/>
  <c r="L161" i="1"/>
  <c r="E162" i="1"/>
  <c r="F162" i="1"/>
  <c r="G162" i="1"/>
  <c r="H162" i="1"/>
  <c r="I162" i="1"/>
  <c r="J162" i="1"/>
  <c r="K162" i="1"/>
  <c r="L162" i="1"/>
  <c r="E163" i="1"/>
  <c r="F163" i="1"/>
  <c r="G163" i="1"/>
  <c r="H163" i="1"/>
  <c r="I163" i="1"/>
  <c r="J163" i="1"/>
  <c r="K163" i="1"/>
  <c r="L163" i="1"/>
  <c r="E164" i="1"/>
  <c r="F164" i="1"/>
  <c r="G164" i="1"/>
  <c r="H164" i="1"/>
  <c r="I164" i="1"/>
  <c r="J164" i="1"/>
  <c r="K164" i="1"/>
  <c r="L164" i="1"/>
  <c r="E165" i="1"/>
  <c r="F165" i="1"/>
  <c r="G165" i="1"/>
  <c r="H165" i="1"/>
  <c r="I165" i="1"/>
  <c r="J165" i="1"/>
  <c r="K165" i="1"/>
  <c r="L165" i="1"/>
  <c r="E166" i="1"/>
  <c r="F166" i="1"/>
  <c r="G166" i="1"/>
  <c r="H166" i="1"/>
  <c r="I166" i="1"/>
  <c r="J166" i="1"/>
  <c r="K166" i="1"/>
  <c r="L166" i="1"/>
  <c r="E167" i="1"/>
  <c r="F167" i="1"/>
  <c r="G167" i="1"/>
  <c r="H167" i="1"/>
  <c r="I167" i="1"/>
  <c r="J167" i="1"/>
  <c r="K167" i="1"/>
  <c r="L167" i="1"/>
  <c r="E168" i="1"/>
  <c r="F168" i="1"/>
  <c r="G168" i="1"/>
  <c r="H168" i="1"/>
  <c r="I168" i="1"/>
  <c r="J168" i="1"/>
  <c r="K168" i="1"/>
  <c r="L168" i="1"/>
  <c r="E169" i="1"/>
  <c r="F169" i="1"/>
  <c r="G169" i="1"/>
  <c r="H169" i="1"/>
  <c r="I169" i="1"/>
  <c r="J169" i="1"/>
  <c r="K169" i="1"/>
  <c r="L169" i="1"/>
  <c r="E170" i="1"/>
  <c r="F170" i="1"/>
  <c r="G170" i="1"/>
  <c r="H170" i="1"/>
  <c r="I170" i="1"/>
  <c r="J170" i="1"/>
  <c r="K170" i="1"/>
  <c r="L170" i="1"/>
  <c r="E171" i="1"/>
  <c r="F171" i="1"/>
  <c r="G171" i="1"/>
  <c r="H171" i="1"/>
  <c r="I171" i="1"/>
  <c r="J171" i="1"/>
  <c r="K171" i="1"/>
  <c r="L171" i="1"/>
  <c r="E172" i="1"/>
  <c r="F172" i="1"/>
  <c r="G172" i="1"/>
  <c r="H172" i="1"/>
  <c r="I172" i="1"/>
  <c r="J172" i="1"/>
  <c r="K172" i="1"/>
  <c r="L172" i="1"/>
  <c r="E173" i="1"/>
  <c r="F173" i="1"/>
  <c r="G173" i="1"/>
  <c r="H173" i="1"/>
  <c r="I173" i="1"/>
  <c r="J173" i="1"/>
  <c r="K173" i="1"/>
  <c r="L173" i="1"/>
  <c r="E174" i="1"/>
  <c r="F174" i="1"/>
  <c r="G174" i="1"/>
  <c r="H174" i="1"/>
  <c r="I174" i="1"/>
  <c r="J174" i="1"/>
  <c r="K174" i="1"/>
  <c r="L174" i="1"/>
  <c r="E175" i="1"/>
  <c r="F175" i="1"/>
  <c r="G175" i="1"/>
  <c r="H175" i="1"/>
  <c r="I175" i="1"/>
  <c r="J175" i="1"/>
  <c r="K175" i="1"/>
  <c r="L175" i="1"/>
  <c r="E176" i="1"/>
  <c r="F176" i="1"/>
  <c r="G176" i="1"/>
  <c r="H176" i="1"/>
  <c r="I176" i="1"/>
  <c r="J176" i="1"/>
  <c r="K176" i="1"/>
  <c r="L176" i="1"/>
  <c r="E177" i="1"/>
  <c r="F177" i="1"/>
  <c r="G177" i="1"/>
  <c r="H177" i="1"/>
  <c r="I177" i="1"/>
  <c r="J177" i="1"/>
  <c r="K177" i="1"/>
  <c r="L177" i="1"/>
  <c r="E178" i="1"/>
  <c r="F178" i="1"/>
  <c r="G178" i="1"/>
  <c r="H178" i="1"/>
  <c r="I178" i="1"/>
  <c r="J178" i="1"/>
  <c r="K178" i="1"/>
  <c r="L178" i="1"/>
  <c r="E179" i="1"/>
  <c r="F179" i="1"/>
  <c r="G179" i="1"/>
  <c r="H179" i="1"/>
  <c r="I179" i="1"/>
  <c r="J179" i="1"/>
  <c r="K179" i="1"/>
  <c r="L179" i="1"/>
  <c r="E180" i="1"/>
  <c r="F180" i="1"/>
  <c r="G180" i="1"/>
  <c r="H180" i="1"/>
  <c r="I180" i="1"/>
  <c r="J180" i="1"/>
  <c r="K180" i="1"/>
  <c r="L180" i="1"/>
  <c r="E181" i="1"/>
  <c r="F181" i="1"/>
  <c r="G181" i="1"/>
  <c r="H181" i="1"/>
  <c r="I181" i="1"/>
  <c r="J181" i="1"/>
  <c r="K181" i="1"/>
  <c r="L181" i="1"/>
  <c r="E182" i="1"/>
  <c r="F182" i="1"/>
  <c r="G182" i="1"/>
  <c r="H182" i="1"/>
  <c r="I182" i="1"/>
  <c r="J182" i="1"/>
  <c r="K182" i="1"/>
  <c r="L182" i="1"/>
  <c r="E183" i="1"/>
  <c r="F183" i="1"/>
  <c r="G183" i="1"/>
  <c r="H183" i="1"/>
  <c r="I183" i="1"/>
  <c r="J183" i="1"/>
  <c r="K183" i="1"/>
  <c r="L183" i="1"/>
  <c r="E184" i="1"/>
  <c r="F184" i="1"/>
  <c r="G184" i="1"/>
  <c r="H184" i="1"/>
  <c r="I184" i="1"/>
  <c r="J184" i="1"/>
  <c r="K184" i="1"/>
  <c r="L184" i="1"/>
  <c r="E185" i="1"/>
  <c r="F185" i="1"/>
  <c r="G185" i="1"/>
  <c r="H185" i="1"/>
  <c r="I185" i="1"/>
  <c r="J185" i="1"/>
  <c r="K185" i="1"/>
  <c r="L185" i="1"/>
  <c r="E186" i="1"/>
  <c r="F186" i="1"/>
  <c r="G186" i="1"/>
  <c r="H186" i="1"/>
  <c r="I186" i="1"/>
  <c r="J186" i="1"/>
  <c r="K186" i="1"/>
  <c r="L186" i="1"/>
  <c r="E187" i="1"/>
  <c r="F187" i="1"/>
  <c r="G187" i="1"/>
  <c r="H187" i="1"/>
  <c r="I187" i="1"/>
  <c r="J187" i="1"/>
  <c r="K187" i="1"/>
  <c r="L187" i="1"/>
  <c r="E188" i="1"/>
  <c r="F188" i="1"/>
  <c r="G188" i="1"/>
  <c r="H188" i="1"/>
  <c r="I188" i="1"/>
  <c r="J188" i="1"/>
  <c r="K188" i="1"/>
  <c r="L188" i="1"/>
  <c r="E189" i="1"/>
  <c r="F189" i="1"/>
  <c r="G189" i="1"/>
  <c r="H189" i="1"/>
  <c r="I189" i="1"/>
  <c r="J189" i="1"/>
  <c r="K189" i="1"/>
  <c r="L189" i="1"/>
  <c r="E190" i="1"/>
  <c r="F190" i="1"/>
  <c r="G190" i="1"/>
  <c r="H190" i="1"/>
  <c r="I190" i="1"/>
  <c r="J190" i="1"/>
  <c r="K190" i="1"/>
  <c r="L190" i="1"/>
  <c r="E191" i="1"/>
  <c r="F191" i="1"/>
  <c r="G191" i="1"/>
  <c r="H191" i="1"/>
  <c r="I191" i="1"/>
  <c r="J191" i="1"/>
  <c r="K191" i="1"/>
  <c r="L191" i="1"/>
  <c r="E192" i="1"/>
  <c r="F192" i="1"/>
  <c r="G192" i="1"/>
  <c r="H192" i="1"/>
  <c r="I192" i="1"/>
  <c r="J192" i="1"/>
  <c r="K192" i="1"/>
  <c r="L192" i="1"/>
  <c r="E193" i="1"/>
  <c r="F193" i="1"/>
  <c r="G193" i="1"/>
  <c r="H193" i="1"/>
  <c r="I193" i="1"/>
  <c r="J193" i="1"/>
  <c r="K193" i="1"/>
  <c r="L193" i="1"/>
  <c r="E194" i="1"/>
  <c r="F194" i="1"/>
  <c r="G194" i="1"/>
  <c r="H194" i="1"/>
  <c r="I194" i="1"/>
  <c r="J194" i="1"/>
  <c r="K194" i="1"/>
  <c r="L194" i="1"/>
  <c r="E195" i="1"/>
  <c r="F195" i="1"/>
  <c r="G195" i="1"/>
  <c r="H195" i="1"/>
  <c r="I195" i="1"/>
  <c r="J195" i="1"/>
  <c r="K195" i="1"/>
  <c r="L195" i="1"/>
  <c r="E196" i="1"/>
  <c r="F196" i="1"/>
  <c r="G196" i="1"/>
  <c r="H196" i="1"/>
  <c r="I196" i="1"/>
  <c r="J196" i="1"/>
  <c r="K196" i="1"/>
  <c r="L196" i="1"/>
  <c r="E197" i="1"/>
  <c r="F197" i="1"/>
  <c r="G197" i="1"/>
  <c r="H197" i="1"/>
  <c r="I197" i="1"/>
  <c r="J197" i="1"/>
  <c r="K197" i="1"/>
  <c r="L197" i="1"/>
  <c r="E198" i="1"/>
  <c r="F198" i="1"/>
  <c r="G198" i="1"/>
  <c r="H198" i="1"/>
  <c r="I198" i="1"/>
  <c r="J198" i="1"/>
  <c r="K198" i="1"/>
  <c r="L198" i="1"/>
  <c r="E199" i="1"/>
  <c r="F199" i="1"/>
  <c r="G199" i="1"/>
  <c r="H199" i="1"/>
  <c r="I199" i="1"/>
  <c r="J199" i="1"/>
  <c r="K199" i="1"/>
  <c r="L199" i="1"/>
  <c r="E200" i="1"/>
  <c r="F200" i="1"/>
  <c r="G200" i="1"/>
  <c r="H200" i="1"/>
  <c r="I200" i="1"/>
  <c r="J200" i="1"/>
  <c r="K200" i="1"/>
  <c r="L200" i="1"/>
  <c r="E201" i="1"/>
  <c r="F201" i="1"/>
  <c r="G201" i="1"/>
  <c r="H201" i="1"/>
  <c r="I201" i="1"/>
  <c r="J201" i="1"/>
  <c r="K201" i="1"/>
  <c r="L201" i="1"/>
  <c r="E202" i="1"/>
  <c r="F202" i="1"/>
  <c r="G202" i="1"/>
  <c r="H202" i="1"/>
  <c r="I202" i="1"/>
  <c r="J202" i="1"/>
  <c r="K202" i="1"/>
  <c r="L202" i="1"/>
  <c r="E203" i="1"/>
  <c r="F203" i="1"/>
  <c r="G203" i="1"/>
  <c r="H203" i="1"/>
  <c r="I203" i="1"/>
  <c r="J203" i="1"/>
  <c r="K203" i="1"/>
  <c r="L203" i="1"/>
  <c r="E204" i="1"/>
  <c r="F204" i="1"/>
  <c r="G204" i="1"/>
  <c r="H204" i="1"/>
  <c r="I204" i="1"/>
  <c r="J204" i="1"/>
  <c r="K204" i="1"/>
  <c r="L204" i="1"/>
  <c r="E205" i="1"/>
  <c r="F205" i="1"/>
  <c r="G205" i="1"/>
  <c r="H205" i="1"/>
  <c r="I205" i="1"/>
  <c r="J205" i="1"/>
  <c r="K205" i="1"/>
  <c r="L205" i="1"/>
  <c r="E206" i="1"/>
  <c r="F206" i="1"/>
  <c r="G206" i="1"/>
  <c r="H206" i="1"/>
  <c r="I206" i="1"/>
  <c r="J206" i="1"/>
  <c r="K206" i="1"/>
  <c r="L206" i="1"/>
  <c r="E207" i="1"/>
  <c r="F207" i="1"/>
  <c r="G207" i="1"/>
  <c r="H207" i="1"/>
  <c r="I207" i="1"/>
  <c r="J207" i="1"/>
  <c r="K207" i="1"/>
  <c r="L207" i="1"/>
  <c r="E208" i="1"/>
  <c r="F208" i="1"/>
  <c r="G208" i="1"/>
  <c r="H208" i="1"/>
  <c r="I208" i="1"/>
  <c r="J208" i="1"/>
  <c r="K208" i="1"/>
  <c r="L208" i="1"/>
  <c r="E209" i="1"/>
  <c r="F209" i="1"/>
  <c r="G209" i="1"/>
  <c r="H209" i="1"/>
  <c r="I209" i="1"/>
  <c r="J209" i="1"/>
  <c r="K209" i="1"/>
  <c r="L209" i="1"/>
  <c r="E210" i="1"/>
  <c r="F210" i="1"/>
  <c r="G210" i="1"/>
  <c r="H210" i="1"/>
  <c r="I210" i="1"/>
  <c r="J210" i="1"/>
  <c r="K210" i="1"/>
  <c r="L210" i="1"/>
  <c r="E211" i="1"/>
  <c r="F211" i="1"/>
  <c r="G211" i="1"/>
  <c r="H211" i="1"/>
  <c r="I211" i="1"/>
  <c r="J211" i="1"/>
  <c r="K211" i="1"/>
  <c r="L211" i="1"/>
  <c r="E212" i="1"/>
  <c r="F212" i="1"/>
  <c r="G212" i="1"/>
  <c r="H212" i="1"/>
  <c r="I212" i="1"/>
  <c r="J212" i="1"/>
  <c r="K212" i="1"/>
  <c r="L212" i="1"/>
  <c r="E213" i="1"/>
  <c r="F213" i="1"/>
  <c r="G213" i="1"/>
  <c r="H213" i="1"/>
  <c r="I213" i="1"/>
  <c r="J213" i="1"/>
  <c r="K213" i="1"/>
  <c r="L213" i="1"/>
  <c r="E214" i="1"/>
  <c r="F214" i="1"/>
  <c r="G214" i="1"/>
  <c r="H214" i="1"/>
  <c r="I214" i="1"/>
  <c r="J214" i="1"/>
  <c r="K214" i="1"/>
  <c r="L214" i="1"/>
  <c r="E215" i="1"/>
  <c r="F215" i="1"/>
  <c r="G215" i="1"/>
  <c r="H215" i="1"/>
  <c r="I215" i="1"/>
  <c r="J215" i="1"/>
  <c r="K215" i="1"/>
  <c r="L215" i="1"/>
  <c r="E216" i="1"/>
  <c r="F216" i="1"/>
  <c r="G216" i="1"/>
  <c r="H216" i="1"/>
  <c r="I216" i="1"/>
  <c r="J216" i="1"/>
  <c r="K216" i="1"/>
  <c r="L216" i="1"/>
  <c r="E217" i="1"/>
  <c r="F217" i="1"/>
  <c r="G217" i="1"/>
  <c r="H217" i="1"/>
  <c r="I217" i="1"/>
  <c r="J217" i="1"/>
  <c r="K217" i="1"/>
  <c r="L217" i="1"/>
  <c r="E218" i="1"/>
  <c r="F218" i="1"/>
  <c r="G218" i="1"/>
  <c r="H218" i="1"/>
  <c r="I218" i="1"/>
  <c r="J218" i="1"/>
  <c r="K218" i="1"/>
  <c r="L218" i="1"/>
  <c r="E219" i="1"/>
  <c r="F219" i="1"/>
  <c r="G219" i="1"/>
  <c r="H219" i="1"/>
  <c r="I219" i="1"/>
  <c r="J219" i="1"/>
  <c r="K219" i="1"/>
  <c r="L219" i="1"/>
  <c r="E220" i="1"/>
  <c r="F220" i="1"/>
  <c r="G220" i="1"/>
  <c r="H220" i="1"/>
  <c r="I220" i="1"/>
  <c r="J220" i="1"/>
  <c r="K220" i="1"/>
  <c r="L220" i="1"/>
  <c r="E221" i="1"/>
  <c r="F221" i="1"/>
  <c r="G221" i="1"/>
  <c r="H221" i="1"/>
  <c r="I221" i="1"/>
  <c r="J221" i="1"/>
  <c r="K221" i="1"/>
  <c r="L221" i="1"/>
  <c r="E222" i="1"/>
  <c r="F222" i="1"/>
  <c r="G222" i="1"/>
  <c r="H222" i="1"/>
  <c r="I222" i="1"/>
  <c r="J222" i="1"/>
  <c r="K222" i="1"/>
  <c r="L222" i="1"/>
  <c r="E223" i="1"/>
  <c r="F223" i="1"/>
  <c r="G223" i="1"/>
  <c r="H223" i="1"/>
  <c r="I223" i="1"/>
  <c r="J223" i="1"/>
  <c r="K223" i="1"/>
  <c r="L223" i="1"/>
  <c r="E224" i="1"/>
  <c r="F224" i="1"/>
  <c r="G224" i="1"/>
  <c r="H224" i="1"/>
  <c r="I224" i="1"/>
  <c r="J224" i="1"/>
  <c r="K224" i="1"/>
  <c r="L224" i="1"/>
  <c r="E225" i="1"/>
  <c r="F225" i="1"/>
  <c r="G225" i="1"/>
  <c r="H225" i="1"/>
  <c r="I225" i="1"/>
  <c r="J225" i="1"/>
  <c r="K225" i="1"/>
  <c r="L225" i="1"/>
  <c r="E226" i="1"/>
  <c r="F226" i="1"/>
  <c r="G226" i="1"/>
  <c r="H226" i="1"/>
  <c r="I226" i="1"/>
  <c r="J226" i="1"/>
  <c r="K226" i="1"/>
  <c r="L226" i="1"/>
  <c r="E227" i="1"/>
  <c r="F227" i="1"/>
  <c r="G227" i="1"/>
  <c r="H227" i="1"/>
  <c r="I227" i="1"/>
  <c r="J227" i="1"/>
  <c r="K227" i="1"/>
  <c r="L227" i="1"/>
  <c r="E228" i="1"/>
  <c r="F228" i="1"/>
  <c r="G228" i="1"/>
  <c r="H228" i="1"/>
  <c r="I228" i="1"/>
  <c r="J228" i="1"/>
  <c r="K228" i="1"/>
  <c r="L228" i="1"/>
  <c r="E229" i="1"/>
  <c r="F229" i="1"/>
  <c r="G229" i="1"/>
  <c r="H229" i="1"/>
  <c r="I229" i="1"/>
  <c r="J229" i="1"/>
  <c r="K229" i="1"/>
  <c r="L229" i="1"/>
  <c r="E230" i="1"/>
  <c r="F230" i="1"/>
  <c r="G230" i="1"/>
  <c r="H230" i="1"/>
  <c r="I230" i="1"/>
  <c r="J230" i="1"/>
  <c r="K230" i="1"/>
  <c r="L230" i="1"/>
  <c r="E231" i="1"/>
  <c r="F231" i="1"/>
  <c r="G231" i="1"/>
  <c r="H231" i="1"/>
  <c r="I231" i="1"/>
  <c r="J231" i="1"/>
  <c r="K231" i="1"/>
  <c r="L231" i="1"/>
  <c r="E232" i="1"/>
  <c r="F232" i="1"/>
  <c r="G232" i="1"/>
  <c r="H232" i="1"/>
  <c r="I232" i="1"/>
  <c r="J232" i="1"/>
  <c r="K232" i="1"/>
  <c r="L232" i="1"/>
  <c r="E233" i="1"/>
  <c r="F233" i="1"/>
  <c r="G233" i="1"/>
  <c r="H233" i="1"/>
  <c r="I233" i="1"/>
  <c r="J233" i="1"/>
  <c r="K233" i="1"/>
  <c r="L233" i="1"/>
  <c r="E234" i="1"/>
  <c r="F234" i="1"/>
  <c r="G234" i="1"/>
  <c r="H234" i="1"/>
  <c r="I234" i="1"/>
  <c r="J234" i="1"/>
  <c r="K234" i="1"/>
  <c r="L234" i="1"/>
  <c r="E235" i="1"/>
  <c r="F235" i="1"/>
  <c r="G235" i="1"/>
  <c r="H235" i="1"/>
  <c r="I235" i="1"/>
  <c r="J235" i="1"/>
  <c r="K235" i="1"/>
  <c r="L235" i="1"/>
  <c r="E236" i="1"/>
  <c r="F236" i="1"/>
  <c r="G236" i="1"/>
  <c r="H236" i="1"/>
  <c r="I236" i="1"/>
  <c r="J236" i="1"/>
  <c r="K236" i="1"/>
  <c r="L236" i="1"/>
  <c r="E237" i="1"/>
  <c r="F237" i="1"/>
  <c r="G237" i="1"/>
  <c r="H237" i="1"/>
  <c r="I237" i="1"/>
  <c r="J237" i="1"/>
  <c r="K237" i="1"/>
  <c r="L237" i="1"/>
  <c r="E238" i="1"/>
  <c r="F238" i="1"/>
  <c r="G238" i="1"/>
  <c r="H238" i="1"/>
  <c r="I238" i="1"/>
  <c r="J238" i="1"/>
  <c r="K238" i="1"/>
  <c r="L238" i="1"/>
  <c r="E239" i="1"/>
  <c r="F239" i="1"/>
  <c r="G239" i="1"/>
  <c r="H239" i="1"/>
  <c r="I239" i="1"/>
  <c r="J239" i="1"/>
  <c r="K239" i="1"/>
  <c r="L239" i="1"/>
  <c r="E240" i="1"/>
  <c r="F240" i="1"/>
  <c r="G240" i="1"/>
  <c r="H240" i="1"/>
  <c r="I240" i="1"/>
  <c r="J240" i="1"/>
  <c r="K240" i="1"/>
  <c r="L240" i="1"/>
  <c r="E241" i="1"/>
  <c r="F241" i="1"/>
  <c r="G241" i="1"/>
  <c r="H241" i="1"/>
  <c r="I241" i="1"/>
  <c r="J241" i="1"/>
  <c r="K241" i="1"/>
  <c r="L241" i="1"/>
  <c r="E242" i="1"/>
  <c r="F242" i="1"/>
  <c r="G242" i="1"/>
  <c r="H242" i="1"/>
  <c r="I242" i="1"/>
  <c r="J242" i="1"/>
  <c r="K242" i="1"/>
  <c r="L242" i="1"/>
  <c r="E243" i="1"/>
  <c r="F243" i="1"/>
  <c r="G243" i="1"/>
  <c r="H243" i="1"/>
  <c r="I243" i="1"/>
  <c r="J243" i="1"/>
  <c r="K243" i="1"/>
  <c r="L243" i="1"/>
  <c r="E244" i="1"/>
  <c r="F244" i="1"/>
  <c r="G244" i="1"/>
  <c r="H244" i="1"/>
  <c r="I244" i="1"/>
  <c r="J244" i="1"/>
  <c r="K244" i="1"/>
  <c r="L244" i="1"/>
  <c r="E245" i="1"/>
  <c r="F245" i="1"/>
  <c r="G245" i="1"/>
  <c r="H245" i="1"/>
  <c r="I245" i="1"/>
  <c r="J245" i="1"/>
  <c r="K245" i="1"/>
  <c r="L245" i="1"/>
  <c r="E246" i="1"/>
  <c r="F246" i="1"/>
  <c r="G246" i="1"/>
  <c r="H246" i="1"/>
  <c r="I246" i="1"/>
  <c r="J246" i="1"/>
  <c r="K246" i="1"/>
  <c r="L246" i="1"/>
  <c r="E247" i="1"/>
  <c r="F247" i="1"/>
  <c r="G247" i="1"/>
  <c r="H247" i="1"/>
  <c r="I247" i="1"/>
  <c r="J247" i="1"/>
  <c r="K247" i="1"/>
  <c r="L247" i="1"/>
  <c r="E248" i="1"/>
  <c r="F248" i="1"/>
  <c r="G248" i="1"/>
  <c r="H248" i="1"/>
  <c r="I248" i="1"/>
  <c r="J248" i="1"/>
  <c r="K248" i="1"/>
  <c r="L248" i="1"/>
  <c r="E249" i="1"/>
  <c r="F249" i="1"/>
  <c r="G249" i="1"/>
  <c r="H249" i="1"/>
  <c r="I249" i="1"/>
  <c r="J249" i="1"/>
  <c r="K249" i="1"/>
  <c r="L249" i="1"/>
  <c r="E250" i="1"/>
  <c r="F250" i="1"/>
  <c r="G250" i="1"/>
  <c r="H250" i="1"/>
  <c r="I250" i="1"/>
  <c r="J250" i="1"/>
  <c r="K250" i="1"/>
  <c r="L250" i="1"/>
  <c r="E251" i="1"/>
  <c r="F251" i="1"/>
  <c r="G251" i="1"/>
  <c r="H251" i="1"/>
  <c r="I251" i="1"/>
  <c r="J251" i="1"/>
  <c r="K251" i="1"/>
  <c r="L251" i="1"/>
  <c r="E252" i="1"/>
  <c r="F252" i="1"/>
  <c r="G252" i="1"/>
  <c r="H252" i="1"/>
  <c r="I252" i="1"/>
  <c r="J252" i="1"/>
  <c r="K252" i="1"/>
  <c r="L252" i="1"/>
  <c r="E253" i="1"/>
  <c r="F253" i="1"/>
  <c r="G253" i="1"/>
  <c r="H253" i="1"/>
  <c r="I253" i="1"/>
  <c r="J253" i="1"/>
  <c r="K253" i="1"/>
  <c r="L253" i="1"/>
  <c r="E254" i="1"/>
  <c r="F254" i="1"/>
  <c r="G254" i="1"/>
  <c r="H254" i="1"/>
  <c r="I254" i="1"/>
  <c r="J254" i="1"/>
  <c r="K254" i="1"/>
  <c r="L254" i="1"/>
  <c r="E255" i="1"/>
  <c r="F255" i="1"/>
  <c r="G255" i="1"/>
  <c r="H255" i="1"/>
  <c r="I255" i="1"/>
  <c r="J255" i="1"/>
  <c r="K255" i="1"/>
  <c r="L255" i="1"/>
  <c r="E256" i="1"/>
  <c r="F256" i="1"/>
  <c r="G256" i="1"/>
  <c r="H256" i="1"/>
  <c r="I256" i="1"/>
  <c r="J256" i="1"/>
  <c r="K256" i="1"/>
  <c r="L256" i="1"/>
  <c r="E13" i="1"/>
  <c r="F13" i="1"/>
  <c r="G13" i="1"/>
  <c r="H13" i="1"/>
  <c r="I13" i="1"/>
  <c r="J13" i="1"/>
  <c r="K13" i="1"/>
  <c r="L13" i="1"/>
  <c r="E9" i="1"/>
  <c r="F9" i="1"/>
  <c r="G9" i="1"/>
  <c r="H9" i="1"/>
  <c r="I9" i="1"/>
  <c r="J9" i="1"/>
  <c r="K9" i="1"/>
  <c r="L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E12" i="1"/>
  <c r="F12" i="1"/>
  <c r="G12" i="1"/>
  <c r="H12" i="1"/>
  <c r="I12" i="1"/>
  <c r="J12" i="1"/>
  <c r="K12" i="1"/>
  <c r="L12" i="1"/>
  <c r="F8" i="1"/>
  <c r="G8" i="1"/>
  <c r="H8" i="1"/>
  <c r="I8" i="1"/>
  <c r="J8" i="1"/>
  <c r="K8" i="1"/>
  <c r="L8" i="1"/>
  <c r="E8" i="1"/>
  <c r="AO44" i="12"/>
  <c r="AN44" i="12"/>
  <c r="AM44" i="12"/>
  <c r="AL44" i="12"/>
  <c r="AK44" i="12"/>
  <c r="AH44" i="12"/>
  <c r="AG44" i="12"/>
  <c r="AF44" i="12"/>
  <c r="AE44" i="12"/>
  <c r="AD44" i="12"/>
  <c r="AC44" i="12"/>
  <c r="AB44" i="12"/>
  <c r="AA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L44" i="12"/>
  <c r="K44" i="12"/>
  <c r="J44" i="12"/>
  <c r="I44" i="12"/>
  <c r="H44" i="12"/>
  <c r="G44" i="12"/>
  <c r="F44" i="12"/>
  <c r="E44" i="12"/>
  <c r="AO14" i="12"/>
  <c r="AN14" i="12"/>
  <c r="AM14" i="12"/>
  <c r="AL14" i="12"/>
  <c r="AK14" i="12"/>
  <c r="AH14" i="12"/>
  <c r="AG14" i="12"/>
  <c r="AF14" i="12"/>
  <c r="AE14" i="12"/>
  <c r="AD14" i="12"/>
  <c r="AC14" i="12"/>
  <c r="AB14" i="12"/>
  <c r="AA14" i="12"/>
  <c r="Y14" i="12"/>
  <c r="X14" i="12"/>
  <c r="W14" i="12"/>
  <c r="V14" i="12"/>
  <c r="U14" i="12"/>
  <c r="T14" i="12"/>
  <c r="T72" i="12" s="1"/>
  <c r="T260" i="12" s="1"/>
  <c r="S14" i="12"/>
  <c r="R14" i="12"/>
  <c r="Q14" i="12"/>
  <c r="P14" i="12"/>
  <c r="P72" i="12" s="1"/>
  <c r="P260" i="12" s="1"/>
  <c r="O14" i="12"/>
  <c r="N14" i="12"/>
  <c r="L14" i="12"/>
  <c r="K14" i="12"/>
  <c r="K72" i="12" s="1"/>
  <c r="K260" i="12" s="1"/>
  <c r="J14" i="12"/>
  <c r="I14" i="12"/>
  <c r="H14" i="12"/>
  <c r="G14" i="12"/>
  <c r="G72" i="12" s="1"/>
  <c r="G260" i="12" s="1"/>
  <c r="F14" i="12"/>
  <c r="E14" i="12"/>
  <c r="AJ259" i="12"/>
  <c r="AI259" i="12"/>
  <c r="AJ258" i="12"/>
  <c r="AI258" i="12"/>
  <c r="AJ257" i="12"/>
  <c r="AI257" i="12"/>
  <c r="AJ256" i="12"/>
  <c r="AI256" i="12"/>
  <c r="AJ255" i="12"/>
  <c r="AI255" i="12"/>
  <c r="AJ254" i="12"/>
  <c r="AI254" i="12"/>
  <c r="AJ253" i="12"/>
  <c r="AI253" i="12"/>
  <c r="AJ252" i="12"/>
  <c r="AI252" i="12"/>
  <c r="AJ251" i="12"/>
  <c r="AI251" i="12"/>
  <c r="AJ250" i="12"/>
  <c r="AI250" i="12"/>
  <c r="AJ249" i="12"/>
  <c r="AI249" i="12"/>
  <c r="AJ248" i="12"/>
  <c r="AI248" i="12"/>
  <c r="AJ247" i="12"/>
  <c r="AI247" i="12"/>
  <c r="AJ246" i="12"/>
  <c r="AI246" i="12"/>
  <c r="AJ245" i="12"/>
  <c r="AI245" i="12"/>
  <c r="AJ244" i="12"/>
  <c r="AI244" i="12"/>
  <c r="AJ243" i="12"/>
  <c r="AI243" i="12"/>
  <c r="AJ242" i="12"/>
  <c r="AI242" i="12"/>
  <c r="AJ241" i="12"/>
  <c r="AI241" i="12"/>
  <c r="AJ240" i="12"/>
  <c r="AI240" i="12"/>
  <c r="AJ239" i="12"/>
  <c r="AI239" i="12"/>
  <c r="AJ238" i="12"/>
  <c r="AI238" i="12"/>
  <c r="AJ237" i="12"/>
  <c r="AI237" i="12"/>
  <c r="AJ236" i="12"/>
  <c r="AI236" i="12"/>
  <c r="AJ235" i="12"/>
  <c r="AI235" i="12"/>
  <c r="AJ234" i="12"/>
  <c r="AI234" i="12"/>
  <c r="AJ233" i="12"/>
  <c r="AI233" i="12"/>
  <c r="AJ232" i="12"/>
  <c r="AI232" i="12"/>
  <c r="AJ231" i="12"/>
  <c r="AI231" i="12"/>
  <c r="AJ230" i="12"/>
  <c r="AI230" i="12"/>
  <c r="AJ229" i="12"/>
  <c r="AI229" i="12"/>
  <c r="AJ228" i="12"/>
  <c r="AI228" i="12"/>
  <c r="AJ227" i="12"/>
  <c r="AI227" i="12"/>
  <c r="AJ226" i="12"/>
  <c r="AI226" i="12"/>
  <c r="AJ225" i="12"/>
  <c r="AI225" i="12"/>
  <c r="AJ224" i="12"/>
  <c r="AI224" i="12"/>
  <c r="AJ223" i="12"/>
  <c r="AI223" i="12"/>
  <c r="AJ222" i="12"/>
  <c r="AI222" i="12"/>
  <c r="AJ221" i="12"/>
  <c r="AI221" i="12"/>
  <c r="AJ220" i="12"/>
  <c r="AI220" i="12"/>
  <c r="AJ219" i="12"/>
  <c r="AI219" i="12"/>
  <c r="AJ218" i="12"/>
  <c r="AI218" i="12"/>
  <c r="AJ217" i="12"/>
  <c r="AI217" i="12"/>
  <c r="AJ216" i="12"/>
  <c r="AI216" i="12"/>
  <c r="AJ215" i="12"/>
  <c r="AI215" i="12"/>
  <c r="AJ214" i="12"/>
  <c r="AI214" i="12"/>
  <c r="AJ213" i="12"/>
  <c r="AI213" i="12"/>
  <c r="AJ212" i="12"/>
  <c r="AI212" i="12"/>
  <c r="AJ211" i="12"/>
  <c r="AI211" i="12"/>
  <c r="AJ210" i="12"/>
  <c r="AI210" i="12"/>
  <c r="AJ209" i="12"/>
  <c r="AI209" i="12"/>
  <c r="AJ208" i="12"/>
  <c r="AI208" i="12"/>
  <c r="AJ207" i="12"/>
  <c r="AI207" i="12"/>
  <c r="AJ206" i="12"/>
  <c r="AI206" i="12"/>
  <c r="AJ205" i="12"/>
  <c r="AI205" i="12"/>
  <c r="AJ204" i="12"/>
  <c r="AI204" i="12"/>
  <c r="AJ203" i="12"/>
  <c r="AI203" i="12"/>
  <c r="AJ202" i="12"/>
  <c r="AI202" i="12"/>
  <c r="AJ201" i="12"/>
  <c r="AI201" i="12"/>
  <c r="AJ200" i="12"/>
  <c r="AI200" i="12"/>
  <c r="AJ199" i="12"/>
  <c r="AI199" i="12"/>
  <c r="AJ198" i="12"/>
  <c r="AI198" i="12"/>
  <c r="AJ197" i="12"/>
  <c r="AI197" i="12"/>
  <c r="AJ196" i="12"/>
  <c r="AI196" i="12"/>
  <c r="AJ195" i="12"/>
  <c r="AI195" i="12"/>
  <c r="AJ194" i="12"/>
  <c r="AI194" i="12"/>
  <c r="AJ193" i="12"/>
  <c r="AI193" i="12"/>
  <c r="AJ192" i="12"/>
  <c r="AI192" i="12"/>
  <c r="AJ191" i="12"/>
  <c r="AI191" i="12"/>
  <c r="AJ190" i="12"/>
  <c r="AI190" i="12"/>
  <c r="AJ189" i="12"/>
  <c r="AI189" i="12"/>
  <c r="AJ188" i="12"/>
  <c r="AI188" i="12"/>
  <c r="AJ187" i="12"/>
  <c r="AI187" i="12"/>
  <c r="AJ186" i="12"/>
  <c r="AI186" i="12"/>
  <c r="AJ185" i="12"/>
  <c r="AI185" i="12"/>
  <c r="AJ184" i="12"/>
  <c r="AI184" i="12"/>
  <c r="AJ183" i="12"/>
  <c r="AI183" i="12"/>
  <c r="AJ182" i="12"/>
  <c r="AI182" i="12"/>
  <c r="AJ181" i="12"/>
  <c r="AI181" i="12"/>
  <c r="AJ180" i="12"/>
  <c r="AI180" i="12"/>
  <c r="AJ179" i="12"/>
  <c r="AI179" i="12"/>
  <c r="AJ178" i="12"/>
  <c r="AI178" i="12"/>
  <c r="AJ177" i="12"/>
  <c r="AI177" i="12"/>
  <c r="AJ176" i="12"/>
  <c r="AI176" i="12"/>
  <c r="AJ175" i="12"/>
  <c r="AI175" i="12"/>
  <c r="AJ174" i="12"/>
  <c r="AI174" i="12"/>
  <c r="AJ173" i="12"/>
  <c r="AI173" i="12"/>
  <c r="AJ172" i="12"/>
  <c r="AI172" i="12"/>
  <c r="AJ171" i="12"/>
  <c r="AI171" i="12"/>
  <c r="AJ170" i="12"/>
  <c r="AI170" i="12"/>
  <c r="AJ169" i="12"/>
  <c r="AI169" i="12"/>
  <c r="AJ168" i="12"/>
  <c r="AI168" i="12"/>
  <c r="AJ167" i="12"/>
  <c r="AI167" i="12"/>
  <c r="AJ166" i="12"/>
  <c r="AI166" i="12"/>
  <c r="AJ165" i="12"/>
  <c r="AI165" i="12"/>
  <c r="AJ164" i="12"/>
  <c r="AI164" i="12"/>
  <c r="AJ163" i="12"/>
  <c r="AI163" i="12"/>
  <c r="AJ162" i="12"/>
  <c r="AI162" i="12"/>
  <c r="AJ161" i="12"/>
  <c r="AI161" i="12"/>
  <c r="AJ160" i="12"/>
  <c r="AI160" i="12"/>
  <c r="AJ159" i="12"/>
  <c r="AI159" i="12"/>
  <c r="AJ158" i="12"/>
  <c r="AI158" i="12"/>
  <c r="AJ157" i="12"/>
  <c r="AI157" i="12"/>
  <c r="AJ156" i="12"/>
  <c r="AI156" i="12"/>
  <c r="AJ155" i="12"/>
  <c r="AI155" i="12"/>
  <c r="AJ154" i="12"/>
  <c r="AI154" i="12"/>
  <c r="AJ153" i="12"/>
  <c r="AI153" i="12"/>
  <c r="AJ152" i="12"/>
  <c r="AI152" i="12"/>
  <c r="AJ151" i="12"/>
  <c r="AI151" i="12"/>
  <c r="AJ150" i="12"/>
  <c r="AI150" i="12"/>
  <c r="AJ149" i="12"/>
  <c r="AI149" i="12"/>
  <c r="AJ148" i="12"/>
  <c r="AI148" i="12"/>
  <c r="AJ147" i="12"/>
  <c r="AI147" i="12"/>
  <c r="AJ146" i="12"/>
  <c r="AI146" i="12"/>
  <c r="AJ145" i="12"/>
  <c r="AI145" i="12"/>
  <c r="AJ144" i="12"/>
  <c r="AI144" i="12"/>
  <c r="AJ143" i="12"/>
  <c r="AI143" i="12"/>
  <c r="AJ142" i="12"/>
  <c r="AI142" i="12"/>
  <c r="AJ141" i="12"/>
  <c r="AI141" i="12"/>
  <c r="AJ140" i="12"/>
  <c r="AI140" i="12"/>
  <c r="AJ139" i="12"/>
  <c r="AI139" i="12"/>
  <c r="AJ138" i="12"/>
  <c r="AI138" i="12"/>
  <c r="AJ137" i="12"/>
  <c r="AI137" i="12"/>
  <c r="AJ136" i="12"/>
  <c r="AI136" i="12"/>
  <c r="AJ135" i="12"/>
  <c r="AI135" i="12"/>
  <c r="AJ134" i="12"/>
  <c r="AI134" i="12"/>
  <c r="AJ133" i="12"/>
  <c r="AI133" i="12"/>
  <c r="AJ132" i="12"/>
  <c r="AI132" i="12"/>
  <c r="AJ131" i="12"/>
  <c r="AI131" i="12"/>
  <c r="AJ130" i="12"/>
  <c r="AI130" i="12"/>
  <c r="AJ129" i="12"/>
  <c r="AI129" i="12"/>
  <c r="AJ128" i="12"/>
  <c r="AI128" i="12"/>
  <c r="AJ127" i="12"/>
  <c r="AI127" i="12"/>
  <c r="AJ126" i="12"/>
  <c r="AI126" i="12"/>
  <c r="AJ125" i="12"/>
  <c r="AI125" i="12"/>
  <c r="AJ124" i="12"/>
  <c r="AI124" i="12"/>
  <c r="AJ123" i="12"/>
  <c r="AI123" i="12"/>
  <c r="AJ122" i="12"/>
  <c r="AI122" i="12"/>
  <c r="AJ121" i="12"/>
  <c r="AI121" i="12"/>
  <c r="AJ120" i="12"/>
  <c r="AI120" i="12"/>
  <c r="AJ119" i="12"/>
  <c r="AI119" i="12"/>
  <c r="AJ118" i="12"/>
  <c r="AI118" i="12"/>
  <c r="AJ117" i="12"/>
  <c r="AI117" i="12"/>
  <c r="AJ116" i="12"/>
  <c r="AI116" i="12"/>
  <c r="AJ115" i="12"/>
  <c r="AI115" i="12"/>
  <c r="AJ114" i="12"/>
  <c r="AI114" i="12"/>
  <c r="AJ113" i="12"/>
  <c r="AI113" i="12"/>
  <c r="AJ112" i="12"/>
  <c r="AI112" i="12"/>
  <c r="AJ111" i="12"/>
  <c r="AI111" i="12"/>
  <c r="AJ110" i="12"/>
  <c r="AI110" i="12"/>
  <c r="AJ109" i="12"/>
  <c r="AI109" i="12"/>
  <c r="AJ108" i="12"/>
  <c r="AI108" i="12"/>
  <c r="AJ107" i="12"/>
  <c r="AI107" i="12"/>
  <c r="AJ106" i="12"/>
  <c r="AI106" i="12"/>
  <c r="AJ105" i="12"/>
  <c r="AI105" i="12"/>
  <c r="AJ104" i="12"/>
  <c r="AI104" i="12"/>
  <c r="AJ103" i="12"/>
  <c r="AI103" i="12"/>
  <c r="AJ102" i="12"/>
  <c r="AI102" i="12"/>
  <c r="AJ101" i="12"/>
  <c r="AI101" i="12"/>
  <c r="AJ100" i="12"/>
  <c r="AI100" i="12"/>
  <c r="AJ99" i="12"/>
  <c r="AI99" i="12"/>
  <c r="AJ98" i="12"/>
  <c r="AI98" i="12"/>
  <c r="AJ97" i="12"/>
  <c r="AI97" i="12"/>
  <c r="AJ96" i="12"/>
  <c r="AI96" i="12"/>
  <c r="AJ95" i="12"/>
  <c r="AI95" i="12"/>
  <c r="AJ94" i="12"/>
  <c r="AI94" i="12"/>
  <c r="AJ93" i="12"/>
  <c r="AI93" i="12"/>
  <c r="AJ92" i="12"/>
  <c r="AI92" i="12"/>
  <c r="AJ91" i="12"/>
  <c r="AI91" i="12"/>
  <c r="AJ90" i="12"/>
  <c r="AI90" i="12"/>
  <c r="AJ89" i="12"/>
  <c r="AI89" i="12"/>
  <c r="AJ88" i="12"/>
  <c r="AI88" i="12"/>
  <c r="AJ87" i="12"/>
  <c r="AI87" i="12"/>
  <c r="AJ86" i="12"/>
  <c r="AI86" i="12"/>
  <c r="AJ85" i="12"/>
  <c r="AI85" i="12"/>
  <c r="AJ84" i="12"/>
  <c r="AI84" i="12"/>
  <c r="AJ83" i="12"/>
  <c r="AI83" i="12"/>
  <c r="AJ82" i="12"/>
  <c r="AI82" i="12"/>
  <c r="AJ81" i="12"/>
  <c r="AI81" i="12"/>
  <c r="AJ80" i="12"/>
  <c r="AI80" i="12"/>
  <c r="AJ79" i="12"/>
  <c r="AI79" i="12"/>
  <c r="AJ78" i="12"/>
  <c r="AI78" i="12"/>
  <c r="AJ77" i="12"/>
  <c r="AI77" i="12"/>
  <c r="AJ76" i="12"/>
  <c r="AI76" i="12"/>
  <c r="AJ75" i="12"/>
  <c r="AI75" i="12"/>
  <c r="AJ74" i="12"/>
  <c r="AI74" i="12"/>
  <c r="AJ73" i="12"/>
  <c r="AI73" i="12"/>
  <c r="AJ71" i="12"/>
  <c r="AI71" i="12"/>
  <c r="AJ70" i="12"/>
  <c r="AI70" i="12"/>
  <c r="AJ69" i="12"/>
  <c r="AI69" i="12"/>
  <c r="AJ68" i="12"/>
  <c r="AI68" i="12"/>
  <c r="AJ67" i="12"/>
  <c r="AI67" i="12"/>
  <c r="AJ66" i="12"/>
  <c r="AI66" i="12"/>
  <c r="AJ65" i="12"/>
  <c r="AI65" i="12"/>
  <c r="AJ64" i="12"/>
  <c r="AI64" i="12"/>
  <c r="AJ63" i="12"/>
  <c r="AI63" i="12"/>
  <c r="AJ62" i="12"/>
  <c r="AI62" i="12"/>
  <c r="AJ61" i="12"/>
  <c r="AI61" i="12"/>
  <c r="AJ60" i="12"/>
  <c r="AI60" i="12"/>
  <c r="AJ59" i="12"/>
  <c r="AI59" i="12"/>
  <c r="AJ58" i="12"/>
  <c r="AI58" i="12"/>
  <c r="AJ57" i="12"/>
  <c r="AI57" i="12"/>
  <c r="AJ56" i="12"/>
  <c r="AI56" i="12"/>
  <c r="AJ55" i="12"/>
  <c r="AI55" i="12"/>
  <c r="AJ54" i="12"/>
  <c r="AI54" i="12"/>
  <c r="AJ53" i="12"/>
  <c r="AI53" i="12"/>
  <c r="AJ52" i="12"/>
  <c r="AI52" i="12"/>
  <c r="AJ51" i="12"/>
  <c r="AI51" i="12"/>
  <c r="AJ50" i="12"/>
  <c r="AI50" i="12"/>
  <c r="AJ49" i="12"/>
  <c r="AI49" i="12"/>
  <c r="AJ48" i="12"/>
  <c r="AI48" i="12"/>
  <c r="AJ47" i="12"/>
  <c r="AI47" i="12"/>
  <c r="AJ46" i="12"/>
  <c r="AI46" i="12"/>
  <c r="AJ45" i="12"/>
  <c r="AI45" i="12"/>
  <c r="AJ43" i="12"/>
  <c r="AI43" i="12"/>
  <c r="AJ42" i="12"/>
  <c r="AI42" i="12"/>
  <c r="AJ41" i="12"/>
  <c r="AI41" i="12"/>
  <c r="AJ40" i="12"/>
  <c r="AI40" i="12"/>
  <c r="AJ39" i="12"/>
  <c r="AI39" i="12"/>
  <c r="AJ38" i="12"/>
  <c r="AI38" i="12"/>
  <c r="AJ37" i="12"/>
  <c r="AI37" i="12"/>
  <c r="AJ36" i="12"/>
  <c r="AI36" i="12"/>
  <c r="AJ35" i="12"/>
  <c r="AI35" i="12"/>
  <c r="AJ34" i="12"/>
  <c r="AI34" i="12"/>
  <c r="AJ33" i="12"/>
  <c r="AI33" i="12"/>
  <c r="AJ32" i="12"/>
  <c r="AI32" i="12"/>
  <c r="AJ31" i="12"/>
  <c r="AI31" i="12"/>
  <c r="AJ30" i="12"/>
  <c r="AI30" i="12"/>
  <c r="AJ29" i="12"/>
  <c r="AI29" i="12"/>
  <c r="AJ28" i="12"/>
  <c r="AI28" i="12"/>
  <c r="AJ27" i="12"/>
  <c r="AI27" i="12"/>
  <c r="AJ26" i="12"/>
  <c r="AI26" i="12"/>
  <c r="AJ25" i="12"/>
  <c r="AI25" i="12"/>
  <c r="AJ24" i="12"/>
  <c r="AI24" i="12"/>
  <c r="AJ23" i="12"/>
  <c r="AI23" i="12"/>
  <c r="AJ22" i="12"/>
  <c r="AI22" i="12"/>
  <c r="AJ21" i="12"/>
  <c r="AI21" i="12"/>
  <c r="AJ20" i="12"/>
  <c r="AI20" i="12"/>
  <c r="AJ19" i="12"/>
  <c r="AI19" i="12"/>
  <c r="AJ18" i="12"/>
  <c r="AI18" i="12"/>
  <c r="AJ17" i="12"/>
  <c r="AI17" i="12"/>
  <c r="AJ16" i="12"/>
  <c r="AI16" i="12"/>
  <c r="AJ15" i="12"/>
  <c r="AI15" i="12"/>
  <c r="AJ13" i="12"/>
  <c r="AI13" i="12"/>
  <c r="AJ12" i="12"/>
  <c r="AI12" i="12"/>
  <c r="AJ11" i="12"/>
  <c r="AI11" i="12"/>
  <c r="AJ10" i="12"/>
  <c r="AI10" i="12"/>
  <c r="AJ9" i="12"/>
  <c r="AI9" i="12"/>
  <c r="AJ8" i="12"/>
  <c r="AI8" i="12"/>
  <c r="Z259" i="12"/>
  <c r="Z258" i="12"/>
  <c r="Z257" i="12"/>
  <c r="Z256" i="12"/>
  <c r="Z255" i="12"/>
  <c r="Z254" i="12"/>
  <c r="Z253" i="12"/>
  <c r="Z252" i="12"/>
  <c r="Z251" i="12"/>
  <c r="Z250" i="12"/>
  <c r="Z249" i="12"/>
  <c r="Z248" i="12"/>
  <c r="Z247" i="12"/>
  <c r="Z246" i="12"/>
  <c r="Z245" i="12"/>
  <c r="Z244" i="12"/>
  <c r="Z243" i="12"/>
  <c r="Z242" i="12"/>
  <c r="Z241" i="12"/>
  <c r="Z240" i="12"/>
  <c r="Z239" i="12"/>
  <c r="Z238" i="12"/>
  <c r="Z237" i="12"/>
  <c r="Z236" i="12"/>
  <c r="Z235" i="12"/>
  <c r="Z234" i="12"/>
  <c r="Z233" i="12"/>
  <c r="Z232" i="12"/>
  <c r="Z231" i="12"/>
  <c r="Z230" i="12"/>
  <c r="Z229" i="12"/>
  <c r="Z228" i="12"/>
  <c r="Z227" i="12"/>
  <c r="Z226" i="12"/>
  <c r="Z225" i="12"/>
  <c r="Z224" i="12"/>
  <c r="Z223" i="12"/>
  <c r="Z222" i="12"/>
  <c r="Z221" i="12"/>
  <c r="Z220" i="12"/>
  <c r="Z219" i="12"/>
  <c r="Z218" i="12"/>
  <c r="Z217" i="12"/>
  <c r="Z216" i="12"/>
  <c r="Z215" i="12"/>
  <c r="Z214" i="12"/>
  <c r="Z213" i="12"/>
  <c r="Z212" i="12"/>
  <c r="Z211" i="12"/>
  <c r="Z210" i="12"/>
  <c r="Z209" i="12"/>
  <c r="Z208" i="12"/>
  <c r="Z207" i="12"/>
  <c r="Z206" i="12"/>
  <c r="Z205" i="12"/>
  <c r="Z204" i="12"/>
  <c r="Z203" i="12"/>
  <c r="Z202" i="12"/>
  <c r="Z201" i="12"/>
  <c r="Z200" i="12"/>
  <c r="Z199" i="12"/>
  <c r="Z198" i="12"/>
  <c r="Z197" i="12"/>
  <c r="Z196" i="12"/>
  <c r="Z195" i="12"/>
  <c r="Z194" i="12"/>
  <c r="Z193" i="12"/>
  <c r="Z192" i="12"/>
  <c r="Z191" i="12"/>
  <c r="Z190" i="12"/>
  <c r="Z189" i="12"/>
  <c r="Z188" i="12"/>
  <c r="Z187" i="12"/>
  <c r="Z186" i="12"/>
  <c r="Z185" i="12"/>
  <c r="Z184" i="12"/>
  <c r="Z183" i="12"/>
  <c r="Z182" i="12"/>
  <c r="Z181" i="12"/>
  <c r="Z180" i="12"/>
  <c r="Z179" i="12"/>
  <c r="Z178" i="12"/>
  <c r="Z177" i="12"/>
  <c r="Z176" i="12"/>
  <c r="Z175" i="12"/>
  <c r="Z174" i="12"/>
  <c r="Z173" i="12"/>
  <c r="Z172" i="12"/>
  <c r="Z171" i="12"/>
  <c r="Z170" i="12"/>
  <c r="Z169" i="12"/>
  <c r="Z168" i="12"/>
  <c r="Z167" i="12"/>
  <c r="Z166" i="12"/>
  <c r="Z165" i="12"/>
  <c r="Z164" i="12"/>
  <c r="Z163" i="12"/>
  <c r="Z162" i="12"/>
  <c r="Z161" i="12"/>
  <c r="Z160" i="12"/>
  <c r="Z159" i="12"/>
  <c r="Z158" i="12"/>
  <c r="Z157" i="12"/>
  <c r="Z156" i="12"/>
  <c r="Z155" i="12"/>
  <c r="Z154" i="12"/>
  <c r="Z153" i="12"/>
  <c r="Z152" i="12"/>
  <c r="Z151" i="12"/>
  <c r="Z150" i="12"/>
  <c r="Z149" i="12"/>
  <c r="Z148" i="12"/>
  <c r="Z147" i="12"/>
  <c r="Z146" i="12"/>
  <c r="Z145" i="12"/>
  <c r="Z144" i="12"/>
  <c r="Z143" i="12"/>
  <c r="Z142" i="12"/>
  <c r="Z141" i="12"/>
  <c r="Z140" i="12"/>
  <c r="Z139" i="12"/>
  <c r="Z138" i="12"/>
  <c r="Z137" i="12"/>
  <c r="Z136" i="12"/>
  <c r="Z135" i="12"/>
  <c r="Z134" i="12"/>
  <c r="Z133" i="12"/>
  <c r="Z132" i="12"/>
  <c r="Z131" i="12"/>
  <c r="Z130" i="12"/>
  <c r="Z129" i="12"/>
  <c r="Z128" i="12"/>
  <c r="Z127" i="12"/>
  <c r="Z126" i="12"/>
  <c r="Z125" i="12"/>
  <c r="Z124" i="12"/>
  <c r="Z123" i="12"/>
  <c r="Z122" i="12"/>
  <c r="Z121" i="12"/>
  <c r="Z120" i="12"/>
  <c r="Z119" i="12"/>
  <c r="Z118" i="12"/>
  <c r="Z117" i="12"/>
  <c r="Z116" i="12"/>
  <c r="Z115" i="12"/>
  <c r="Z114" i="12"/>
  <c r="Z113" i="12"/>
  <c r="Z112" i="12"/>
  <c r="Z111" i="12"/>
  <c r="Z110" i="12"/>
  <c r="Z109" i="12"/>
  <c r="Z108" i="12"/>
  <c r="Z107" i="12"/>
  <c r="Z106" i="12"/>
  <c r="Z105" i="12"/>
  <c r="Z104" i="12"/>
  <c r="Z103" i="12"/>
  <c r="Z102" i="12"/>
  <c r="Z101" i="12"/>
  <c r="Z100" i="12"/>
  <c r="Z99" i="12"/>
  <c r="Z98" i="12"/>
  <c r="Z97" i="12"/>
  <c r="Z96" i="12"/>
  <c r="Z95" i="12"/>
  <c r="Z94" i="12"/>
  <c r="Z93" i="12"/>
  <c r="Z92" i="12"/>
  <c r="Z91" i="12"/>
  <c r="Z90" i="12"/>
  <c r="Z89" i="12"/>
  <c r="Z88" i="12"/>
  <c r="Z87" i="12"/>
  <c r="Z86" i="12"/>
  <c r="Z85" i="12"/>
  <c r="Z84" i="12"/>
  <c r="Z83" i="12"/>
  <c r="Z82" i="12"/>
  <c r="Z81" i="12"/>
  <c r="Z80" i="12"/>
  <c r="Z79" i="12"/>
  <c r="Z78" i="12"/>
  <c r="Z77" i="12"/>
  <c r="Z76" i="12"/>
  <c r="Z75" i="12"/>
  <c r="Z74" i="12"/>
  <c r="Z73" i="12"/>
  <c r="Z71" i="12"/>
  <c r="Z70" i="12"/>
  <c r="Z69" i="12"/>
  <c r="Z68" i="12"/>
  <c r="Z67" i="12"/>
  <c r="Z66" i="12"/>
  <c r="Z65" i="12"/>
  <c r="Z64" i="12"/>
  <c r="Z63" i="12"/>
  <c r="Z62" i="12"/>
  <c r="Z61" i="12"/>
  <c r="Z60" i="12"/>
  <c r="Z59" i="12"/>
  <c r="Z58" i="12"/>
  <c r="Z57" i="12"/>
  <c r="Z56" i="12"/>
  <c r="Z55" i="12"/>
  <c r="Z54" i="12"/>
  <c r="Z53" i="12"/>
  <c r="Z52" i="12"/>
  <c r="Z51" i="12"/>
  <c r="Z50" i="12"/>
  <c r="Z49" i="12"/>
  <c r="Z48" i="12"/>
  <c r="Z47" i="12"/>
  <c r="Z46" i="12"/>
  <c r="Z45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3" i="12"/>
  <c r="Z12" i="12"/>
  <c r="Z11" i="12"/>
  <c r="Z10" i="12"/>
  <c r="Z9" i="12"/>
  <c r="Z8" i="12"/>
  <c r="M259" i="12"/>
  <c r="M258" i="12"/>
  <c r="M257" i="12"/>
  <c r="M256" i="12"/>
  <c r="M255" i="12"/>
  <c r="M254" i="12"/>
  <c r="M253" i="12"/>
  <c r="M252" i="12"/>
  <c r="M251" i="12"/>
  <c r="M250" i="12"/>
  <c r="M249" i="12"/>
  <c r="M248" i="12"/>
  <c r="M247" i="12"/>
  <c r="M246" i="12"/>
  <c r="M245" i="12"/>
  <c r="M244" i="12"/>
  <c r="M243" i="12"/>
  <c r="M242" i="12"/>
  <c r="M241" i="12"/>
  <c r="M240" i="12"/>
  <c r="M239" i="12"/>
  <c r="M238" i="12"/>
  <c r="M237" i="12"/>
  <c r="M236" i="12"/>
  <c r="M235" i="12"/>
  <c r="M234" i="12"/>
  <c r="M233" i="12"/>
  <c r="M232" i="12"/>
  <c r="M231" i="12"/>
  <c r="M230" i="12"/>
  <c r="M229" i="12"/>
  <c r="M228" i="12"/>
  <c r="M227" i="12"/>
  <c r="M226" i="12"/>
  <c r="M225" i="12"/>
  <c r="M224" i="12"/>
  <c r="M223" i="12"/>
  <c r="M222" i="12"/>
  <c r="M221" i="12"/>
  <c r="M220" i="12"/>
  <c r="M219" i="12"/>
  <c r="M218" i="12"/>
  <c r="M217" i="12"/>
  <c r="M216" i="12"/>
  <c r="M215" i="12"/>
  <c r="M214" i="12"/>
  <c r="M213" i="12"/>
  <c r="M212" i="12"/>
  <c r="M211" i="12"/>
  <c r="M210" i="12"/>
  <c r="M209" i="12"/>
  <c r="M208" i="12"/>
  <c r="M207" i="12"/>
  <c r="M206" i="12"/>
  <c r="M205" i="12"/>
  <c r="M204" i="12"/>
  <c r="M203" i="12"/>
  <c r="M202" i="12"/>
  <c r="M201" i="12"/>
  <c r="M200" i="12"/>
  <c r="M199" i="12"/>
  <c r="M198" i="12"/>
  <c r="M197" i="12"/>
  <c r="M196" i="12"/>
  <c r="M195" i="12"/>
  <c r="M194" i="12"/>
  <c r="M193" i="12"/>
  <c r="M192" i="12"/>
  <c r="M191" i="12"/>
  <c r="M190" i="12"/>
  <c r="M189" i="12"/>
  <c r="M188" i="12"/>
  <c r="M187" i="12"/>
  <c r="M186" i="12"/>
  <c r="M185" i="12"/>
  <c r="M184" i="12"/>
  <c r="M183" i="12"/>
  <c r="M182" i="12"/>
  <c r="M181" i="12"/>
  <c r="M180" i="12"/>
  <c r="M179" i="12"/>
  <c r="M178" i="12"/>
  <c r="M177" i="12"/>
  <c r="M176" i="12"/>
  <c r="M175" i="12"/>
  <c r="M174" i="12"/>
  <c r="M173" i="12"/>
  <c r="M172" i="12"/>
  <c r="M171" i="12"/>
  <c r="M170" i="12"/>
  <c r="M169" i="12"/>
  <c r="M168" i="12"/>
  <c r="M167" i="12"/>
  <c r="M166" i="12"/>
  <c r="M165" i="12"/>
  <c r="M164" i="12"/>
  <c r="M163" i="12"/>
  <c r="M162" i="12"/>
  <c r="M161" i="12"/>
  <c r="M160" i="12"/>
  <c r="M159" i="12"/>
  <c r="M158" i="12"/>
  <c r="M157" i="12"/>
  <c r="M156" i="12"/>
  <c r="M155" i="12"/>
  <c r="M154" i="12"/>
  <c r="M153" i="12"/>
  <c r="M152" i="12"/>
  <c r="M151" i="12"/>
  <c r="M150" i="12"/>
  <c r="M149" i="12"/>
  <c r="M148" i="12"/>
  <c r="M147" i="12"/>
  <c r="M146" i="12"/>
  <c r="M145" i="12"/>
  <c r="M144" i="12"/>
  <c r="M143" i="12"/>
  <c r="M142" i="12"/>
  <c r="M141" i="12"/>
  <c r="M140" i="12"/>
  <c r="M139" i="12"/>
  <c r="M138" i="12"/>
  <c r="M137" i="12"/>
  <c r="M136" i="12"/>
  <c r="M135" i="12"/>
  <c r="M134" i="12"/>
  <c r="M133" i="12"/>
  <c r="M132" i="12"/>
  <c r="M131" i="12"/>
  <c r="M130" i="12"/>
  <c r="M129" i="12"/>
  <c r="M128" i="12"/>
  <c r="M127" i="12"/>
  <c r="M126" i="12"/>
  <c r="M125" i="12"/>
  <c r="M124" i="12"/>
  <c r="M123" i="12"/>
  <c r="M122" i="12"/>
  <c r="M121" i="12"/>
  <c r="M120" i="12"/>
  <c r="M119" i="12"/>
  <c r="M118" i="12"/>
  <c r="M117" i="12"/>
  <c r="M116" i="12"/>
  <c r="M115" i="12"/>
  <c r="M114" i="12"/>
  <c r="M113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3" i="12"/>
  <c r="M12" i="12"/>
  <c r="M11" i="12"/>
  <c r="M10" i="12"/>
  <c r="M9" i="12"/>
  <c r="M8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3" i="12"/>
  <c r="D12" i="12"/>
  <c r="D11" i="12"/>
  <c r="D10" i="12"/>
  <c r="D9" i="12"/>
  <c r="D8" i="12"/>
  <c r="AO44" i="11"/>
  <c r="AN44" i="11"/>
  <c r="AM44" i="11"/>
  <c r="AL44" i="11"/>
  <c r="AK44" i="11"/>
  <c r="AH44" i="11"/>
  <c r="AG44" i="11"/>
  <c r="AF44" i="11"/>
  <c r="AE44" i="11"/>
  <c r="AD44" i="11"/>
  <c r="AC44" i="11"/>
  <c r="AB44" i="11"/>
  <c r="AA44" i="11"/>
  <c r="L44" i="11"/>
  <c r="J44" i="11"/>
  <c r="I44" i="11"/>
  <c r="H44" i="11"/>
  <c r="G44" i="11"/>
  <c r="F44" i="11"/>
  <c r="E44" i="11"/>
  <c r="AO14" i="11"/>
  <c r="AN14" i="11"/>
  <c r="AM14" i="11"/>
  <c r="AL14" i="11"/>
  <c r="AK14" i="11"/>
  <c r="AH14" i="11"/>
  <c r="AG14" i="11"/>
  <c r="AF14" i="11"/>
  <c r="AE14" i="11"/>
  <c r="AD14" i="11"/>
  <c r="AC14" i="11"/>
  <c r="AB14" i="11"/>
  <c r="AA14" i="11"/>
  <c r="Y14" i="11"/>
  <c r="X14" i="11"/>
  <c r="X72" i="11" s="1"/>
  <c r="W14" i="11"/>
  <c r="W72" i="11" s="1"/>
  <c r="W260" i="11" s="1"/>
  <c r="V14" i="11"/>
  <c r="U14" i="11"/>
  <c r="T14" i="11"/>
  <c r="T72" i="11" s="1"/>
  <c r="T260" i="11" s="1"/>
  <c r="S14" i="11"/>
  <c r="S72" i="11" s="1"/>
  <c r="S260" i="11" s="1"/>
  <c r="R14" i="11"/>
  <c r="Q14" i="11"/>
  <c r="P14" i="11"/>
  <c r="P72" i="11" s="1"/>
  <c r="P260" i="11" s="1"/>
  <c r="O14" i="11"/>
  <c r="N14" i="11"/>
  <c r="L14" i="11"/>
  <c r="K14" i="11"/>
  <c r="K72" i="11" s="1"/>
  <c r="K260" i="11" s="1"/>
  <c r="J14" i="11"/>
  <c r="I14" i="11"/>
  <c r="H14" i="11"/>
  <c r="G14" i="11"/>
  <c r="G72" i="11" s="1"/>
  <c r="G260" i="11" s="1"/>
  <c r="F14" i="11"/>
  <c r="E14" i="11"/>
  <c r="AJ259" i="11"/>
  <c r="AI259" i="11"/>
  <c r="AJ258" i="11"/>
  <c r="AI258" i="11"/>
  <c r="AJ257" i="11"/>
  <c r="AI257" i="11"/>
  <c r="AJ256" i="11"/>
  <c r="AI256" i="11"/>
  <c r="AJ255" i="11"/>
  <c r="AI255" i="11"/>
  <c r="AJ254" i="11"/>
  <c r="AI254" i="11"/>
  <c r="AJ253" i="11"/>
  <c r="AI253" i="11"/>
  <c r="AJ252" i="11"/>
  <c r="AI252" i="11"/>
  <c r="AJ251" i="11"/>
  <c r="AI251" i="11"/>
  <c r="AJ250" i="11"/>
  <c r="AI250" i="11"/>
  <c r="AJ249" i="11"/>
  <c r="AI249" i="11"/>
  <c r="AJ248" i="11"/>
  <c r="AI248" i="11"/>
  <c r="AJ247" i="11"/>
  <c r="AI247" i="11"/>
  <c r="AJ246" i="11"/>
  <c r="AI246" i="11"/>
  <c r="AJ245" i="11"/>
  <c r="AI245" i="11"/>
  <c r="AJ244" i="11"/>
  <c r="AI244" i="11"/>
  <c r="AJ243" i="11"/>
  <c r="AI243" i="11"/>
  <c r="AJ242" i="11"/>
  <c r="AI242" i="11"/>
  <c r="AJ241" i="11"/>
  <c r="AI241" i="11"/>
  <c r="AJ240" i="11"/>
  <c r="AI240" i="11"/>
  <c r="AJ239" i="11"/>
  <c r="AI239" i="11"/>
  <c r="AJ238" i="11"/>
  <c r="AI238" i="11"/>
  <c r="AJ237" i="11"/>
  <c r="AI237" i="11"/>
  <c r="AJ236" i="11"/>
  <c r="AI236" i="11"/>
  <c r="AJ235" i="11"/>
  <c r="AI235" i="11"/>
  <c r="AJ234" i="11"/>
  <c r="AI234" i="11"/>
  <c r="AJ233" i="11"/>
  <c r="AI233" i="11"/>
  <c r="AJ232" i="11"/>
  <c r="AI232" i="11"/>
  <c r="AJ231" i="11"/>
  <c r="AI231" i="11"/>
  <c r="AJ230" i="11"/>
  <c r="AI230" i="11"/>
  <c r="AJ229" i="11"/>
  <c r="AI229" i="11"/>
  <c r="AJ228" i="11"/>
  <c r="AI228" i="11"/>
  <c r="AJ227" i="11"/>
  <c r="AI227" i="11"/>
  <c r="AJ226" i="11"/>
  <c r="AI226" i="11"/>
  <c r="AJ225" i="11"/>
  <c r="AI225" i="11"/>
  <c r="AJ224" i="11"/>
  <c r="AI224" i="11"/>
  <c r="AJ223" i="11"/>
  <c r="AI223" i="11"/>
  <c r="AJ222" i="11"/>
  <c r="AI222" i="11"/>
  <c r="AJ221" i="11"/>
  <c r="AI221" i="11"/>
  <c r="AJ220" i="11"/>
  <c r="AI220" i="11"/>
  <c r="AJ219" i="11"/>
  <c r="AI219" i="11"/>
  <c r="AJ218" i="11"/>
  <c r="AI218" i="11"/>
  <c r="AJ217" i="11"/>
  <c r="AI217" i="11"/>
  <c r="AJ216" i="11"/>
  <c r="AI216" i="11"/>
  <c r="AJ215" i="11"/>
  <c r="AI215" i="11"/>
  <c r="AJ214" i="11"/>
  <c r="AI214" i="11"/>
  <c r="AJ213" i="11"/>
  <c r="AI213" i="11"/>
  <c r="AJ212" i="11"/>
  <c r="AI212" i="11"/>
  <c r="AJ211" i="11"/>
  <c r="AI211" i="11"/>
  <c r="AJ210" i="11"/>
  <c r="AI210" i="11"/>
  <c r="AJ209" i="11"/>
  <c r="AI209" i="11"/>
  <c r="AJ208" i="11"/>
  <c r="AI208" i="11"/>
  <c r="AJ207" i="11"/>
  <c r="AI207" i="11"/>
  <c r="AJ206" i="11"/>
  <c r="AI206" i="11"/>
  <c r="AJ205" i="11"/>
  <c r="AI205" i="11"/>
  <c r="AJ204" i="11"/>
  <c r="AI204" i="11"/>
  <c r="AJ203" i="11"/>
  <c r="AI203" i="11"/>
  <c r="AJ202" i="11"/>
  <c r="AI202" i="11"/>
  <c r="AJ201" i="11"/>
  <c r="AI201" i="11"/>
  <c r="AJ200" i="11"/>
  <c r="AI200" i="11"/>
  <c r="AJ199" i="11"/>
  <c r="AI199" i="11"/>
  <c r="AJ198" i="11"/>
  <c r="AI198" i="11"/>
  <c r="AJ197" i="11"/>
  <c r="AI197" i="11"/>
  <c r="AJ196" i="11"/>
  <c r="AI196" i="11"/>
  <c r="AJ195" i="11"/>
  <c r="AI195" i="11"/>
  <c r="AJ194" i="11"/>
  <c r="AI194" i="11"/>
  <c r="AJ193" i="11"/>
  <c r="AI193" i="11"/>
  <c r="AJ192" i="11"/>
  <c r="AI192" i="11"/>
  <c r="AJ191" i="11"/>
  <c r="AI191" i="11"/>
  <c r="AJ190" i="11"/>
  <c r="AI190" i="11"/>
  <c r="AJ189" i="11"/>
  <c r="AI189" i="11"/>
  <c r="AJ188" i="11"/>
  <c r="AI188" i="11"/>
  <c r="AJ187" i="11"/>
  <c r="AI187" i="11"/>
  <c r="AJ186" i="11"/>
  <c r="AI186" i="11"/>
  <c r="AJ185" i="11"/>
  <c r="AI185" i="11"/>
  <c r="AJ184" i="11"/>
  <c r="AI184" i="11"/>
  <c r="AJ183" i="11"/>
  <c r="AI183" i="11"/>
  <c r="AJ182" i="11"/>
  <c r="AI182" i="11"/>
  <c r="AJ181" i="11"/>
  <c r="AI181" i="11"/>
  <c r="AJ180" i="11"/>
  <c r="AI180" i="11"/>
  <c r="AJ179" i="11"/>
  <c r="AI179" i="11"/>
  <c r="AJ178" i="11"/>
  <c r="AI178" i="11"/>
  <c r="AJ177" i="11"/>
  <c r="AI177" i="11"/>
  <c r="AJ176" i="11"/>
  <c r="AI176" i="11"/>
  <c r="AJ175" i="11"/>
  <c r="AI175" i="11"/>
  <c r="AJ174" i="11"/>
  <c r="AI174" i="11"/>
  <c r="AI173" i="11"/>
  <c r="AJ172" i="11"/>
  <c r="AI172" i="11"/>
  <c r="AJ171" i="11"/>
  <c r="AI171" i="11"/>
  <c r="AJ170" i="11"/>
  <c r="AI170" i="11"/>
  <c r="AJ169" i="11"/>
  <c r="AI169" i="11"/>
  <c r="AJ168" i="11"/>
  <c r="AI168" i="11"/>
  <c r="AJ167" i="11"/>
  <c r="AI167" i="11"/>
  <c r="AJ166" i="11"/>
  <c r="AI166" i="11"/>
  <c r="AJ165" i="11"/>
  <c r="AI165" i="11"/>
  <c r="AJ164" i="11"/>
  <c r="AI164" i="11"/>
  <c r="AJ163" i="11"/>
  <c r="AI163" i="11"/>
  <c r="AJ162" i="11"/>
  <c r="AI162" i="11"/>
  <c r="AJ161" i="11"/>
  <c r="AI161" i="11"/>
  <c r="AJ160" i="11"/>
  <c r="AI160" i="11"/>
  <c r="AJ159" i="11"/>
  <c r="AI159" i="11"/>
  <c r="AJ158" i="11"/>
  <c r="AI158" i="11"/>
  <c r="AJ157" i="11"/>
  <c r="AI157" i="11"/>
  <c r="AJ156" i="11"/>
  <c r="AI156" i="11"/>
  <c r="AJ155" i="11"/>
  <c r="AI155" i="11"/>
  <c r="AJ154" i="11"/>
  <c r="AI154" i="11"/>
  <c r="AJ153" i="11"/>
  <c r="AI153" i="11"/>
  <c r="AJ152" i="11"/>
  <c r="AI152" i="11"/>
  <c r="AJ151" i="11"/>
  <c r="AI151" i="11"/>
  <c r="AJ150" i="11"/>
  <c r="AI150" i="11"/>
  <c r="AJ149" i="11"/>
  <c r="AI149" i="11"/>
  <c r="AJ148" i="11"/>
  <c r="AI148" i="11"/>
  <c r="AJ147" i="11"/>
  <c r="AI147" i="11"/>
  <c r="AJ146" i="11"/>
  <c r="AI146" i="11"/>
  <c r="AJ145" i="11"/>
  <c r="AI145" i="11"/>
  <c r="AJ144" i="11"/>
  <c r="AI144" i="11"/>
  <c r="AJ143" i="11"/>
  <c r="AI143" i="11"/>
  <c r="AJ142" i="11"/>
  <c r="AI142" i="11"/>
  <c r="AJ141" i="11"/>
  <c r="AI141" i="11"/>
  <c r="AJ140" i="11"/>
  <c r="AI140" i="11"/>
  <c r="AJ139" i="11"/>
  <c r="AI139" i="11"/>
  <c r="AJ138" i="11"/>
  <c r="AI138" i="11"/>
  <c r="AJ137" i="11"/>
  <c r="AI137" i="11"/>
  <c r="AJ136" i="11"/>
  <c r="AI136" i="11"/>
  <c r="AJ135" i="11"/>
  <c r="AI135" i="11"/>
  <c r="AJ134" i="11"/>
  <c r="AI134" i="11"/>
  <c r="AJ133" i="11"/>
  <c r="AI133" i="11"/>
  <c r="AJ132" i="11"/>
  <c r="AI132" i="11"/>
  <c r="AJ131" i="11"/>
  <c r="AI131" i="11"/>
  <c r="AJ130" i="11"/>
  <c r="AI130" i="11"/>
  <c r="AJ129" i="11"/>
  <c r="AI129" i="11"/>
  <c r="AJ128" i="11"/>
  <c r="AI128" i="11"/>
  <c r="AJ127" i="11"/>
  <c r="AI127" i="11"/>
  <c r="AJ126" i="11"/>
  <c r="AI126" i="11"/>
  <c r="AJ125" i="11"/>
  <c r="AI125" i="11"/>
  <c r="AJ124" i="11"/>
  <c r="AI124" i="11"/>
  <c r="AJ123" i="11"/>
  <c r="AI123" i="11"/>
  <c r="AJ122" i="11"/>
  <c r="AI122" i="11"/>
  <c r="AJ121" i="11"/>
  <c r="AI121" i="11"/>
  <c r="AJ120" i="11"/>
  <c r="AI120" i="11"/>
  <c r="AJ119" i="11"/>
  <c r="AI119" i="11"/>
  <c r="AJ118" i="11"/>
  <c r="AI118" i="11"/>
  <c r="AJ117" i="11"/>
  <c r="AI117" i="11"/>
  <c r="AJ116" i="11"/>
  <c r="AI116" i="11"/>
  <c r="AJ115" i="11"/>
  <c r="AI115" i="11"/>
  <c r="AJ114" i="11"/>
  <c r="AI114" i="11"/>
  <c r="AJ113" i="11"/>
  <c r="AI113" i="11"/>
  <c r="AJ112" i="11"/>
  <c r="AI112" i="11"/>
  <c r="AJ111" i="11"/>
  <c r="AI111" i="11"/>
  <c r="AJ110" i="11"/>
  <c r="AI110" i="11"/>
  <c r="AJ109" i="11"/>
  <c r="AI109" i="11"/>
  <c r="AJ108" i="11"/>
  <c r="AI108" i="11"/>
  <c r="AJ107" i="11"/>
  <c r="AI107" i="11"/>
  <c r="AJ106" i="11"/>
  <c r="AI106" i="11"/>
  <c r="AJ105" i="11"/>
  <c r="AI105" i="11"/>
  <c r="AJ104" i="11"/>
  <c r="AI104" i="11"/>
  <c r="AJ103" i="11"/>
  <c r="AI103" i="11"/>
  <c r="AJ102" i="11"/>
  <c r="AI102" i="11"/>
  <c r="AJ101" i="11"/>
  <c r="AI101" i="11"/>
  <c r="AJ100" i="11"/>
  <c r="AI100" i="11"/>
  <c r="AJ99" i="11"/>
  <c r="AI99" i="11"/>
  <c r="AJ98" i="11"/>
  <c r="AI98" i="11"/>
  <c r="AJ97" i="11"/>
  <c r="AI97" i="11"/>
  <c r="AJ96" i="11"/>
  <c r="AI96" i="11"/>
  <c r="AJ95" i="11"/>
  <c r="AI95" i="11"/>
  <c r="AJ94" i="11"/>
  <c r="AI94" i="11"/>
  <c r="AJ93" i="11"/>
  <c r="AI93" i="11"/>
  <c r="AJ92" i="11"/>
  <c r="AI92" i="11"/>
  <c r="AJ91" i="11"/>
  <c r="AI91" i="11"/>
  <c r="AJ90" i="11"/>
  <c r="AI90" i="11"/>
  <c r="AJ89" i="11"/>
  <c r="AI89" i="11"/>
  <c r="AJ88" i="11"/>
  <c r="AI88" i="11"/>
  <c r="AJ87" i="11"/>
  <c r="AI87" i="11"/>
  <c r="AJ86" i="11"/>
  <c r="AI86" i="11"/>
  <c r="AJ85" i="11"/>
  <c r="AI85" i="11"/>
  <c r="AJ84" i="11"/>
  <c r="AI84" i="11"/>
  <c r="AJ83" i="11"/>
  <c r="AI83" i="11"/>
  <c r="AJ82" i="11"/>
  <c r="AI82" i="11"/>
  <c r="AJ81" i="11"/>
  <c r="AI81" i="11"/>
  <c r="AJ80" i="11"/>
  <c r="AI80" i="11"/>
  <c r="AJ79" i="11"/>
  <c r="AI79" i="11"/>
  <c r="AJ78" i="11"/>
  <c r="AI78" i="11"/>
  <c r="AJ77" i="11"/>
  <c r="AI77" i="11"/>
  <c r="AJ76" i="11"/>
  <c r="AI76" i="11"/>
  <c r="AJ75" i="11"/>
  <c r="AI75" i="11"/>
  <c r="AJ74" i="11"/>
  <c r="AI74" i="11"/>
  <c r="AJ73" i="11"/>
  <c r="AI73" i="11"/>
  <c r="AJ71" i="11"/>
  <c r="AI71" i="11"/>
  <c r="AJ70" i="11"/>
  <c r="AI70" i="11"/>
  <c r="AJ69" i="11"/>
  <c r="AI69" i="11"/>
  <c r="AJ68" i="11"/>
  <c r="AI68" i="11"/>
  <c r="AJ67" i="11"/>
  <c r="AI67" i="11"/>
  <c r="AJ66" i="11"/>
  <c r="AI66" i="11"/>
  <c r="AJ65" i="11"/>
  <c r="AI65" i="11"/>
  <c r="AJ64" i="11"/>
  <c r="AI64" i="11"/>
  <c r="AJ63" i="11"/>
  <c r="AI63" i="11"/>
  <c r="AJ62" i="11"/>
  <c r="AI62" i="11"/>
  <c r="AJ61" i="11"/>
  <c r="AI61" i="11"/>
  <c r="AJ60" i="11"/>
  <c r="AI60" i="11"/>
  <c r="AJ59" i="11"/>
  <c r="AI59" i="11"/>
  <c r="AJ58" i="11"/>
  <c r="AI58" i="11"/>
  <c r="AJ57" i="11"/>
  <c r="AI57" i="11"/>
  <c r="AJ56" i="11"/>
  <c r="AI56" i="11"/>
  <c r="AJ55" i="11"/>
  <c r="AI55" i="11"/>
  <c r="AJ54" i="11"/>
  <c r="AI54" i="11"/>
  <c r="AJ53" i="11"/>
  <c r="AI53" i="11"/>
  <c r="AJ52" i="11"/>
  <c r="AI52" i="11"/>
  <c r="AJ51" i="11"/>
  <c r="AI51" i="11"/>
  <c r="AJ50" i="11"/>
  <c r="AI50" i="11"/>
  <c r="AJ49" i="11"/>
  <c r="AI49" i="11"/>
  <c r="AJ48" i="11"/>
  <c r="AI48" i="11"/>
  <c r="AJ47" i="11"/>
  <c r="AI47" i="11"/>
  <c r="AJ46" i="11"/>
  <c r="AI46" i="11"/>
  <c r="AJ45" i="11"/>
  <c r="AI45" i="11"/>
  <c r="AJ43" i="11"/>
  <c r="AI43" i="11"/>
  <c r="AJ42" i="11"/>
  <c r="AI42" i="11"/>
  <c r="AJ41" i="11"/>
  <c r="AI41" i="11"/>
  <c r="AJ40" i="11"/>
  <c r="AI40" i="11"/>
  <c r="AJ39" i="11"/>
  <c r="AI39" i="11"/>
  <c r="AJ38" i="11"/>
  <c r="AI38" i="11"/>
  <c r="AJ37" i="11"/>
  <c r="AI37" i="11"/>
  <c r="AJ36" i="11"/>
  <c r="AI36" i="11"/>
  <c r="AJ35" i="11"/>
  <c r="AI35" i="11"/>
  <c r="AJ34" i="11"/>
  <c r="AI34" i="11"/>
  <c r="AJ33" i="11"/>
  <c r="AI33" i="11"/>
  <c r="AJ32" i="11"/>
  <c r="AI32" i="11"/>
  <c r="AJ31" i="11"/>
  <c r="AI31" i="11"/>
  <c r="AJ30" i="11"/>
  <c r="AI30" i="11"/>
  <c r="AJ29" i="11"/>
  <c r="AI29" i="11"/>
  <c r="AJ28" i="11"/>
  <c r="AI28" i="11"/>
  <c r="AJ27" i="11"/>
  <c r="AI27" i="11"/>
  <c r="AJ26" i="11"/>
  <c r="AI26" i="11"/>
  <c r="AJ25" i="11"/>
  <c r="AI25" i="11"/>
  <c r="AJ24" i="11"/>
  <c r="AI24" i="11"/>
  <c r="AJ23" i="11"/>
  <c r="AI23" i="11"/>
  <c r="AJ22" i="11"/>
  <c r="AI22" i="11"/>
  <c r="AJ21" i="11"/>
  <c r="AI21" i="11"/>
  <c r="AJ20" i="11"/>
  <c r="AI20" i="11"/>
  <c r="AJ19" i="11"/>
  <c r="AI19" i="11"/>
  <c r="AJ18" i="11"/>
  <c r="AI18" i="11"/>
  <c r="AJ17" i="11"/>
  <c r="AI17" i="11"/>
  <c r="AJ16" i="11"/>
  <c r="AI16" i="11"/>
  <c r="AJ15" i="11"/>
  <c r="AI15" i="11"/>
  <c r="AJ13" i="11"/>
  <c r="AI13" i="11"/>
  <c r="AJ12" i="11"/>
  <c r="AI12" i="11"/>
  <c r="AJ11" i="11"/>
  <c r="AI11" i="11"/>
  <c r="AJ10" i="11"/>
  <c r="AI10" i="11"/>
  <c r="AJ9" i="11"/>
  <c r="AI9" i="11"/>
  <c r="AJ8" i="11"/>
  <c r="AI8" i="11"/>
  <c r="Z259" i="11"/>
  <c r="Z258" i="11"/>
  <c r="Z257" i="11"/>
  <c r="Z256" i="11"/>
  <c r="Z255" i="11"/>
  <c r="Z254" i="11"/>
  <c r="Z253" i="11"/>
  <c r="Z252" i="11"/>
  <c r="Z251" i="11"/>
  <c r="Z250" i="11"/>
  <c r="Z249" i="11"/>
  <c r="Z248" i="11"/>
  <c r="Z247" i="11"/>
  <c r="Z246" i="11"/>
  <c r="Z245" i="11"/>
  <c r="Z244" i="11"/>
  <c r="Z243" i="11"/>
  <c r="Z242" i="11"/>
  <c r="Z241" i="11"/>
  <c r="Z240" i="11"/>
  <c r="Z239" i="11"/>
  <c r="Z238" i="11"/>
  <c r="Z237" i="11"/>
  <c r="Z236" i="11"/>
  <c r="Z235" i="11"/>
  <c r="Z234" i="11"/>
  <c r="Z233" i="11"/>
  <c r="Z232" i="11"/>
  <c r="Z231" i="11"/>
  <c r="Z230" i="11"/>
  <c r="Z229" i="11"/>
  <c r="Z228" i="11"/>
  <c r="Z227" i="11"/>
  <c r="Z226" i="11"/>
  <c r="Z225" i="11"/>
  <c r="Z224" i="11"/>
  <c r="Z223" i="11"/>
  <c r="Z222" i="11"/>
  <c r="Z221" i="11"/>
  <c r="Z220" i="11"/>
  <c r="Z219" i="11"/>
  <c r="Z218" i="11"/>
  <c r="Z217" i="11"/>
  <c r="Z216" i="11"/>
  <c r="Z215" i="11"/>
  <c r="Z214" i="11"/>
  <c r="Z213" i="11"/>
  <c r="Z212" i="11"/>
  <c r="Z211" i="11"/>
  <c r="Z210" i="11"/>
  <c r="Z209" i="11"/>
  <c r="Z208" i="11"/>
  <c r="Z207" i="11"/>
  <c r="Z206" i="11"/>
  <c r="Z205" i="11"/>
  <c r="Z204" i="11"/>
  <c r="Z203" i="11"/>
  <c r="Z202" i="11"/>
  <c r="Z201" i="11"/>
  <c r="Z200" i="11"/>
  <c r="Z199" i="11"/>
  <c r="Z198" i="11"/>
  <c r="Z197" i="11"/>
  <c r="Z196" i="11"/>
  <c r="Z195" i="11"/>
  <c r="Z194" i="11"/>
  <c r="Z193" i="11"/>
  <c r="Z192" i="11"/>
  <c r="Z191" i="11"/>
  <c r="Z190" i="11"/>
  <c r="Z189" i="11"/>
  <c r="Z188" i="11"/>
  <c r="Z187" i="11"/>
  <c r="Z186" i="11"/>
  <c r="Z185" i="11"/>
  <c r="Z184" i="11"/>
  <c r="Z183" i="11"/>
  <c r="Z182" i="11"/>
  <c r="Z181" i="11"/>
  <c r="Z180" i="11"/>
  <c r="Z179" i="11"/>
  <c r="Z178" i="11"/>
  <c r="Z177" i="11"/>
  <c r="Z176" i="11"/>
  <c r="Z175" i="11"/>
  <c r="Z174" i="11"/>
  <c r="Z173" i="11"/>
  <c r="Z172" i="11"/>
  <c r="Z171" i="11"/>
  <c r="Z170" i="11"/>
  <c r="Z169" i="11"/>
  <c r="Z168" i="11"/>
  <c r="Z167" i="11"/>
  <c r="Z166" i="11"/>
  <c r="Z165" i="11"/>
  <c r="Z164" i="11"/>
  <c r="Z163" i="11"/>
  <c r="Z162" i="11"/>
  <c r="Z161" i="11"/>
  <c r="Z160" i="11"/>
  <c r="Z159" i="11"/>
  <c r="Z158" i="11"/>
  <c r="Z157" i="11"/>
  <c r="Z156" i="11"/>
  <c r="Z155" i="11"/>
  <c r="Z154" i="11"/>
  <c r="Z153" i="11"/>
  <c r="Z152" i="11"/>
  <c r="Z151" i="11"/>
  <c r="Z150" i="11"/>
  <c r="Z149" i="11"/>
  <c r="Z148" i="11"/>
  <c r="Z147" i="11"/>
  <c r="Z146" i="11"/>
  <c r="Z145" i="11"/>
  <c r="Z144" i="11"/>
  <c r="Z143" i="11"/>
  <c r="Z142" i="11"/>
  <c r="Z141" i="11"/>
  <c r="Z140" i="11"/>
  <c r="Z139" i="11"/>
  <c r="Z138" i="11"/>
  <c r="Z137" i="11"/>
  <c r="Z136" i="11"/>
  <c r="Z135" i="11"/>
  <c r="Z134" i="11"/>
  <c r="Z133" i="11"/>
  <c r="Z132" i="11"/>
  <c r="Z131" i="11"/>
  <c r="Z130" i="11"/>
  <c r="Z129" i="11"/>
  <c r="Z128" i="11"/>
  <c r="Z127" i="11"/>
  <c r="Z126" i="11"/>
  <c r="Z125" i="11"/>
  <c r="Z124" i="11"/>
  <c r="Z123" i="11"/>
  <c r="Z122" i="11"/>
  <c r="Z121" i="11"/>
  <c r="Z120" i="11"/>
  <c r="Z119" i="11"/>
  <c r="Z118" i="11"/>
  <c r="Z117" i="11"/>
  <c r="Z116" i="11"/>
  <c r="Z115" i="11"/>
  <c r="Z114" i="11"/>
  <c r="Z113" i="11"/>
  <c r="Z112" i="11"/>
  <c r="Z111" i="11"/>
  <c r="Z110" i="11"/>
  <c r="Z109" i="11"/>
  <c r="Z108" i="11"/>
  <c r="Z107" i="11"/>
  <c r="Z106" i="11"/>
  <c r="Z105" i="11"/>
  <c r="Z104" i="11"/>
  <c r="Z103" i="11"/>
  <c r="Z102" i="11"/>
  <c r="Z101" i="11"/>
  <c r="Z100" i="11"/>
  <c r="Z99" i="11"/>
  <c r="Z98" i="11"/>
  <c r="Z97" i="11"/>
  <c r="Z96" i="11"/>
  <c r="Z95" i="11"/>
  <c r="Z94" i="11"/>
  <c r="Z93" i="11"/>
  <c r="Z92" i="11"/>
  <c r="Z91" i="11"/>
  <c r="Z90" i="11"/>
  <c r="Z89" i="11"/>
  <c r="Z88" i="11"/>
  <c r="Z87" i="11"/>
  <c r="Z86" i="11"/>
  <c r="Z85" i="11"/>
  <c r="Z84" i="11"/>
  <c r="Z83" i="11"/>
  <c r="Z82" i="11"/>
  <c r="Z81" i="11"/>
  <c r="Z80" i="11"/>
  <c r="Z79" i="11"/>
  <c r="Z78" i="11"/>
  <c r="Z77" i="11"/>
  <c r="Z76" i="11"/>
  <c r="Z75" i="11"/>
  <c r="Z74" i="11"/>
  <c r="Z73" i="11"/>
  <c r="Z71" i="11"/>
  <c r="Z70" i="11"/>
  <c r="Z69" i="11"/>
  <c r="Z68" i="11"/>
  <c r="Z67" i="11"/>
  <c r="Z66" i="11"/>
  <c r="Z65" i="11"/>
  <c r="Z64" i="11"/>
  <c r="Z63" i="11"/>
  <c r="Z62" i="11"/>
  <c r="Z61" i="11"/>
  <c r="Z60" i="11"/>
  <c r="Z59" i="11"/>
  <c r="Z58" i="11"/>
  <c r="Z57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3" i="11"/>
  <c r="Z12" i="11"/>
  <c r="Z11" i="11"/>
  <c r="Z10" i="11"/>
  <c r="Z9" i="11"/>
  <c r="Z8" i="11"/>
  <c r="M259" i="11"/>
  <c r="M258" i="11"/>
  <c r="M257" i="11"/>
  <c r="M256" i="11"/>
  <c r="M255" i="11"/>
  <c r="M254" i="11"/>
  <c r="M253" i="11"/>
  <c r="M252" i="11"/>
  <c r="M251" i="11"/>
  <c r="M250" i="11"/>
  <c r="M249" i="11"/>
  <c r="M248" i="11"/>
  <c r="M247" i="11"/>
  <c r="M246" i="11"/>
  <c r="M245" i="11"/>
  <c r="M244" i="11"/>
  <c r="M243" i="11"/>
  <c r="M242" i="11"/>
  <c r="M241" i="11"/>
  <c r="M240" i="11"/>
  <c r="M239" i="11"/>
  <c r="M238" i="11"/>
  <c r="M237" i="11"/>
  <c r="M236" i="11"/>
  <c r="M235" i="11"/>
  <c r="M234" i="11"/>
  <c r="M233" i="11"/>
  <c r="M232" i="11"/>
  <c r="M231" i="11"/>
  <c r="M230" i="11"/>
  <c r="M229" i="11"/>
  <c r="M228" i="11"/>
  <c r="M227" i="11"/>
  <c r="M226" i="11"/>
  <c r="M225" i="11"/>
  <c r="M224" i="11"/>
  <c r="M223" i="11"/>
  <c r="M222" i="11"/>
  <c r="M221" i="11"/>
  <c r="M220" i="11"/>
  <c r="M219" i="11"/>
  <c r="M218" i="11"/>
  <c r="M217" i="11"/>
  <c r="M216" i="11"/>
  <c r="M215" i="11"/>
  <c r="M214" i="11"/>
  <c r="M213" i="11"/>
  <c r="M212" i="11"/>
  <c r="M211" i="11"/>
  <c r="M210" i="11"/>
  <c r="M209" i="11"/>
  <c r="M208" i="11"/>
  <c r="M207" i="11"/>
  <c r="M206" i="11"/>
  <c r="M205" i="11"/>
  <c r="M204" i="11"/>
  <c r="M203" i="11"/>
  <c r="M202" i="11"/>
  <c r="M201" i="11"/>
  <c r="M200" i="11"/>
  <c r="M199" i="11"/>
  <c r="M198" i="11"/>
  <c r="M197" i="11"/>
  <c r="M196" i="11"/>
  <c r="M195" i="11"/>
  <c r="M194" i="11"/>
  <c r="M193" i="11"/>
  <c r="M192" i="11"/>
  <c r="M191" i="11"/>
  <c r="M190" i="11"/>
  <c r="M189" i="11"/>
  <c r="M188" i="11"/>
  <c r="M187" i="11"/>
  <c r="M186" i="11"/>
  <c r="M185" i="11"/>
  <c r="M184" i="11"/>
  <c r="M183" i="11"/>
  <c r="M182" i="11"/>
  <c r="M181" i="11"/>
  <c r="M180" i="11"/>
  <c r="M179" i="11"/>
  <c r="M178" i="11"/>
  <c r="M177" i="11"/>
  <c r="M176" i="11"/>
  <c r="M175" i="11"/>
  <c r="M174" i="11"/>
  <c r="M173" i="11"/>
  <c r="M172" i="11"/>
  <c r="M171" i="11"/>
  <c r="M170" i="11"/>
  <c r="M169" i="11"/>
  <c r="M168" i="11"/>
  <c r="M167" i="11"/>
  <c r="M166" i="11"/>
  <c r="M165" i="11"/>
  <c r="M164" i="11"/>
  <c r="M163" i="11"/>
  <c r="M162" i="11"/>
  <c r="M161" i="11"/>
  <c r="M160" i="11"/>
  <c r="M159" i="11"/>
  <c r="M158" i="11"/>
  <c r="M157" i="11"/>
  <c r="M156" i="11"/>
  <c r="M155" i="11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M140" i="11"/>
  <c r="M139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19" i="11"/>
  <c r="M118" i="11"/>
  <c r="M117" i="11"/>
  <c r="M116" i="11"/>
  <c r="M115" i="11"/>
  <c r="M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3" i="11"/>
  <c r="M12" i="11"/>
  <c r="M11" i="11"/>
  <c r="M10" i="11"/>
  <c r="M9" i="11"/>
  <c r="M8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3" i="11"/>
  <c r="D12" i="11"/>
  <c r="D11" i="11"/>
  <c r="D10" i="11"/>
  <c r="D9" i="11"/>
  <c r="D8" i="11"/>
  <c r="F14" i="10"/>
  <c r="E14" i="10"/>
  <c r="D9" i="10"/>
  <c r="AO44" i="10"/>
  <c r="AN44" i="10"/>
  <c r="AM44" i="10"/>
  <c r="AL44" i="10"/>
  <c r="AK44" i="10"/>
  <c r="AH44" i="10"/>
  <c r="AG44" i="10"/>
  <c r="AF44" i="10"/>
  <c r="AE44" i="10"/>
  <c r="AD44" i="10"/>
  <c r="AC44" i="10"/>
  <c r="AB44" i="10"/>
  <c r="AA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L44" i="10"/>
  <c r="K44" i="10"/>
  <c r="J44" i="10"/>
  <c r="I44" i="10"/>
  <c r="H44" i="10"/>
  <c r="G44" i="10"/>
  <c r="F44" i="10"/>
  <c r="E44" i="10"/>
  <c r="N14" i="10"/>
  <c r="N260" i="10" s="1"/>
  <c r="AO14" i="10"/>
  <c r="AN14" i="10"/>
  <c r="AM14" i="10"/>
  <c r="AL14" i="10"/>
  <c r="AK14" i="10"/>
  <c r="AH14" i="10"/>
  <c r="AH72" i="10" s="1"/>
  <c r="AH260" i="10" s="1"/>
  <c r="AG14" i="10"/>
  <c r="AF14" i="10"/>
  <c r="AE14" i="10"/>
  <c r="AD14" i="10"/>
  <c r="AD72" i="10" s="1"/>
  <c r="AD260" i="10" s="1"/>
  <c r="AC14" i="10"/>
  <c r="AB14" i="10"/>
  <c r="AA14" i="10"/>
  <c r="Y14" i="10"/>
  <c r="X14" i="10"/>
  <c r="W14" i="10"/>
  <c r="W260" i="10" s="1"/>
  <c r="V14" i="10"/>
  <c r="V260" i="10" s="1"/>
  <c r="U14" i="10"/>
  <c r="U260" i="10" s="1"/>
  <c r="T14" i="10"/>
  <c r="T260" i="10" s="1"/>
  <c r="S14" i="10"/>
  <c r="S260" i="10" s="1"/>
  <c r="R14" i="10"/>
  <c r="R260" i="10" s="1"/>
  <c r="Q14" i="10"/>
  <c r="Q260" i="10" s="1"/>
  <c r="P14" i="10"/>
  <c r="P260" i="10" s="1"/>
  <c r="O14" i="10"/>
  <c r="O260" i="10" s="1"/>
  <c r="L14" i="10"/>
  <c r="K14" i="10"/>
  <c r="J14" i="10"/>
  <c r="I14" i="10"/>
  <c r="H14" i="10"/>
  <c r="G14" i="10"/>
  <c r="AJ259" i="10"/>
  <c r="AJ258" i="10"/>
  <c r="AJ257" i="10"/>
  <c r="AJ256" i="10"/>
  <c r="AJ255" i="10"/>
  <c r="AJ254" i="10"/>
  <c r="AJ253" i="10"/>
  <c r="AJ252" i="10"/>
  <c r="AJ251" i="10"/>
  <c r="AJ250" i="10"/>
  <c r="AJ249" i="10"/>
  <c r="AJ248" i="10"/>
  <c r="AJ247" i="10"/>
  <c r="AJ246" i="10"/>
  <c r="AJ245" i="10"/>
  <c r="AJ244" i="10"/>
  <c r="AJ243" i="10"/>
  <c r="AJ242" i="10"/>
  <c r="AJ241" i="10"/>
  <c r="AJ240" i="10"/>
  <c r="AJ239" i="10"/>
  <c r="AJ238" i="10"/>
  <c r="AJ237" i="10"/>
  <c r="AJ236" i="10"/>
  <c r="AJ235" i="10"/>
  <c r="AJ234" i="10"/>
  <c r="AJ233" i="10"/>
  <c r="AJ232" i="10"/>
  <c r="AJ231" i="10"/>
  <c r="AJ230" i="10"/>
  <c r="AJ229" i="10"/>
  <c r="AJ228" i="10"/>
  <c r="AJ227" i="10"/>
  <c r="AJ226" i="10"/>
  <c r="AJ225" i="10"/>
  <c r="AJ224" i="10"/>
  <c r="AJ223" i="10"/>
  <c r="AJ222" i="10"/>
  <c r="AJ221" i="10"/>
  <c r="AJ220" i="10"/>
  <c r="AJ219" i="10"/>
  <c r="AJ218" i="10"/>
  <c r="AJ217" i="10"/>
  <c r="AJ216" i="10"/>
  <c r="AJ215" i="10"/>
  <c r="AJ214" i="10"/>
  <c r="AJ213" i="10"/>
  <c r="AJ212" i="10"/>
  <c r="AJ211" i="10"/>
  <c r="AJ210" i="10"/>
  <c r="AJ209" i="10"/>
  <c r="AJ208" i="10"/>
  <c r="AJ207" i="10"/>
  <c r="AJ206" i="10"/>
  <c r="AJ205" i="10"/>
  <c r="AJ204" i="10"/>
  <c r="AJ203" i="10"/>
  <c r="AJ202" i="10"/>
  <c r="AJ201" i="10"/>
  <c r="AJ200" i="10"/>
  <c r="AJ199" i="10"/>
  <c r="AJ198" i="10"/>
  <c r="AJ197" i="10"/>
  <c r="AJ196" i="10"/>
  <c r="AJ195" i="10"/>
  <c r="AJ194" i="10"/>
  <c r="AJ193" i="10"/>
  <c r="AJ192" i="10"/>
  <c r="AJ191" i="10"/>
  <c r="AJ190" i="10"/>
  <c r="AJ189" i="10"/>
  <c r="AJ188" i="10"/>
  <c r="AJ187" i="10"/>
  <c r="AJ186" i="10"/>
  <c r="AJ185" i="10"/>
  <c r="AJ184" i="10"/>
  <c r="AJ183" i="10"/>
  <c r="AJ182" i="10"/>
  <c r="AJ181" i="10"/>
  <c r="AJ180" i="10"/>
  <c r="AJ179" i="10"/>
  <c r="AJ178" i="10"/>
  <c r="AJ177" i="10"/>
  <c r="AJ176" i="10"/>
  <c r="AJ175" i="10"/>
  <c r="AJ174" i="10"/>
  <c r="AJ173" i="10"/>
  <c r="AJ172" i="10"/>
  <c r="AJ171" i="10"/>
  <c r="AJ170" i="10"/>
  <c r="AJ169" i="10"/>
  <c r="AJ168" i="10"/>
  <c r="AJ167" i="10"/>
  <c r="AJ166" i="10"/>
  <c r="AJ165" i="10"/>
  <c r="AJ164" i="10"/>
  <c r="AJ163" i="10"/>
  <c r="AJ162" i="10"/>
  <c r="AJ161" i="10"/>
  <c r="AJ160" i="10"/>
  <c r="AJ159" i="10"/>
  <c r="AJ158" i="10"/>
  <c r="AJ157" i="10"/>
  <c r="AJ156" i="10"/>
  <c r="AJ155" i="10"/>
  <c r="AJ154" i="10"/>
  <c r="AJ153" i="10"/>
  <c r="AJ152" i="10"/>
  <c r="AJ151" i="10"/>
  <c r="AJ150" i="10"/>
  <c r="AJ149" i="10"/>
  <c r="AJ148" i="10"/>
  <c r="AJ147" i="10"/>
  <c r="AJ146" i="10"/>
  <c r="AJ145" i="10"/>
  <c r="AJ144" i="10"/>
  <c r="AJ143" i="10"/>
  <c r="AJ142" i="10"/>
  <c r="AJ141" i="10"/>
  <c r="AJ140" i="10"/>
  <c r="AJ139" i="10"/>
  <c r="AJ138" i="10"/>
  <c r="AJ137" i="10"/>
  <c r="AJ136" i="10"/>
  <c r="AJ135" i="10"/>
  <c r="AJ134" i="10"/>
  <c r="AJ133" i="10"/>
  <c r="AJ132" i="10"/>
  <c r="AJ131" i="10"/>
  <c r="AJ130" i="10"/>
  <c r="AJ129" i="10"/>
  <c r="AJ128" i="10"/>
  <c r="AJ127" i="10"/>
  <c r="AJ126" i="10"/>
  <c r="AJ125" i="10"/>
  <c r="AJ124" i="10"/>
  <c r="AJ123" i="10"/>
  <c r="AJ122" i="10"/>
  <c r="AJ121" i="10"/>
  <c r="AJ120" i="10"/>
  <c r="AJ119" i="10"/>
  <c r="AJ118" i="10"/>
  <c r="AJ117" i="10"/>
  <c r="AJ116" i="10"/>
  <c r="AJ115" i="10"/>
  <c r="AJ114" i="10"/>
  <c r="AJ113" i="10"/>
  <c r="AJ112" i="10"/>
  <c r="AJ111" i="10"/>
  <c r="AJ110" i="10"/>
  <c r="AJ109" i="10"/>
  <c r="AJ108" i="10"/>
  <c r="AJ107" i="10"/>
  <c r="AJ106" i="10"/>
  <c r="AJ105" i="10"/>
  <c r="AJ104" i="10"/>
  <c r="AJ103" i="10"/>
  <c r="AJ102" i="10"/>
  <c r="AJ101" i="10"/>
  <c r="AJ100" i="10"/>
  <c r="AJ99" i="10"/>
  <c r="AJ98" i="10"/>
  <c r="AJ97" i="10"/>
  <c r="AJ96" i="10"/>
  <c r="AJ95" i="10"/>
  <c r="AJ94" i="10"/>
  <c r="AJ93" i="10"/>
  <c r="AJ92" i="10"/>
  <c r="AJ91" i="10"/>
  <c r="AJ90" i="10"/>
  <c r="AJ89" i="10"/>
  <c r="AJ88" i="10"/>
  <c r="AJ87" i="10"/>
  <c r="AJ86" i="10"/>
  <c r="AJ85" i="10"/>
  <c r="AJ84" i="10"/>
  <c r="AJ83" i="10"/>
  <c r="AJ82" i="10"/>
  <c r="AJ81" i="10"/>
  <c r="AJ80" i="10"/>
  <c r="AJ79" i="10"/>
  <c r="AJ78" i="10"/>
  <c r="AJ77" i="10"/>
  <c r="AJ76" i="10"/>
  <c r="AJ75" i="10"/>
  <c r="AJ74" i="10"/>
  <c r="AJ73" i="10"/>
  <c r="AJ71" i="10"/>
  <c r="AJ70" i="10"/>
  <c r="AJ69" i="10"/>
  <c r="AJ68" i="10"/>
  <c r="AJ67" i="10"/>
  <c r="AJ66" i="10"/>
  <c r="AJ65" i="10"/>
  <c r="AJ64" i="10"/>
  <c r="AJ63" i="10"/>
  <c r="AJ62" i="10"/>
  <c r="AJ61" i="10"/>
  <c r="AJ60" i="10"/>
  <c r="AJ59" i="10"/>
  <c r="AJ58" i="10"/>
  <c r="AJ57" i="10"/>
  <c r="AJ56" i="10"/>
  <c r="AJ55" i="10"/>
  <c r="AJ54" i="10"/>
  <c r="AJ53" i="10"/>
  <c r="AJ52" i="10"/>
  <c r="AJ51" i="10"/>
  <c r="AJ50" i="10"/>
  <c r="AJ49" i="10"/>
  <c r="AJ48" i="10"/>
  <c r="AJ47" i="10"/>
  <c r="AJ46" i="10"/>
  <c r="AJ45" i="10"/>
  <c r="AJ43" i="10"/>
  <c r="AJ42" i="10"/>
  <c r="AJ41" i="10"/>
  <c r="AJ40" i="10"/>
  <c r="AJ39" i="10"/>
  <c r="AJ38" i="10"/>
  <c r="AJ37" i="10"/>
  <c r="AJ36" i="10"/>
  <c r="AJ35" i="10"/>
  <c r="AJ34" i="10"/>
  <c r="AJ33" i="10"/>
  <c r="AJ32" i="10"/>
  <c r="AJ31" i="10"/>
  <c r="AJ30" i="10"/>
  <c r="AJ29" i="10"/>
  <c r="AJ28" i="10"/>
  <c r="AJ27" i="10"/>
  <c r="AJ26" i="10"/>
  <c r="AJ25" i="10"/>
  <c r="AJ24" i="10"/>
  <c r="AJ23" i="10"/>
  <c r="AJ22" i="10"/>
  <c r="AJ21" i="10"/>
  <c r="AJ20" i="10"/>
  <c r="AJ19" i="10"/>
  <c r="AJ18" i="10"/>
  <c r="AJ17" i="10"/>
  <c r="AJ16" i="10"/>
  <c r="AJ15" i="10"/>
  <c r="AJ13" i="10"/>
  <c r="AJ12" i="10"/>
  <c r="AJ11" i="10"/>
  <c r="AJ10" i="10"/>
  <c r="AJ9" i="10"/>
  <c r="AJ8" i="10"/>
  <c r="AI259" i="10"/>
  <c r="AI258" i="10"/>
  <c r="AI257" i="10"/>
  <c r="AI256" i="10"/>
  <c r="AI255" i="10"/>
  <c r="AI254" i="10"/>
  <c r="AI253" i="10"/>
  <c r="AI252" i="10"/>
  <c r="AI251" i="10"/>
  <c r="AI250" i="10"/>
  <c r="AI249" i="10"/>
  <c r="AI248" i="10"/>
  <c r="AI247" i="10"/>
  <c r="AI246" i="10"/>
  <c r="AI245" i="10"/>
  <c r="AI244" i="10"/>
  <c r="AI243" i="10"/>
  <c r="AI242" i="10"/>
  <c r="AI241" i="10"/>
  <c r="AI240" i="10"/>
  <c r="AI239" i="10"/>
  <c r="AI238" i="10"/>
  <c r="AI237" i="10"/>
  <c r="AI236" i="10"/>
  <c r="AI235" i="10"/>
  <c r="AI234" i="10"/>
  <c r="AI233" i="10"/>
  <c r="AI232" i="10"/>
  <c r="AI231" i="10"/>
  <c r="AI230" i="10"/>
  <c r="AI229" i="10"/>
  <c r="AI228" i="10"/>
  <c r="AI227" i="10"/>
  <c r="AI226" i="10"/>
  <c r="AI225" i="10"/>
  <c r="AI224" i="10"/>
  <c r="AI223" i="10"/>
  <c r="AI222" i="10"/>
  <c r="AI221" i="10"/>
  <c r="AI220" i="10"/>
  <c r="AI219" i="10"/>
  <c r="AI218" i="10"/>
  <c r="AI217" i="10"/>
  <c r="AI216" i="10"/>
  <c r="AI215" i="10"/>
  <c r="AI214" i="10"/>
  <c r="AI213" i="10"/>
  <c r="AI212" i="10"/>
  <c r="AI211" i="10"/>
  <c r="AI210" i="10"/>
  <c r="AI209" i="10"/>
  <c r="AI208" i="10"/>
  <c r="AI207" i="10"/>
  <c r="AI206" i="10"/>
  <c r="AI205" i="10"/>
  <c r="AI204" i="10"/>
  <c r="AI203" i="10"/>
  <c r="AI202" i="10"/>
  <c r="AI201" i="10"/>
  <c r="AI200" i="10"/>
  <c r="AI199" i="10"/>
  <c r="AI198" i="10"/>
  <c r="AI197" i="10"/>
  <c r="AI196" i="10"/>
  <c r="AI195" i="10"/>
  <c r="AI194" i="10"/>
  <c r="AI193" i="10"/>
  <c r="AI192" i="10"/>
  <c r="AI191" i="10"/>
  <c r="AI190" i="10"/>
  <c r="AI189" i="10"/>
  <c r="AI188" i="10"/>
  <c r="AI187" i="10"/>
  <c r="AI186" i="10"/>
  <c r="AI185" i="10"/>
  <c r="AI184" i="10"/>
  <c r="AI183" i="10"/>
  <c r="AI182" i="10"/>
  <c r="AI181" i="10"/>
  <c r="AI180" i="10"/>
  <c r="AI179" i="10"/>
  <c r="AI178" i="10"/>
  <c r="AI177" i="10"/>
  <c r="AI176" i="10"/>
  <c r="AI175" i="10"/>
  <c r="AI174" i="10"/>
  <c r="AI173" i="10"/>
  <c r="AI172" i="10"/>
  <c r="AI171" i="10"/>
  <c r="AI170" i="10"/>
  <c r="AI169" i="10"/>
  <c r="AI168" i="10"/>
  <c r="AI167" i="10"/>
  <c r="AI166" i="10"/>
  <c r="AI165" i="10"/>
  <c r="AI164" i="10"/>
  <c r="AI163" i="10"/>
  <c r="AI162" i="10"/>
  <c r="AI161" i="10"/>
  <c r="AI160" i="10"/>
  <c r="AI159" i="10"/>
  <c r="AI158" i="10"/>
  <c r="AI157" i="10"/>
  <c r="AI156" i="10"/>
  <c r="AI155" i="10"/>
  <c r="AI154" i="10"/>
  <c r="AI153" i="10"/>
  <c r="AI152" i="10"/>
  <c r="AI151" i="10"/>
  <c r="AI150" i="10"/>
  <c r="AI149" i="10"/>
  <c r="AI148" i="10"/>
  <c r="AI147" i="10"/>
  <c r="AI146" i="10"/>
  <c r="AI145" i="10"/>
  <c r="AI144" i="10"/>
  <c r="AI143" i="10"/>
  <c r="AI142" i="10"/>
  <c r="AI141" i="10"/>
  <c r="AI140" i="10"/>
  <c r="AI139" i="10"/>
  <c r="AI138" i="10"/>
  <c r="AI137" i="10"/>
  <c r="AI136" i="10"/>
  <c r="AI135" i="10"/>
  <c r="AI134" i="10"/>
  <c r="AI133" i="10"/>
  <c r="AI132" i="10"/>
  <c r="AI131" i="10"/>
  <c r="AI130" i="10"/>
  <c r="AI129" i="10"/>
  <c r="AI128" i="10"/>
  <c r="AI127" i="10"/>
  <c r="AI126" i="10"/>
  <c r="AI125" i="10"/>
  <c r="AI124" i="10"/>
  <c r="AI123" i="10"/>
  <c r="AI122" i="10"/>
  <c r="AI121" i="10"/>
  <c r="AI120" i="10"/>
  <c r="AI119" i="10"/>
  <c r="AI118" i="10"/>
  <c r="AI117" i="10"/>
  <c r="AI116" i="10"/>
  <c r="AI115" i="10"/>
  <c r="AI114" i="10"/>
  <c r="AI113" i="10"/>
  <c r="AI112" i="10"/>
  <c r="AI111" i="10"/>
  <c r="AI110" i="10"/>
  <c r="AI109" i="10"/>
  <c r="AI108" i="10"/>
  <c r="AI107" i="10"/>
  <c r="AI106" i="10"/>
  <c r="AI105" i="10"/>
  <c r="AI104" i="10"/>
  <c r="AI103" i="10"/>
  <c r="AI102" i="10"/>
  <c r="AI101" i="10"/>
  <c r="AI100" i="10"/>
  <c r="AI99" i="10"/>
  <c r="AI98" i="10"/>
  <c r="AI97" i="10"/>
  <c r="AI96" i="10"/>
  <c r="AI95" i="10"/>
  <c r="AI94" i="10"/>
  <c r="AI93" i="10"/>
  <c r="AI92" i="10"/>
  <c r="AI91" i="10"/>
  <c r="AI90" i="10"/>
  <c r="AI89" i="10"/>
  <c r="AI88" i="10"/>
  <c r="AI87" i="10"/>
  <c r="AI86" i="10"/>
  <c r="AI85" i="10"/>
  <c r="AI84" i="10"/>
  <c r="AI83" i="10"/>
  <c r="AI82" i="10"/>
  <c r="AI81" i="10"/>
  <c r="AI80" i="10"/>
  <c r="AI79" i="10"/>
  <c r="AI78" i="10"/>
  <c r="AI77" i="10"/>
  <c r="AI76" i="10"/>
  <c r="AI75" i="10"/>
  <c r="AI74" i="10"/>
  <c r="AI73" i="10"/>
  <c r="AI71" i="10"/>
  <c r="AI70" i="10"/>
  <c r="AI69" i="10"/>
  <c r="AI68" i="10"/>
  <c r="AI67" i="10"/>
  <c r="AI66" i="10"/>
  <c r="AI65" i="10"/>
  <c r="AI64" i="10"/>
  <c r="AI63" i="10"/>
  <c r="AI62" i="10"/>
  <c r="AI61" i="10"/>
  <c r="AI60" i="10"/>
  <c r="AI59" i="10"/>
  <c r="AI58" i="10"/>
  <c r="AI57" i="10"/>
  <c r="AI56" i="10"/>
  <c r="AI55" i="10"/>
  <c r="AI54" i="10"/>
  <c r="AI53" i="10"/>
  <c r="AI52" i="10"/>
  <c r="AI51" i="10"/>
  <c r="AI50" i="10"/>
  <c r="AI49" i="10"/>
  <c r="AI48" i="10"/>
  <c r="AI47" i="10"/>
  <c r="AI46" i="10"/>
  <c r="AI45" i="10"/>
  <c r="AI43" i="10"/>
  <c r="AI42" i="10"/>
  <c r="AI41" i="10"/>
  <c r="AI40" i="10"/>
  <c r="AI39" i="10"/>
  <c r="AI38" i="10"/>
  <c r="AI37" i="10"/>
  <c r="AI36" i="10"/>
  <c r="AI35" i="10"/>
  <c r="AI34" i="10"/>
  <c r="AI33" i="10"/>
  <c r="AI32" i="10"/>
  <c r="AI31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3" i="10"/>
  <c r="AI12" i="10"/>
  <c r="AI11" i="10"/>
  <c r="AI10" i="10"/>
  <c r="AI9" i="10"/>
  <c r="AI8" i="10"/>
  <c r="Z259" i="10"/>
  <c r="Z258" i="10"/>
  <c r="Z257" i="10"/>
  <c r="Z256" i="10"/>
  <c r="Z255" i="10"/>
  <c r="Z254" i="10"/>
  <c r="Z253" i="10"/>
  <c r="Z252" i="10"/>
  <c r="Z251" i="10"/>
  <c r="Z250" i="10"/>
  <c r="Z249" i="10"/>
  <c r="Z248" i="10"/>
  <c r="Z247" i="10"/>
  <c r="Z246" i="10"/>
  <c r="Z245" i="10"/>
  <c r="Z244" i="10"/>
  <c r="Z243" i="10"/>
  <c r="Z242" i="10"/>
  <c r="Z241" i="10"/>
  <c r="Z240" i="10"/>
  <c r="Z239" i="10"/>
  <c r="Z238" i="10"/>
  <c r="Z237" i="10"/>
  <c r="Z236" i="10"/>
  <c r="Z235" i="10"/>
  <c r="Z234" i="10"/>
  <c r="Z233" i="10"/>
  <c r="Z232" i="10"/>
  <c r="Z231" i="10"/>
  <c r="Z230" i="10"/>
  <c r="Z229" i="10"/>
  <c r="Z228" i="10"/>
  <c r="Z227" i="10"/>
  <c r="Z226" i="10"/>
  <c r="Z225" i="10"/>
  <c r="Z224" i="10"/>
  <c r="Z223" i="10"/>
  <c r="Z222" i="10"/>
  <c r="Z221" i="10"/>
  <c r="Z220" i="10"/>
  <c r="Z219" i="10"/>
  <c r="Z218" i="10"/>
  <c r="Z217" i="10"/>
  <c r="Z216" i="10"/>
  <c r="Z215" i="10"/>
  <c r="Z214" i="10"/>
  <c r="Z213" i="10"/>
  <c r="Z212" i="10"/>
  <c r="Z211" i="10"/>
  <c r="Z210" i="10"/>
  <c r="Z209" i="10"/>
  <c r="Z208" i="10"/>
  <c r="Z207" i="10"/>
  <c r="Z206" i="10"/>
  <c r="Z205" i="10"/>
  <c r="Z204" i="10"/>
  <c r="Z203" i="10"/>
  <c r="Z202" i="10"/>
  <c r="Z201" i="10"/>
  <c r="Z200" i="10"/>
  <c r="Z199" i="10"/>
  <c r="Z198" i="10"/>
  <c r="Z197" i="10"/>
  <c r="Z196" i="10"/>
  <c r="Z195" i="10"/>
  <c r="Z194" i="10"/>
  <c r="Z193" i="10"/>
  <c r="Z192" i="10"/>
  <c r="Z191" i="10"/>
  <c r="Z190" i="10"/>
  <c r="Z189" i="10"/>
  <c r="Z188" i="10"/>
  <c r="Z187" i="10"/>
  <c r="Z186" i="10"/>
  <c r="Z185" i="10"/>
  <c r="Z184" i="10"/>
  <c r="Z183" i="10"/>
  <c r="Z182" i="10"/>
  <c r="Z181" i="10"/>
  <c r="Z180" i="10"/>
  <c r="Z179" i="10"/>
  <c r="Z178" i="10"/>
  <c r="Z177" i="10"/>
  <c r="Z176" i="10"/>
  <c r="Z175" i="10"/>
  <c r="Z174" i="10"/>
  <c r="Z173" i="10"/>
  <c r="Z172" i="10"/>
  <c r="Z171" i="10"/>
  <c r="Z170" i="10"/>
  <c r="Z169" i="10"/>
  <c r="Z168" i="10"/>
  <c r="Z167" i="10"/>
  <c r="Z166" i="10"/>
  <c r="Z165" i="10"/>
  <c r="Z164" i="10"/>
  <c r="Z163" i="10"/>
  <c r="Z162" i="10"/>
  <c r="Z161" i="10"/>
  <c r="Z160" i="10"/>
  <c r="Z159" i="10"/>
  <c r="Z158" i="10"/>
  <c r="Z157" i="10"/>
  <c r="Z156" i="10"/>
  <c r="Z155" i="10"/>
  <c r="Z154" i="10"/>
  <c r="Z153" i="10"/>
  <c r="Z152" i="10"/>
  <c r="Z151" i="10"/>
  <c r="Z150" i="10"/>
  <c r="Z149" i="10"/>
  <c r="Z148" i="10"/>
  <c r="Z147" i="10"/>
  <c r="Z146" i="10"/>
  <c r="Z145" i="10"/>
  <c r="Z144" i="10"/>
  <c r="Z143" i="10"/>
  <c r="Z142" i="10"/>
  <c r="Z141" i="10"/>
  <c r="Z140" i="10"/>
  <c r="Z139" i="10"/>
  <c r="Z138" i="10"/>
  <c r="Z137" i="10"/>
  <c r="Z136" i="10"/>
  <c r="Z135" i="10"/>
  <c r="Z134" i="10"/>
  <c r="Z133" i="10"/>
  <c r="Z132" i="10"/>
  <c r="Z131" i="10"/>
  <c r="Z130" i="10"/>
  <c r="Z129" i="10"/>
  <c r="Z128" i="10"/>
  <c r="Z127" i="10"/>
  <c r="Z126" i="10"/>
  <c r="Z125" i="10"/>
  <c r="Z124" i="10"/>
  <c r="Z123" i="10"/>
  <c r="Z122" i="10"/>
  <c r="Z121" i="10"/>
  <c r="Z120" i="10"/>
  <c r="Z119" i="10"/>
  <c r="Z118" i="10"/>
  <c r="Z117" i="10"/>
  <c r="Z116" i="10"/>
  <c r="Z115" i="10"/>
  <c r="Z114" i="10"/>
  <c r="Z113" i="10"/>
  <c r="Z112" i="10"/>
  <c r="Z111" i="10"/>
  <c r="Z110" i="10"/>
  <c r="Z109" i="10"/>
  <c r="Z108" i="10"/>
  <c r="Z107" i="10"/>
  <c r="Z106" i="10"/>
  <c r="Z105" i="10"/>
  <c r="Z104" i="10"/>
  <c r="Z103" i="10"/>
  <c r="Z102" i="10"/>
  <c r="Z101" i="10"/>
  <c r="Z100" i="10"/>
  <c r="Z99" i="10"/>
  <c r="Z98" i="10"/>
  <c r="Z97" i="10"/>
  <c r="Z96" i="10"/>
  <c r="Z95" i="10"/>
  <c r="Z94" i="10"/>
  <c r="Z93" i="10"/>
  <c r="Z92" i="10"/>
  <c r="Z91" i="10"/>
  <c r="Z90" i="10"/>
  <c r="Z89" i="10"/>
  <c r="Z88" i="10"/>
  <c r="Z87" i="10"/>
  <c r="Z86" i="10"/>
  <c r="Z85" i="10"/>
  <c r="Z84" i="10"/>
  <c r="Z83" i="10"/>
  <c r="Z82" i="10"/>
  <c r="Z81" i="10"/>
  <c r="Z80" i="10"/>
  <c r="Z79" i="10"/>
  <c r="Z78" i="10"/>
  <c r="Z77" i="10"/>
  <c r="Z76" i="10"/>
  <c r="Z75" i="10"/>
  <c r="Z74" i="10"/>
  <c r="Z73" i="10"/>
  <c r="Z71" i="10"/>
  <c r="Z70" i="10"/>
  <c r="Z69" i="10"/>
  <c r="Z68" i="10"/>
  <c r="Z67" i="10"/>
  <c r="Z66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3" i="10"/>
  <c r="Z12" i="10"/>
  <c r="Z11" i="10"/>
  <c r="Z10" i="10"/>
  <c r="Z9" i="10"/>
  <c r="Z8" i="10"/>
  <c r="M259" i="10"/>
  <c r="M258" i="10"/>
  <c r="M257" i="10"/>
  <c r="M256" i="10"/>
  <c r="M255" i="10"/>
  <c r="M254" i="10"/>
  <c r="M253" i="10"/>
  <c r="M252" i="10"/>
  <c r="M251" i="10"/>
  <c r="M250" i="10"/>
  <c r="M249" i="10"/>
  <c r="M248" i="10"/>
  <c r="M247" i="10"/>
  <c r="M246" i="10"/>
  <c r="M245" i="10"/>
  <c r="M244" i="10"/>
  <c r="M243" i="10"/>
  <c r="M242" i="10"/>
  <c r="M241" i="10"/>
  <c r="M240" i="10"/>
  <c r="M239" i="10"/>
  <c r="M238" i="10"/>
  <c r="M237" i="10"/>
  <c r="M236" i="10"/>
  <c r="M235" i="10"/>
  <c r="M234" i="10"/>
  <c r="M233" i="10"/>
  <c r="M232" i="10"/>
  <c r="M231" i="10"/>
  <c r="M230" i="10"/>
  <c r="M229" i="10"/>
  <c r="M228" i="10"/>
  <c r="M227" i="10"/>
  <c r="M226" i="10"/>
  <c r="M225" i="10"/>
  <c r="M224" i="10"/>
  <c r="M223" i="10"/>
  <c r="M222" i="10"/>
  <c r="M221" i="10"/>
  <c r="M220" i="10"/>
  <c r="M219" i="10"/>
  <c r="M218" i="10"/>
  <c r="M217" i="10"/>
  <c r="M216" i="10"/>
  <c r="M215" i="10"/>
  <c r="M214" i="10"/>
  <c r="M213" i="10"/>
  <c r="M212" i="10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3" i="10"/>
  <c r="M12" i="10"/>
  <c r="M11" i="10"/>
  <c r="M10" i="10"/>
  <c r="M9" i="10"/>
  <c r="M8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3" i="10"/>
  <c r="D12" i="10"/>
  <c r="D11" i="10"/>
  <c r="D10" i="10"/>
  <c r="D8" i="10"/>
  <c r="V44" i="9"/>
  <c r="U44" i="9"/>
  <c r="T44" i="9"/>
  <c r="S44" i="9"/>
  <c r="R44" i="9"/>
  <c r="Q44" i="9"/>
  <c r="P44" i="9"/>
  <c r="O44" i="9"/>
  <c r="N44" i="9"/>
  <c r="L44" i="9"/>
  <c r="K44" i="9"/>
  <c r="J44" i="9"/>
  <c r="I44" i="9"/>
  <c r="H44" i="9"/>
  <c r="G44" i="9"/>
  <c r="F44" i="9"/>
  <c r="E44" i="9"/>
  <c r="AO44" i="9"/>
  <c r="AN44" i="9"/>
  <c r="AM44" i="9"/>
  <c r="AL44" i="9"/>
  <c r="AK44" i="9"/>
  <c r="AH44" i="9"/>
  <c r="AG44" i="9"/>
  <c r="AF44" i="9"/>
  <c r="AE44" i="9"/>
  <c r="AD44" i="9"/>
  <c r="AC44" i="9"/>
  <c r="AB44" i="9"/>
  <c r="AA44" i="9"/>
  <c r="Y44" i="9"/>
  <c r="X44" i="9"/>
  <c r="W44" i="9"/>
  <c r="AO14" i="9"/>
  <c r="AO72" i="9" s="1"/>
  <c r="AO260" i="9" s="1"/>
  <c r="AN14" i="9"/>
  <c r="AN72" i="9" s="1"/>
  <c r="AN260" i="9" s="1"/>
  <c r="AM14" i="9"/>
  <c r="AM72" i="9" s="1"/>
  <c r="AM260" i="9" s="1"/>
  <c r="AL14" i="9"/>
  <c r="AL72" i="9" s="1"/>
  <c r="AL260" i="9" s="1"/>
  <c r="AK14" i="9"/>
  <c r="AK72" i="9" s="1"/>
  <c r="AK260" i="9" s="1"/>
  <c r="AH14" i="9"/>
  <c r="AH72" i="9" s="1"/>
  <c r="AH260" i="9" s="1"/>
  <c r="AG14" i="9"/>
  <c r="AG72" i="9" s="1"/>
  <c r="AG260" i="9" s="1"/>
  <c r="AF14" i="9"/>
  <c r="AF72" i="9" s="1"/>
  <c r="AF260" i="9" s="1"/>
  <c r="AE14" i="9"/>
  <c r="AE72" i="9" s="1"/>
  <c r="AE260" i="9" s="1"/>
  <c r="AD14" i="9"/>
  <c r="AD72" i="9" s="1"/>
  <c r="AD260" i="9" s="1"/>
  <c r="AC14" i="9"/>
  <c r="AC72" i="9" s="1"/>
  <c r="AC260" i="9" s="1"/>
  <c r="AA14" i="9"/>
  <c r="Y14" i="9"/>
  <c r="X14" i="9"/>
  <c r="W14" i="9"/>
  <c r="V14" i="9"/>
  <c r="V72" i="9" s="1"/>
  <c r="V260" i="9" s="1"/>
  <c r="U14" i="9"/>
  <c r="U72" i="9" s="1"/>
  <c r="U260" i="9" s="1"/>
  <c r="T14" i="9"/>
  <c r="T72" i="9" s="1"/>
  <c r="T260" i="9" s="1"/>
  <c r="S14" i="9"/>
  <c r="S72" i="9" s="1"/>
  <c r="S260" i="9" s="1"/>
  <c r="R14" i="9"/>
  <c r="R72" i="9" s="1"/>
  <c r="R260" i="9" s="1"/>
  <c r="Q14" i="9"/>
  <c r="Q72" i="9" s="1"/>
  <c r="Q260" i="9" s="1"/>
  <c r="P14" i="9"/>
  <c r="P72" i="9" s="1"/>
  <c r="P260" i="9" s="1"/>
  <c r="O14" i="9"/>
  <c r="O72" i="9" s="1"/>
  <c r="O260" i="9" s="1"/>
  <c r="N14" i="9"/>
  <c r="N72" i="9" s="1"/>
  <c r="N260" i="9" s="1"/>
  <c r="L14" i="9"/>
  <c r="K14" i="9"/>
  <c r="K72" i="9" s="1"/>
  <c r="K260" i="9" s="1"/>
  <c r="J14" i="9"/>
  <c r="J72" i="9" s="1"/>
  <c r="J260" i="9" s="1"/>
  <c r="I14" i="9"/>
  <c r="I72" i="9" s="1"/>
  <c r="I260" i="9" s="1"/>
  <c r="H14" i="9"/>
  <c r="G14" i="9"/>
  <c r="G72" i="9" s="1"/>
  <c r="G260" i="9" s="1"/>
  <c r="F14" i="9"/>
  <c r="F72" i="9" s="1"/>
  <c r="F260" i="9" s="1"/>
  <c r="E14" i="9"/>
  <c r="E72" i="9" s="1"/>
  <c r="E260" i="9" s="1"/>
  <c r="AJ12" i="9"/>
  <c r="AJ13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5" i="9"/>
  <c r="AJ46" i="9"/>
  <c r="AJ47" i="9"/>
  <c r="AJ48" i="9"/>
  <c r="AJ49" i="9"/>
  <c r="AJ50" i="9"/>
  <c r="AJ51" i="9"/>
  <c r="AJ52" i="9"/>
  <c r="AJ53" i="9"/>
  <c r="AJ54" i="9"/>
  <c r="AJ55" i="9"/>
  <c r="AJ56" i="9"/>
  <c r="AJ57" i="9"/>
  <c r="AJ58" i="9"/>
  <c r="AJ59" i="9"/>
  <c r="AJ60" i="9"/>
  <c r="AJ61" i="9"/>
  <c r="AJ62" i="9"/>
  <c r="AJ63" i="9"/>
  <c r="AJ64" i="9"/>
  <c r="AJ65" i="9"/>
  <c r="AJ66" i="9"/>
  <c r="AJ67" i="9"/>
  <c r="AJ68" i="9"/>
  <c r="AJ69" i="9"/>
  <c r="AJ70" i="9"/>
  <c r="AJ71" i="9"/>
  <c r="AJ73" i="9"/>
  <c r="AJ74" i="9"/>
  <c r="AJ75" i="9"/>
  <c r="AJ76" i="9"/>
  <c r="AJ77" i="9"/>
  <c r="AJ78" i="9"/>
  <c r="AJ79" i="9"/>
  <c r="AJ80" i="9"/>
  <c r="AJ81" i="9"/>
  <c r="AJ82" i="9"/>
  <c r="AJ83" i="9"/>
  <c r="AJ84" i="9"/>
  <c r="AJ85" i="9"/>
  <c r="AJ86" i="9"/>
  <c r="AJ87" i="9"/>
  <c r="AJ88" i="9"/>
  <c r="AJ89" i="9"/>
  <c r="AJ90" i="9"/>
  <c r="AJ91" i="9"/>
  <c r="AJ92" i="9"/>
  <c r="AJ93" i="9"/>
  <c r="AJ94" i="9"/>
  <c r="AJ95" i="9"/>
  <c r="AJ96" i="9"/>
  <c r="AJ97" i="9"/>
  <c r="AJ98" i="9"/>
  <c r="AJ99" i="9"/>
  <c r="AJ100" i="9"/>
  <c r="AJ101" i="9"/>
  <c r="AJ102" i="9"/>
  <c r="AJ103" i="9"/>
  <c r="AJ104" i="9"/>
  <c r="AJ105" i="9"/>
  <c r="AJ106" i="9"/>
  <c r="AJ107" i="9"/>
  <c r="AJ108" i="9"/>
  <c r="AJ109" i="9"/>
  <c r="AJ110" i="9"/>
  <c r="AJ111" i="9"/>
  <c r="AJ112" i="9"/>
  <c r="AJ113" i="9"/>
  <c r="AJ114" i="9"/>
  <c r="AJ115" i="9"/>
  <c r="AJ116" i="9"/>
  <c r="AJ117" i="9"/>
  <c r="AJ118" i="9"/>
  <c r="AJ119" i="9"/>
  <c r="AJ120" i="9"/>
  <c r="AJ121" i="9"/>
  <c r="AJ122" i="9"/>
  <c r="AJ123" i="9"/>
  <c r="AJ124" i="9"/>
  <c r="AJ125" i="9"/>
  <c r="AJ126" i="9"/>
  <c r="AJ127" i="9"/>
  <c r="AJ128" i="9"/>
  <c r="AJ129" i="9"/>
  <c r="AJ130" i="9"/>
  <c r="AJ131" i="9"/>
  <c r="AJ132" i="9"/>
  <c r="AJ134" i="9"/>
  <c r="AJ135" i="9"/>
  <c r="AJ136" i="9"/>
  <c r="AJ137" i="9"/>
  <c r="AJ138" i="9"/>
  <c r="AJ139" i="9"/>
  <c r="AJ140" i="9"/>
  <c r="AJ141" i="9"/>
  <c r="AJ142" i="9"/>
  <c r="AJ143" i="9"/>
  <c r="AJ144" i="9"/>
  <c r="AJ145" i="9"/>
  <c r="AJ146" i="9"/>
  <c r="AJ147" i="9"/>
  <c r="AJ148" i="9"/>
  <c r="AJ149" i="9"/>
  <c r="AJ150" i="9"/>
  <c r="AJ151" i="9"/>
  <c r="AJ152" i="9"/>
  <c r="AJ153" i="9"/>
  <c r="AJ154" i="9"/>
  <c r="AJ155" i="9"/>
  <c r="AJ156" i="9"/>
  <c r="AJ157" i="9"/>
  <c r="AJ158" i="9"/>
  <c r="AJ159" i="9"/>
  <c r="AJ160" i="9"/>
  <c r="AJ161" i="9"/>
  <c r="AJ162" i="9"/>
  <c r="AJ163" i="9"/>
  <c r="AJ164" i="9"/>
  <c r="AJ165" i="9"/>
  <c r="AJ166" i="9"/>
  <c r="AJ167" i="9"/>
  <c r="AJ168" i="9"/>
  <c r="AJ169" i="9"/>
  <c r="AJ170" i="9"/>
  <c r="AJ171" i="9"/>
  <c r="AJ172" i="9"/>
  <c r="AJ173" i="9"/>
  <c r="AJ174" i="9"/>
  <c r="AJ175" i="9"/>
  <c r="AJ176" i="9"/>
  <c r="AJ177" i="9"/>
  <c r="AJ178" i="9"/>
  <c r="AJ179" i="9"/>
  <c r="AJ180" i="9"/>
  <c r="AJ181" i="9"/>
  <c r="AJ182" i="9"/>
  <c r="AJ183" i="9"/>
  <c r="AJ184" i="9"/>
  <c r="AJ185" i="9"/>
  <c r="AJ186" i="9"/>
  <c r="AJ187" i="9"/>
  <c r="AJ188" i="9"/>
  <c r="AJ189" i="9"/>
  <c r="AJ190" i="9"/>
  <c r="AJ191" i="9"/>
  <c r="AJ192" i="9"/>
  <c r="AJ193" i="9"/>
  <c r="AJ194" i="9"/>
  <c r="AJ195" i="9"/>
  <c r="AJ196" i="9"/>
  <c r="AJ197" i="9"/>
  <c r="AJ198" i="9"/>
  <c r="AJ199" i="9"/>
  <c r="AJ200" i="9"/>
  <c r="AJ201" i="9"/>
  <c r="AJ202" i="9"/>
  <c r="AJ203" i="9"/>
  <c r="AJ204" i="9"/>
  <c r="AJ205" i="9"/>
  <c r="AJ206" i="9"/>
  <c r="AJ207" i="9"/>
  <c r="AJ208" i="9"/>
  <c r="AJ209" i="9"/>
  <c r="AJ210" i="9"/>
  <c r="AJ211" i="9"/>
  <c r="AJ212" i="9"/>
  <c r="AJ213" i="9"/>
  <c r="AJ214" i="9"/>
  <c r="AJ215" i="9"/>
  <c r="AJ216" i="9"/>
  <c r="AJ217" i="9"/>
  <c r="AJ218" i="9"/>
  <c r="AJ219" i="9"/>
  <c r="AJ220" i="9"/>
  <c r="AJ221" i="9"/>
  <c r="AJ222" i="9"/>
  <c r="AJ223" i="9"/>
  <c r="AJ224" i="9"/>
  <c r="AJ225" i="9"/>
  <c r="AJ226" i="9"/>
  <c r="AJ227" i="9"/>
  <c r="AJ228" i="9"/>
  <c r="AJ229" i="9"/>
  <c r="AJ230" i="9"/>
  <c r="AJ231" i="9"/>
  <c r="AJ232" i="9"/>
  <c r="AJ233" i="9"/>
  <c r="AJ234" i="9"/>
  <c r="AJ235" i="9"/>
  <c r="AJ236" i="9"/>
  <c r="AJ237" i="9"/>
  <c r="AJ238" i="9"/>
  <c r="AJ239" i="9"/>
  <c r="AJ240" i="9"/>
  <c r="AJ241" i="9"/>
  <c r="AJ242" i="9"/>
  <c r="AJ243" i="9"/>
  <c r="AJ244" i="9"/>
  <c r="AJ245" i="9"/>
  <c r="AJ246" i="9"/>
  <c r="AJ247" i="9"/>
  <c r="AJ248" i="9"/>
  <c r="AJ249" i="9"/>
  <c r="AJ250" i="9"/>
  <c r="AJ251" i="9"/>
  <c r="AJ252" i="9"/>
  <c r="AJ253" i="9"/>
  <c r="AJ254" i="9"/>
  <c r="AJ255" i="9"/>
  <c r="AJ256" i="9"/>
  <c r="AJ257" i="9"/>
  <c r="AJ258" i="9"/>
  <c r="AJ259" i="9"/>
  <c r="AJ9" i="9"/>
  <c r="AJ10" i="9"/>
  <c r="AJ11" i="9"/>
  <c r="AJ8" i="9"/>
  <c r="AI259" i="9"/>
  <c r="AI10" i="9"/>
  <c r="AI11" i="9"/>
  <c r="AI12" i="9"/>
  <c r="AI13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I57" i="9"/>
  <c r="AI58" i="9"/>
  <c r="AI59" i="9"/>
  <c r="AI60" i="9"/>
  <c r="AI61" i="9"/>
  <c r="AI62" i="9"/>
  <c r="AI63" i="9"/>
  <c r="AI64" i="9"/>
  <c r="AI65" i="9"/>
  <c r="AI66" i="9"/>
  <c r="AI67" i="9"/>
  <c r="AI68" i="9"/>
  <c r="AI69" i="9"/>
  <c r="AI70" i="9"/>
  <c r="AI71" i="9"/>
  <c r="AI73" i="9"/>
  <c r="AI74" i="9"/>
  <c r="AI76" i="9"/>
  <c r="AI77" i="9"/>
  <c r="AI78" i="9"/>
  <c r="AI79" i="9"/>
  <c r="AI80" i="9"/>
  <c r="AI81" i="9"/>
  <c r="AI82" i="9"/>
  <c r="AI83" i="9"/>
  <c r="AI84" i="9"/>
  <c r="AI85" i="9"/>
  <c r="AI86" i="9"/>
  <c r="AI87" i="9"/>
  <c r="AI88" i="9"/>
  <c r="AI89" i="9"/>
  <c r="AI90" i="9"/>
  <c r="AI91" i="9"/>
  <c r="AI92" i="9"/>
  <c r="AI93" i="9"/>
  <c r="AI94" i="9"/>
  <c r="AI95" i="9"/>
  <c r="AI96" i="9"/>
  <c r="AI97" i="9"/>
  <c r="AI98" i="9"/>
  <c r="AI99" i="9"/>
  <c r="AI100" i="9"/>
  <c r="AI101" i="9"/>
  <c r="AI102" i="9"/>
  <c r="AI103" i="9"/>
  <c r="AI104" i="9"/>
  <c r="AI105" i="9"/>
  <c r="AI106" i="9"/>
  <c r="AI107" i="9"/>
  <c r="AI108" i="9"/>
  <c r="AI109" i="9"/>
  <c r="AI110" i="9"/>
  <c r="AI111" i="9"/>
  <c r="AI112" i="9"/>
  <c r="AI113" i="9"/>
  <c r="AI114" i="9"/>
  <c r="AI115" i="9"/>
  <c r="AI116" i="9"/>
  <c r="AI117" i="9"/>
  <c r="AI118" i="9"/>
  <c r="AI119" i="9"/>
  <c r="AI120" i="9"/>
  <c r="AI121" i="9"/>
  <c r="AI122" i="9"/>
  <c r="AI123" i="9"/>
  <c r="AI124" i="9"/>
  <c r="AI125" i="9"/>
  <c r="AI126" i="9"/>
  <c r="AI127" i="9"/>
  <c r="AI128" i="9"/>
  <c r="AI129" i="9"/>
  <c r="AI130" i="9"/>
  <c r="AI131" i="9"/>
  <c r="AI132" i="9"/>
  <c r="AI133" i="9"/>
  <c r="AI134" i="9"/>
  <c r="AI135" i="9"/>
  <c r="AI136" i="9"/>
  <c r="AI137" i="9"/>
  <c r="AI138" i="9"/>
  <c r="AI139" i="9"/>
  <c r="AI140" i="9"/>
  <c r="AI141" i="9"/>
  <c r="AI142" i="9"/>
  <c r="AI143" i="9"/>
  <c r="AI144" i="9"/>
  <c r="AI145" i="9"/>
  <c r="AI146" i="9"/>
  <c r="AI147" i="9"/>
  <c r="AI148" i="9"/>
  <c r="AI149" i="9"/>
  <c r="AI150" i="9"/>
  <c r="AI151" i="9"/>
  <c r="AI152" i="9"/>
  <c r="AI153" i="9"/>
  <c r="AI154" i="9"/>
  <c r="AI155" i="9"/>
  <c r="AI156" i="9"/>
  <c r="AI157" i="9"/>
  <c r="AI158" i="9"/>
  <c r="AI159" i="9"/>
  <c r="AI160" i="9"/>
  <c r="AI161" i="9"/>
  <c r="AI162" i="9"/>
  <c r="AI163" i="9"/>
  <c r="AI164" i="9"/>
  <c r="AI165" i="9"/>
  <c r="AI166" i="9"/>
  <c r="AI167" i="9"/>
  <c r="AI168" i="9"/>
  <c r="AI169" i="9"/>
  <c r="AI170" i="9"/>
  <c r="AI171" i="9"/>
  <c r="AI172" i="9"/>
  <c r="AI173" i="9"/>
  <c r="AI174" i="9"/>
  <c r="AI175" i="9"/>
  <c r="AI176" i="9"/>
  <c r="AI177" i="9"/>
  <c r="AI178" i="9"/>
  <c r="AI179" i="9"/>
  <c r="AI180" i="9"/>
  <c r="AI181" i="9"/>
  <c r="AI182" i="9"/>
  <c r="AI183" i="9"/>
  <c r="AI184" i="9"/>
  <c r="AI185" i="9"/>
  <c r="AI186" i="9"/>
  <c r="AI187" i="9"/>
  <c r="AI188" i="9"/>
  <c r="AI189" i="9"/>
  <c r="AI190" i="9"/>
  <c r="AI191" i="9"/>
  <c r="AI192" i="9"/>
  <c r="AI193" i="9"/>
  <c r="AI194" i="9"/>
  <c r="AI195" i="9"/>
  <c r="AI196" i="9"/>
  <c r="AI197" i="9"/>
  <c r="AI198" i="9"/>
  <c r="AI199" i="9"/>
  <c r="AI200" i="9"/>
  <c r="AI201" i="9"/>
  <c r="AI202" i="9"/>
  <c r="AI203" i="9"/>
  <c r="AI204" i="9"/>
  <c r="AI205" i="9"/>
  <c r="AI206" i="9"/>
  <c r="AI207" i="9"/>
  <c r="AI208" i="9"/>
  <c r="AI209" i="9"/>
  <c r="AI210" i="9"/>
  <c r="AI211" i="9"/>
  <c r="AI212" i="9"/>
  <c r="AI213" i="9"/>
  <c r="AI214" i="9"/>
  <c r="AI215" i="9"/>
  <c r="AI216" i="9"/>
  <c r="AI217" i="9"/>
  <c r="AI218" i="9"/>
  <c r="AI219" i="9"/>
  <c r="AI220" i="9"/>
  <c r="AI221" i="9"/>
  <c r="AI222" i="9"/>
  <c r="AI223" i="9"/>
  <c r="AI224" i="9"/>
  <c r="AI225" i="9"/>
  <c r="AI226" i="9"/>
  <c r="AI227" i="9"/>
  <c r="AI228" i="9"/>
  <c r="AI229" i="9"/>
  <c r="AI230" i="9"/>
  <c r="AI231" i="9"/>
  <c r="AI232" i="9"/>
  <c r="AI233" i="9"/>
  <c r="AI234" i="9"/>
  <c r="AI235" i="9"/>
  <c r="AI236" i="9"/>
  <c r="AI237" i="9"/>
  <c r="AI238" i="9"/>
  <c r="AI239" i="9"/>
  <c r="AI240" i="9"/>
  <c r="AI241" i="9"/>
  <c r="AI242" i="9"/>
  <c r="AI243" i="9"/>
  <c r="AI244" i="9"/>
  <c r="AI245" i="9"/>
  <c r="AI246" i="9"/>
  <c r="AI247" i="9"/>
  <c r="AI248" i="9"/>
  <c r="AI249" i="9"/>
  <c r="AI250" i="9"/>
  <c r="AI251" i="9"/>
  <c r="AI252" i="9"/>
  <c r="AI253" i="9"/>
  <c r="AI254" i="9"/>
  <c r="AI255" i="9"/>
  <c r="AI256" i="9"/>
  <c r="AI257" i="9"/>
  <c r="AI258" i="9"/>
  <c r="AI9" i="9"/>
  <c r="AI8" i="9"/>
  <c r="Z259" i="9"/>
  <c r="Z9" i="9"/>
  <c r="Z10" i="9"/>
  <c r="Z11" i="9"/>
  <c r="Z13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8" i="9"/>
  <c r="M259" i="9"/>
  <c r="M258" i="9"/>
  <c r="M257" i="9"/>
  <c r="M256" i="9"/>
  <c r="M255" i="9"/>
  <c r="M254" i="9"/>
  <c r="M253" i="9"/>
  <c r="M252" i="9"/>
  <c r="M251" i="9"/>
  <c r="M250" i="9"/>
  <c r="M249" i="9"/>
  <c r="M248" i="9"/>
  <c r="M247" i="9"/>
  <c r="M246" i="9"/>
  <c r="M245" i="9"/>
  <c r="M244" i="9"/>
  <c r="M243" i="9"/>
  <c r="M242" i="9"/>
  <c r="M241" i="9"/>
  <c r="M240" i="9"/>
  <c r="M239" i="9"/>
  <c r="M238" i="9"/>
  <c r="M237" i="9"/>
  <c r="M236" i="9"/>
  <c r="M235" i="9"/>
  <c r="M234" i="9"/>
  <c r="M233" i="9"/>
  <c r="M232" i="9"/>
  <c r="M231" i="9"/>
  <c r="M230" i="9"/>
  <c r="M229" i="9"/>
  <c r="M228" i="9"/>
  <c r="M227" i="9"/>
  <c r="M226" i="9"/>
  <c r="M225" i="9"/>
  <c r="M224" i="9"/>
  <c r="M223" i="9"/>
  <c r="M222" i="9"/>
  <c r="M221" i="9"/>
  <c r="M220" i="9"/>
  <c r="M219" i="9"/>
  <c r="M218" i="9"/>
  <c r="M217" i="9"/>
  <c r="M216" i="9"/>
  <c r="M215" i="9"/>
  <c r="M214" i="9"/>
  <c r="M213" i="9"/>
  <c r="M212" i="9"/>
  <c r="M211" i="9"/>
  <c r="M210" i="9"/>
  <c r="M209" i="9"/>
  <c r="M208" i="9"/>
  <c r="M207" i="9"/>
  <c r="M206" i="9"/>
  <c r="M205" i="9"/>
  <c r="M204" i="9"/>
  <c r="M203" i="9"/>
  <c r="M202" i="9"/>
  <c r="M201" i="9"/>
  <c r="M200" i="9"/>
  <c r="M199" i="9"/>
  <c r="M198" i="9"/>
  <c r="M197" i="9"/>
  <c r="M196" i="9"/>
  <c r="M195" i="9"/>
  <c r="M194" i="9"/>
  <c r="M193" i="9"/>
  <c r="M192" i="9"/>
  <c r="M191" i="9"/>
  <c r="M190" i="9"/>
  <c r="M189" i="9"/>
  <c r="M188" i="9"/>
  <c r="M187" i="9"/>
  <c r="M186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3" i="9"/>
  <c r="M12" i="9"/>
  <c r="M11" i="9"/>
  <c r="M10" i="9"/>
  <c r="M9" i="9"/>
  <c r="M8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3" i="9"/>
  <c r="D12" i="9"/>
  <c r="D11" i="9"/>
  <c r="D10" i="9"/>
  <c r="D9" i="9"/>
  <c r="D8" i="9"/>
  <c r="L257" i="1" l="1"/>
  <c r="L261" i="1" s="1"/>
  <c r="J257" i="1"/>
  <c r="J261" i="1" s="1"/>
  <c r="H257" i="1"/>
  <c r="H261" i="1" s="1"/>
  <c r="F257" i="1"/>
  <c r="F261" i="1" s="1"/>
  <c r="O257" i="1"/>
  <c r="O261" i="1" s="1"/>
  <c r="Q257" i="1"/>
  <c r="Q261" i="1" s="1"/>
  <c r="S257" i="1"/>
  <c r="S261" i="1" s="1"/>
  <c r="U257" i="1"/>
  <c r="U261" i="1" s="1"/>
  <c r="W257" i="1"/>
  <c r="W261" i="1" s="1"/>
  <c r="Y257" i="1"/>
  <c r="Y261" i="1" s="1"/>
  <c r="AB257" i="1"/>
  <c r="AB261" i="1" s="1"/>
  <c r="AD257" i="1"/>
  <c r="AD261" i="1" s="1"/>
  <c r="AL257" i="1"/>
  <c r="AL261" i="1" s="1"/>
  <c r="E257" i="1"/>
  <c r="E261" i="1" s="1"/>
  <c r="K257" i="1"/>
  <c r="K261" i="1" s="1"/>
  <c r="I257" i="1"/>
  <c r="I261" i="1" s="1"/>
  <c r="G257" i="1"/>
  <c r="G261" i="1" s="1"/>
  <c r="N257" i="1"/>
  <c r="N261" i="1" s="1"/>
  <c r="P257" i="1"/>
  <c r="P261" i="1" s="1"/>
  <c r="R257" i="1"/>
  <c r="R261" i="1" s="1"/>
  <c r="T257" i="1"/>
  <c r="T261" i="1" s="1"/>
  <c r="V257" i="1"/>
  <c r="V261" i="1" s="1"/>
  <c r="AA257" i="1"/>
  <c r="AA261" i="1" s="1"/>
  <c r="AC257" i="1"/>
  <c r="AC261" i="1" s="1"/>
  <c r="AK257" i="1"/>
  <c r="AK261" i="1" s="1"/>
  <c r="AM257" i="1"/>
  <c r="AM261" i="1" s="1"/>
  <c r="H72" i="10"/>
  <c r="H260" i="10" s="1"/>
  <c r="L72" i="10"/>
  <c r="L260" i="10" s="1"/>
  <c r="AI44" i="12"/>
  <c r="AC72" i="11"/>
  <c r="AC260" i="11" s="1"/>
  <c r="AG72" i="11"/>
  <c r="AG260" i="11" s="1"/>
  <c r="AM72" i="11"/>
  <c r="AM260" i="11" s="1"/>
  <c r="F72" i="11"/>
  <c r="F260" i="11" s="1"/>
  <c r="J72" i="11"/>
  <c r="J260" i="11" s="1"/>
  <c r="AB72" i="11"/>
  <c r="AB260" i="11" s="1"/>
  <c r="AF72" i="11"/>
  <c r="AF260" i="11" s="1"/>
  <c r="AJ14" i="11"/>
  <c r="Y72" i="9"/>
  <c r="Y260" i="9" s="1"/>
  <c r="AL72" i="11"/>
  <c r="AL260" i="11" s="1"/>
  <c r="AJ14" i="9"/>
  <c r="X72" i="12"/>
  <c r="X260" i="12" s="1"/>
  <c r="AC72" i="12"/>
  <c r="AC260" i="12" s="1"/>
  <c r="AG72" i="12"/>
  <c r="AG260" i="12" s="1"/>
  <c r="AM72" i="12"/>
  <c r="AM260" i="12" s="1"/>
  <c r="D44" i="12"/>
  <c r="M14" i="12"/>
  <c r="F72" i="12"/>
  <c r="F260" i="12" s="1"/>
  <c r="J72" i="12"/>
  <c r="J260" i="12" s="1"/>
  <c r="O72" i="12"/>
  <c r="O260" i="12" s="1"/>
  <c r="S72" i="12"/>
  <c r="S260" i="12" s="1"/>
  <c r="W72" i="12"/>
  <c r="W260" i="12" s="1"/>
  <c r="AB72" i="12"/>
  <c r="AB260" i="12" s="1"/>
  <c r="AF72" i="12"/>
  <c r="AF260" i="12" s="1"/>
  <c r="AL72" i="12"/>
  <c r="AL260" i="12" s="1"/>
  <c r="K72" i="10"/>
  <c r="K260" i="10" s="1"/>
  <c r="G72" i="10"/>
  <c r="G260" i="10" s="1"/>
  <c r="J72" i="10"/>
  <c r="J260" i="10" s="1"/>
  <c r="AM72" i="10"/>
  <c r="AM260" i="10" s="1"/>
  <c r="E72" i="10"/>
  <c r="E260" i="10" s="1"/>
  <c r="D14" i="10"/>
  <c r="D14" i="11"/>
  <c r="Z14" i="12"/>
  <c r="D38" i="1"/>
  <c r="AA72" i="9"/>
  <c r="AA260" i="9" s="1"/>
  <c r="D44" i="9"/>
  <c r="W72" i="9"/>
  <c r="W260" i="9" s="1"/>
  <c r="AA72" i="10"/>
  <c r="AA260" i="10" s="1"/>
  <c r="AE72" i="10"/>
  <c r="AE260" i="10" s="1"/>
  <c r="AI44" i="11"/>
  <c r="M44" i="12"/>
  <c r="AJ14" i="12"/>
  <c r="AJ44" i="12"/>
  <c r="H72" i="12"/>
  <c r="H260" i="12" s="1"/>
  <c r="L72" i="12"/>
  <c r="L260" i="12" s="1"/>
  <c r="Q72" i="12"/>
  <c r="Q260" i="12" s="1"/>
  <c r="U72" i="12"/>
  <c r="U260" i="12" s="1"/>
  <c r="Y72" i="12"/>
  <c r="Y260" i="12" s="1"/>
  <c r="AD72" i="12"/>
  <c r="AD260" i="12" s="1"/>
  <c r="AH72" i="12"/>
  <c r="AH260" i="12" s="1"/>
  <c r="AN72" i="12"/>
  <c r="AN260" i="12" s="1"/>
  <c r="D114" i="1"/>
  <c r="M14" i="10"/>
  <c r="AL72" i="10"/>
  <c r="AL260" i="10" s="1"/>
  <c r="H72" i="11"/>
  <c r="H260" i="11" s="1"/>
  <c r="L72" i="11"/>
  <c r="L260" i="11" s="1"/>
  <c r="Q72" i="11"/>
  <c r="Q260" i="11" s="1"/>
  <c r="U72" i="11"/>
  <c r="U260" i="11" s="1"/>
  <c r="Y72" i="11"/>
  <c r="Y260" i="11" s="1"/>
  <c r="D14" i="12"/>
  <c r="D72" i="12" s="1"/>
  <c r="D260" i="12" s="1"/>
  <c r="AI14" i="12"/>
  <c r="E72" i="12"/>
  <c r="E260" i="12" s="1"/>
  <c r="I72" i="12"/>
  <c r="I260" i="12" s="1"/>
  <c r="N72" i="12"/>
  <c r="N260" i="12" s="1"/>
  <c r="R72" i="12"/>
  <c r="R260" i="12" s="1"/>
  <c r="V72" i="12"/>
  <c r="V260" i="12" s="1"/>
  <c r="AA72" i="12"/>
  <c r="AA260" i="12" s="1"/>
  <c r="AE72" i="12"/>
  <c r="AE260" i="12" s="1"/>
  <c r="AK72" i="12"/>
  <c r="AK260" i="12" s="1"/>
  <c r="AO72" i="12"/>
  <c r="AO260" i="12" s="1"/>
  <c r="O72" i="11"/>
  <c r="O260" i="11" s="1"/>
  <c r="D130" i="1"/>
  <c r="D102" i="1"/>
  <c r="D90" i="1"/>
  <c r="D74" i="1"/>
  <c r="D70" i="1"/>
  <c r="D62" i="1"/>
  <c r="D58" i="1"/>
  <c r="D54" i="1"/>
  <c r="D46" i="1"/>
  <c r="D42" i="1"/>
  <c r="D30" i="1"/>
  <c r="D26" i="1"/>
  <c r="D22" i="1"/>
  <c r="D14" i="1"/>
  <c r="D146" i="1"/>
  <c r="D110" i="1"/>
  <c r="D86" i="1"/>
  <c r="D66" i="1"/>
  <c r="D50" i="1"/>
  <c r="D34" i="1"/>
  <c r="D18" i="1"/>
  <c r="D82" i="1"/>
  <c r="D78" i="1"/>
  <c r="D94" i="1"/>
  <c r="D126" i="1"/>
  <c r="Z44" i="12"/>
  <c r="AD72" i="11"/>
  <c r="AD260" i="11" s="1"/>
  <c r="AH72" i="11"/>
  <c r="AH260" i="11" s="1"/>
  <c r="AJ44" i="10"/>
  <c r="AJ14" i="10"/>
  <c r="AK72" i="10"/>
  <c r="AK260" i="10" s="1"/>
  <c r="AO72" i="10"/>
  <c r="AO260" i="10" s="1"/>
  <c r="AN72" i="10"/>
  <c r="AN260" i="10" s="1"/>
  <c r="AI44" i="10"/>
  <c r="AC72" i="10"/>
  <c r="AC260" i="10" s="1"/>
  <c r="AI14" i="10"/>
  <c r="AB72" i="10"/>
  <c r="AB260" i="10" s="1"/>
  <c r="AF72" i="10"/>
  <c r="AF260" i="10" s="1"/>
  <c r="Z14" i="10"/>
  <c r="Y260" i="10"/>
  <c r="D118" i="1"/>
  <c r="D98" i="1"/>
  <c r="I72" i="10"/>
  <c r="I260" i="10" s="1"/>
  <c r="D44" i="10"/>
  <c r="D72" i="10" s="1"/>
  <c r="D260" i="10" s="1"/>
  <c r="F72" i="10"/>
  <c r="F260" i="10" s="1"/>
  <c r="AJ44" i="9"/>
  <c r="Z44" i="9"/>
  <c r="AI44" i="9"/>
  <c r="AI14" i="9"/>
  <c r="D134" i="1"/>
  <c r="D14" i="9"/>
  <c r="H72" i="9"/>
  <c r="H260" i="9" s="1"/>
  <c r="L72" i="9"/>
  <c r="L260" i="9" s="1"/>
  <c r="AK72" i="11"/>
  <c r="AK260" i="11" s="1"/>
  <c r="AO72" i="11"/>
  <c r="AO260" i="11" s="1"/>
  <c r="D142" i="1"/>
  <c r="AI14" i="11"/>
  <c r="AI72" i="11" s="1"/>
  <c r="AI260" i="11" s="1"/>
  <c r="M44" i="11"/>
  <c r="AJ44" i="11"/>
  <c r="AJ72" i="11" s="1"/>
  <c r="AJ260" i="11" s="1"/>
  <c r="D44" i="11"/>
  <c r="M14" i="11"/>
  <c r="Z14" i="11"/>
  <c r="D254" i="1"/>
  <c r="D158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8" i="1"/>
  <c r="M37" i="1"/>
  <c r="M35" i="1"/>
  <c r="M33" i="1"/>
  <c r="M31" i="1"/>
  <c r="M27" i="1"/>
  <c r="M25" i="1"/>
  <c r="M23" i="1"/>
  <c r="M21" i="1"/>
  <c r="M19" i="1"/>
  <c r="M17" i="1"/>
  <c r="Z13" i="1"/>
  <c r="Z14" i="1"/>
  <c r="Z15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40" i="1"/>
  <c r="Z41" i="1"/>
  <c r="Z42" i="1"/>
  <c r="Z43" i="1"/>
  <c r="Z44" i="1"/>
  <c r="Z45" i="1"/>
  <c r="Z46" i="1"/>
  <c r="Z48" i="1"/>
  <c r="Z49" i="1"/>
  <c r="Z50" i="1"/>
  <c r="Z51" i="1"/>
  <c r="Z52" i="1"/>
  <c r="Z53" i="1"/>
  <c r="Z54" i="1"/>
  <c r="Z55" i="1"/>
  <c r="Z56" i="1"/>
  <c r="E72" i="11"/>
  <c r="E260" i="11" s="1"/>
  <c r="I72" i="11"/>
  <c r="I260" i="11" s="1"/>
  <c r="N72" i="11"/>
  <c r="N260" i="11" s="1"/>
  <c r="R72" i="11"/>
  <c r="R260" i="11" s="1"/>
  <c r="V72" i="11"/>
  <c r="V260" i="11" s="1"/>
  <c r="AA72" i="11"/>
  <c r="AA260" i="11" s="1"/>
  <c r="AE72" i="11"/>
  <c r="AE260" i="11" s="1"/>
  <c r="AN72" i="11"/>
  <c r="AN260" i="11" s="1"/>
  <c r="Z8" i="1"/>
  <c r="Z9" i="1"/>
  <c r="Z10" i="1"/>
  <c r="Z11" i="1"/>
  <c r="Z12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J9" i="1"/>
  <c r="AJ13" i="1"/>
  <c r="AJ17" i="1"/>
  <c r="AJ21" i="1"/>
  <c r="AJ25" i="1"/>
  <c r="AJ29" i="1"/>
  <c r="AJ33" i="1"/>
  <c r="AJ37" i="1"/>
  <c r="AJ41" i="1"/>
  <c r="AJ45" i="1"/>
  <c r="AJ49" i="1"/>
  <c r="AJ53" i="1"/>
  <c r="AJ57" i="1"/>
  <c r="AJ61" i="1"/>
  <c r="AJ65" i="1"/>
  <c r="AJ69" i="1"/>
  <c r="AJ73" i="1"/>
  <c r="AJ77" i="1"/>
  <c r="AJ81" i="1"/>
  <c r="AJ85" i="1"/>
  <c r="AJ89" i="1"/>
  <c r="AJ93" i="1"/>
  <c r="AJ97" i="1"/>
  <c r="AJ101" i="1"/>
  <c r="AJ105" i="1"/>
  <c r="AJ109" i="1"/>
  <c r="AJ113" i="1"/>
  <c r="AJ117" i="1"/>
  <c r="AJ121" i="1"/>
  <c r="AJ125" i="1"/>
  <c r="AJ129" i="1"/>
  <c r="AJ133" i="1"/>
  <c r="AJ137" i="1"/>
  <c r="AJ141" i="1"/>
  <c r="AJ145" i="1"/>
  <c r="AJ149" i="1"/>
  <c r="AJ153" i="1"/>
  <c r="AJ157" i="1"/>
  <c r="AJ161" i="1"/>
  <c r="AJ165" i="1"/>
  <c r="AJ173" i="1"/>
  <c r="AJ177" i="1"/>
  <c r="AJ181" i="1"/>
  <c r="AJ185" i="1"/>
  <c r="AJ189" i="1"/>
  <c r="AJ193" i="1"/>
  <c r="AJ197" i="1"/>
  <c r="AJ201" i="1"/>
  <c r="AJ205" i="1"/>
  <c r="AJ209" i="1"/>
  <c r="AJ213" i="1"/>
  <c r="AJ217" i="1"/>
  <c r="AJ221" i="1"/>
  <c r="AJ225" i="1"/>
  <c r="AJ229" i="1"/>
  <c r="AJ233" i="1"/>
  <c r="AJ237" i="1"/>
  <c r="AJ241" i="1"/>
  <c r="AJ245" i="1"/>
  <c r="AJ249" i="1"/>
  <c r="AJ253" i="1"/>
  <c r="AJ10" i="1"/>
  <c r="AJ14" i="1"/>
  <c r="AJ18" i="1"/>
  <c r="AJ22" i="1"/>
  <c r="AJ26" i="1"/>
  <c r="AJ30" i="1"/>
  <c r="AJ34" i="1"/>
  <c r="AJ38" i="1"/>
  <c r="AJ42" i="1"/>
  <c r="AJ46" i="1"/>
  <c r="AJ50" i="1"/>
  <c r="AJ54" i="1"/>
  <c r="AJ58" i="1"/>
  <c r="AJ62" i="1"/>
  <c r="AJ66" i="1"/>
  <c r="AJ70" i="1"/>
  <c r="AJ74" i="1"/>
  <c r="AJ78" i="1"/>
  <c r="AJ82" i="1"/>
  <c r="AJ86" i="1"/>
  <c r="AJ90" i="1"/>
  <c r="AJ94" i="1"/>
  <c r="AJ98" i="1"/>
  <c r="AJ102" i="1"/>
  <c r="AJ106" i="1"/>
  <c r="AJ110" i="1"/>
  <c r="AJ114" i="1"/>
  <c r="AJ118" i="1"/>
  <c r="AJ122" i="1"/>
  <c r="AJ126" i="1"/>
  <c r="AJ130" i="1"/>
  <c r="AJ134" i="1"/>
  <c r="AJ138" i="1"/>
  <c r="AJ142" i="1"/>
  <c r="AJ146" i="1"/>
  <c r="AJ150" i="1"/>
  <c r="AJ154" i="1"/>
  <c r="AJ158" i="1"/>
  <c r="AJ162" i="1"/>
  <c r="AJ166" i="1"/>
  <c r="AJ170" i="1"/>
  <c r="AJ174" i="1"/>
  <c r="AJ178" i="1"/>
  <c r="AJ182" i="1"/>
  <c r="AJ186" i="1"/>
  <c r="AJ190" i="1"/>
  <c r="AJ194" i="1"/>
  <c r="AJ198" i="1"/>
  <c r="AJ202" i="1"/>
  <c r="AJ206" i="1"/>
  <c r="AJ210" i="1"/>
  <c r="AJ214" i="1"/>
  <c r="AJ218" i="1"/>
  <c r="AJ222" i="1"/>
  <c r="AJ226" i="1"/>
  <c r="AJ230" i="1"/>
  <c r="AJ234" i="1"/>
  <c r="AJ238" i="1"/>
  <c r="AJ242" i="1"/>
  <c r="AJ246" i="1"/>
  <c r="AJ250" i="1"/>
  <c r="AJ254" i="1"/>
  <c r="AJ11" i="1"/>
  <c r="AJ15" i="1"/>
  <c r="AJ19" i="1"/>
  <c r="AJ23" i="1"/>
  <c r="AJ27" i="1"/>
  <c r="AJ31" i="1"/>
  <c r="AJ35" i="1"/>
  <c r="AJ39" i="1"/>
  <c r="AJ43" i="1"/>
  <c r="AJ47" i="1"/>
  <c r="AJ51" i="1"/>
  <c r="AJ55" i="1"/>
  <c r="AJ59" i="1"/>
  <c r="AJ63" i="1"/>
  <c r="AJ67" i="1"/>
  <c r="AJ71" i="1"/>
  <c r="AJ75" i="1"/>
  <c r="AJ79" i="1"/>
  <c r="AJ83" i="1"/>
  <c r="AJ87" i="1"/>
  <c r="AJ91" i="1"/>
  <c r="AJ95" i="1"/>
  <c r="AJ99" i="1"/>
  <c r="AJ103" i="1"/>
  <c r="AJ107" i="1"/>
  <c r="AJ111" i="1"/>
  <c r="AJ115" i="1"/>
  <c r="AJ119" i="1"/>
  <c r="AJ123" i="1"/>
  <c r="AJ127" i="1"/>
  <c r="AJ131" i="1"/>
  <c r="AJ135" i="1"/>
  <c r="AJ139" i="1"/>
  <c r="AJ143" i="1"/>
  <c r="AJ147" i="1"/>
  <c r="AJ151" i="1"/>
  <c r="AJ155" i="1"/>
  <c r="AJ159" i="1"/>
  <c r="AJ163" i="1"/>
  <c r="AJ167" i="1"/>
  <c r="AJ171" i="1"/>
  <c r="AJ175" i="1"/>
  <c r="AJ179" i="1"/>
  <c r="AJ183" i="1"/>
  <c r="AJ187" i="1"/>
  <c r="AJ191" i="1"/>
  <c r="AJ195" i="1"/>
  <c r="AJ199" i="1"/>
  <c r="AJ203" i="1"/>
  <c r="AJ207" i="1"/>
  <c r="AJ211" i="1"/>
  <c r="AJ215" i="1"/>
  <c r="AJ219" i="1"/>
  <c r="AJ223" i="1"/>
  <c r="AJ227" i="1"/>
  <c r="AJ231" i="1"/>
  <c r="AJ235" i="1"/>
  <c r="AJ239" i="1"/>
  <c r="AJ243" i="1"/>
  <c r="AJ247" i="1"/>
  <c r="AJ251" i="1"/>
  <c r="AJ255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J8" i="1"/>
  <c r="AJ12" i="1"/>
  <c r="AJ16" i="1"/>
  <c r="AJ20" i="1"/>
  <c r="AJ24" i="1"/>
  <c r="AJ28" i="1"/>
  <c r="AJ32" i="1"/>
  <c r="AJ36" i="1"/>
  <c r="AJ40" i="1"/>
  <c r="AJ44" i="1"/>
  <c r="AJ48" i="1"/>
  <c r="AJ52" i="1"/>
  <c r="AJ56" i="1"/>
  <c r="AJ60" i="1"/>
  <c r="AJ64" i="1"/>
  <c r="AJ68" i="1"/>
  <c r="AJ72" i="1"/>
  <c r="AJ76" i="1"/>
  <c r="AJ80" i="1"/>
  <c r="AJ84" i="1"/>
  <c r="AJ88" i="1"/>
  <c r="AJ92" i="1"/>
  <c r="AJ96" i="1"/>
  <c r="AJ100" i="1"/>
  <c r="AJ104" i="1"/>
  <c r="AJ108" i="1"/>
  <c r="AJ112" i="1"/>
  <c r="AJ116" i="1"/>
  <c r="AJ120" i="1"/>
  <c r="AJ124" i="1"/>
  <c r="AJ128" i="1"/>
  <c r="AJ132" i="1"/>
  <c r="AJ136" i="1"/>
  <c r="AJ140" i="1"/>
  <c r="AJ144" i="1"/>
  <c r="AJ148" i="1"/>
  <c r="AJ152" i="1"/>
  <c r="AJ156" i="1"/>
  <c r="AJ160" i="1"/>
  <c r="AJ164" i="1"/>
  <c r="AJ168" i="1"/>
  <c r="AJ172" i="1"/>
  <c r="AJ176" i="1"/>
  <c r="AJ180" i="1"/>
  <c r="AJ184" i="1"/>
  <c r="AJ188" i="1"/>
  <c r="AJ192" i="1"/>
  <c r="AJ196" i="1"/>
  <c r="AJ200" i="1"/>
  <c r="AJ204" i="1"/>
  <c r="AJ208" i="1"/>
  <c r="AJ212" i="1"/>
  <c r="AJ216" i="1"/>
  <c r="AJ220" i="1"/>
  <c r="AJ224" i="1"/>
  <c r="AJ228" i="1"/>
  <c r="AJ232" i="1"/>
  <c r="AJ236" i="1"/>
  <c r="AJ240" i="1"/>
  <c r="AJ244" i="1"/>
  <c r="AJ248" i="1"/>
  <c r="AJ252" i="1"/>
  <c r="AJ256" i="1"/>
  <c r="AJ169" i="1"/>
  <c r="Z47" i="1"/>
  <c r="Z44" i="10"/>
  <c r="Z44" i="11"/>
  <c r="Z39" i="1"/>
  <c r="Z16" i="1"/>
  <c r="AG72" i="10"/>
  <c r="AG260" i="10" s="1"/>
  <c r="M44" i="10"/>
  <c r="M44" i="9"/>
  <c r="M29" i="1"/>
  <c r="M14" i="9"/>
  <c r="X72" i="9"/>
  <c r="X260" i="9" s="1"/>
  <c r="M82" i="1"/>
  <c r="AI72" i="12"/>
  <c r="AI260" i="12" s="1"/>
  <c r="D10" i="1"/>
  <c r="D256" i="1"/>
  <c r="D255" i="1"/>
  <c r="D252" i="1"/>
  <c r="D251" i="1"/>
  <c r="D249" i="1"/>
  <c r="D247" i="1"/>
  <c r="D245" i="1"/>
  <c r="D244" i="1"/>
  <c r="D243" i="1"/>
  <c r="D240" i="1"/>
  <c r="D239" i="1"/>
  <c r="D238" i="1"/>
  <c r="D236" i="1"/>
  <c r="D235" i="1"/>
  <c r="D233" i="1"/>
  <c r="D231" i="1"/>
  <c r="D229" i="1"/>
  <c r="D228" i="1"/>
  <c r="D227" i="1"/>
  <c r="D224" i="1"/>
  <c r="D223" i="1"/>
  <c r="D222" i="1"/>
  <c r="D220" i="1"/>
  <c r="D219" i="1"/>
  <c r="D217" i="1"/>
  <c r="D215" i="1"/>
  <c r="D213" i="1"/>
  <c r="D212" i="1"/>
  <c r="D211" i="1"/>
  <c r="D208" i="1"/>
  <c r="D207" i="1"/>
  <c r="D206" i="1"/>
  <c r="D204" i="1"/>
  <c r="D203" i="1"/>
  <c r="D201" i="1"/>
  <c r="D199" i="1"/>
  <c r="D197" i="1"/>
  <c r="D196" i="1"/>
  <c r="D195" i="1"/>
  <c r="D192" i="1"/>
  <c r="D191" i="1"/>
  <c r="D190" i="1"/>
  <c r="D188" i="1"/>
  <c r="D187" i="1"/>
  <c r="D185" i="1"/>
  <c r="D183" i="1"/>
  <c r="D181" i="1"/>
  <c r="D180" i="1"/>
  <c r="D179" i="1"/>
  <c r="D176" i="1"/>
  <c r="D175" i="1"/>
  <c r="D174" i="1"/>
  <c r="D172" i="1"/>
  <c r="D171" i="1"/>
  <c r="D169" i="1"/>
  <c r="D167" i="1"/>
  <c r="D165" i="1"/>
  <c r="D163" i="1"/>
  <c r="D160" i="1"/>
  <c r="D159" i="1"/>
  <c r="D156" i="1"/>
  <c r="D155" i="1"/>
  <c r="D153" i="1"/>
  <c r="D151" i="1"/>
  <c r="D149" i="1"/>
  <c r="D148" i="1"/>
  <c r="D147" i="1"/>
  <c r="D144" i="1"/>
  <c r="D143" i="1"/>
  <c r="D140" i="1"/>
  <c r="D139" i="1"/>
  <c r="D137" i="1"/>
  <c r="D135" i="1"/>
  <c r="D133" i="1"/>
  <c r="D132" i="1"/>
  <c r="D131" i="1"/>
  <c r="D128" i="1"/>
  <c r="D127" i="1"/>
  <c r="D124" i="1"/>
  <c r="D123" i="1"/>
  <c r="D121" i="1"/>
  <c r="D119" i="1"/>
  <c r="D117" i="1"/>
  <c r="D116" i="1"/>
  <c r="D115" i="1"/>
  <c r="D112" i="1"/>
  <c r="D111" i="1"/>
  <c r="D108" i="1"/>
  <c r="D107" i="1"/>
  <c r="D105" i="1"/>
  <c r="D103" i="1"/>
  <c r="D101" i="1"/>
  <c r="D100" i="1"/>
  <c r="D99" i="1"/>
  <c r="D96" i="1"/>
  <c r="D95" i="1"/>
  <c r="D92" i="1"/>
  <c r="D91" i="1"/>
  <c r="D89" i="1"/>
  <c r="D87" i="1"/>
  <c r="D85" i="1"/>
  <c r="D84" i="1"/>
  <c r="D83" i="1"/>
  <c r="D80" i="1"/>
  <c r="D79" i="1"/>
  <c r="D76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0" i="1"/>
  <c r="M229" i="1"/>
  <c r="D178" i="1"/>
  <c r="X260" i="11"/>
  <c r="D162" i="1"/>
  <c r="D75" i="1"/>
  <c r="D73" i="1"/>
  <c r="D71" i="1"/>
  <c r="D69" i="1"/>
  <c r="D68" i="1"/>
  <c r="D67" i="1"/>
  <c r="D65" i="1"/>
  <c r="D64" i="1"/>
  <c r="D63" i="1"/>
  <c r="D61" i="1"/>
  <c r="D60" i="1"/>
  <c r="D59" i="1"/>
  <c r="D57" i="1"/>
  <c r="D56" i="1"/>
  <c r="D55" i="1"/>
  <c r="D53" i="1"/>
  <c r="D52" i="1"/>
  <c r="D51" i="1"/>
  <c r="D49" i="1"/>
  <c r="D48" i="1"/>
  <c r="D47" i="1"/>
  <c r="D45" i="1"/>
  <c r="D44" i="1"/>
  <c r="D43" i="1"/>
  <c r="D40" i="1"/>
  <c r="D39" i="1"/>
  <c r="D36" i="1"/>
  <c r="D35" i="1"/>
  <c r="D33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89" i="1"/>
  <c r="M188" i="1"/>
  <c r="M187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3" i="1"/>
  <c r="D198" i="1"/>
  <c r="M15" i="1"/>
  <c r="M13" i="1"/>
  <c r="M11" i="1"/>
  <c r="M9" i="1"/>
  <c r="M72" i="10"/>
  <c r="D106" i="1"/>
  <c r="D122" i="1"/>
  <c r="D138" i="1"/>
  <c r="D154" i="1"/>
  <c r="D170" i="1"/>
  <c r="M216" i="1"/>
  <c r="M190" i="1"/>
  <c r="M186" i="1"/>
  <c r="M126" i="1"/>
  <c r="D150" i="1"/>
  <c r="D166" i="1"/>
  <c r="D182" i="1"/>
  <c r="M8" i="1"/>
  <c r="M36" i="1"/>
  <c r="M34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5" i="1"/>
  <c r="M124" i="1"/>
  <c r="M123" i="1"/>
  <c r="M122" i="1"/>
  <c r="M121" i="1"/>
  <c r="M120" i="1"/>
  <c r="M119" i="1"/>
  <c r="M118" i="1"/>
  <c r="M32" i="1"/>
  <c r="M30" i="1"/>
  <c r="M28" i="1"/>
  <c r="M26" i="1"/>
  <c r="M24" i="1"/>
  <c r="M22" i="1"/>
  <c r="M20" i="1"/>
  <c r="M18" i="1"/>
  <c r="M16" i="1"/>
  <c r="M14" i="1"/>
  <c r="M12" i="1"/>
  <c r="M10" i="1"/>
  <c r="D194" i="1"/>
  <c r="AJ72" i="9"/>
  <c r="AJ260" i="9" s="1"/>
  <c r="D31" i="1"/>
  <c r="D29" i="1"/>
  <c r="D28" i="1"/>
  <c r="D27" i="1"/>
  <c r="D24" i="1"/>
  <c r="D23" i="1"/>
  <c r="D20" i="1"/>
  <c r="D19" i="1"/>
  <c r="D17" i="1"/>
  <c r="D15" i="1"/>
  <c r="D186" i="1"/>
  <c r="D202" i="1"/>
  <c r="D218" i="1"/>
  <c r="D234" i="1"/>
  <c r="D250" i="1"/>
  <c r="D214" i="1"/>
  <c r="D230" i="1"/>
  <c r="D246" i="1"/>
  <c r="D8" i="1"/>
  <c r="D9" i="1"/>
  <c r="D13" i="1"/>
  <c r="D210" i="1"/>
  <c r="D226" i="1"/>
  <c r="D242" i="1"/>
  <c r="D12" i="1"/>
  <c r="D11" i="1"/>
  <c r="M39" i="1"/>
  <c r="M164" i="1"/>
  <c r="D164" i="1"/>
  <c r="M231" i="1"/>
  <c r="X260" i="10"/>
  <c r="M120" i="10"/>
  <c r="M120" i="11"/>
  <c r="X117" i="1"/>
  <c r="X257" i="1" s="1"/>
  <c r="X261" i="1" s="1"/>
  <c r="Z12" i="9"/>
  <c r="Z14" i="9" s="1"/>
  <c r="Z72" i="9" s="1"/>
  <c r="Z260" i="9" s="1"/>
  <c r="AB14" i="9"/>
  <c r="AB72" i="9" s="1"/>
  <c r="D21" i="1"/>
  <c r="D25" i="1"/>
  <c r="D37" i="1"/>
  <c r="D41" i="1"/>
  <c r="D77" i="1"/>
  <c r="D81" i="1"/>
  <c r="D93" i="1"/>
  <c r="D97" i="1"/>
  <c r="D109" i="1"/>
  <c r="D113" i="1"/>
  <c r="D125" i="1"/>
  <c r="D129" i="1"/>
  <c r="D141" i="1"/>
  <c r="D145" i="1"/>
  <c r="D157" i="1"/>
  <c r="D161" i="1"/>
  <c r="D173" i="1"/>
  <c r="D177" i="1"/>
  <c r="D189" i="1"/>
  <c r="D193" i="1"/>
  <c r="D205" i="1"/>
  <c r="D209" i="1"/>
  <c r="D221" i="1"/>
  <c r="D225" i="1"/>
  <c r="D237" i="1"/>
  <c r="D241" i="1"/>
  <c r="D253" i="1"/>
  <c r="D16" i="1"/>
  <c r="D32" i="1"/>
  <c r="D72" i="1"/>
  <c r="D88" i="1"/>
  <c r="D104" i="1"/>
  <c r="D120" i="1"/>
  <c r="D136" i="1"/>
  <c r="D152" i="1"/>
  <c r="D168" i="1"/>
  <c r="D184" i="1"/>
  <c r="D200" i="1"/>
  <c r="D216" i="1"/>
  <c r="D232" i="1"/>
  <c r="D248" i="1"/>
  <c r="D257" i="1" l="1"/>
  <c r="D261" i="1" s="1"/>
  <c r="AJ257" i="1"/>
  <c r="AJ261" i="1" s="1"/>
  <c r="AI257" i="1"/>
  <c r="AI261" i="1" s="1"/>
  <c r="Z257" i="1"/>
  <c r="Z261" i="1" s="1"/>
  <c r="Z72" i="12"/>
  <c r="Z260" i="12" s="1"/>
  <c r="M72" i="12"/>
  <c r="M260" i="12" s="1"/>
  <c r="D72" i="11"/>
  <c r="D260" i="11" s="1"/>
  <c r="AI72" i="9"/>
  <c r="AI260" i="9" s="1"/>
  <c r="D72" i="9"/>
  <c r="D260" i="9" s="1"/>
  <c r="Z72" i="11"/>
  <c r="Z260" i="11" s="1"/>
  <c r="AI72" i="10"/>
  <c r="AI260" i="10" s="1"/>
  <c r="AJ72" i="12"/>
  <c r="AJ260" i="12" s="1"/>
  <c r="M260" i="10"/>
  <c r="Z72" i="10"/>
  <c r="Z260" i="10" s="1"/>
  <c r="AJ72" i="10"/>
  <c r="AJ260" i="10" s="1"/>
  <c r="M72" i="9"/>
  <c r="M260" i="9" s="1"/>
  <c r="M72" i="11"/>
  <c r="M260" i="11" s="1"/>
  <c r="M117" i="1"/>
  <c r="M257" i="1" s="1"/>
  <c r="M261" i="1" s="1"/>
  <c r="AB260" i="9"/>
</calcChain>
</file>

<file path=xl/sharedStrings.xml><?xml version="1.0" encoding="utf-8"?>
<sst xmlns="http://schemas.openxmlformats.org/spreadsheetml/2006/main" count="2159" uniqueCount="371">
  <si>
    <t xml:space="preserve">СВОД ОБЪЕМОВ МЕДИЦИНСКОЙ ПОМОЩИ В РАЗРЕЗЕ ВИДОВ, УСЛОВИЙ И ФОРМ ЕЕ ОКАЗАНИЯ В РАМКАХ ТЕРРИТОРИАЛЬНОЙ ПРОГРАММЫ ОБЯЗАТЕЛЬНОГО МЕДИЦИНСКОГО СТРАХОВАНИЯ НА 2021 ГОД </t>
  </si>
  <si>
    <t>реестровый номер</t>
  </si>
  <si>
    <t>№ п/п</t>
  </si>
  <si>
    <t>Наименование медицинских организаций</t>
  </si>
  <si>
    <t>ПОСЕЩЕНИЯ С ПРОФИЛАКТИЧЕСКИМИ И/ИЛИ ИНЫМИ ЦЕЛЯМИ</t>
  </si>
  <si>
    <t>ОБРАЩЕНИЯ ПО ЗАБОЛЕВАНИЯМ</t>
  </si>
  <si>
    <t>НЕОТЛОЖНАЯ ПОМОЩЬ</t>
  </si>
  <si>
    <r>
      <rPr>
        <b/>
        <sz val="11"/>
        <rFont val="Times New Roman"/>
        <family val="1"/>
        <charset val="204"/>
      </rPr>
      <t>КРУГЛОСУТОЧНЫЙ СТАЦИОНАР</t>
    </r>
    <r>
      <rPr>
        <sz val="11"/>
        <rFont val="Times New Roman"/>
        <family val="1"/>
        <charset val="204"/>
      </rPr>
      <t xml:space="preserve">
</t>
    </r>
  </si>
  <si>
    <t>ДНЕВНЫЕ СТАЦИОНАРЫ ВСЕХ ТИПОВ</t>
  </si>
  <si>
    <t>СКОРАЯ МЕДИЦИНСКАЯ ПОМОЩЬ</t>
  </si>
  <si>
    <t>ВСЕГО</t>
  </si>
  <si>
    <t>в том числе</t>
  </si>
  <si>
    <t>ВСЕГО
(гр.12+гр.21+гр.22)</t>
  </si>
  <si>
    <t>по поводу
заболеваний</t>
  </si>
  <si>
    <t xml:space="preserve">КТ исследования
на догоспитальном этапе
</t>
  </si>
  <si>
    <t xml:space="preserve">МРТ исследования
на догоспитальном этапе
</t>
  </si>
  <si>
    <t>УЗИ сердечно-сосудистой системы</t>
  </si>
  <si>
    <t>Эндоскопические диагностические исследования</t>
  </si>
  <si>
    <t>Молекулярно генетические исследования с целью выявления онкологических заболеваний</t>
  </si>
  <si>
    <t>Паталого-анатомические исследования биопсийного (операционного) материала с целью выявления онкологических заболеваний</t>
  </si>
  <si>
    <t>Маммография</t>
  </si>
  <si>
    <t xml:space="preserve">Диализы
</t>
  </si>
  <si>
    <t xml:space="preserve">по стоматологической
помощи
по поводу
заболеваний </t>
  </si>
  <si>
    <t xml:space="preserve">Случаи госпитализации без реабилитации </t>
  </si>
  <si>
    <t xml:space="preserve">кроме того, случаи госпитализации по реабилитации </t>
  </si>
  <si>
    <t>Всего, случаев госпитализации с реабилитацией</t>
  </si>
  <si>
    <t>Случаи  лечения, всего</t>
  </si>
  <si>
    <t>в том числе:</t>
  </si>
  <si>
    <t>Всего вызовов СМП</t>
  </si>
  <si>
    <t xml:space="preserve"> в т.ч.    с тромболизисом
по ожидаемому с учетом предложений МО</t>
  </si>
  <si>
    <t>Всего</t>
  </si>
  <si>
    <t xml:space="preserve">Случаи лечения без ЭКО </t>
  </si>
  <si>
    <t>ЭКО
(случаи лечения)</t>
  </si>
  <si>
    <t>с профилактической
целью</t>
  </si>
  <si>
    <t>консультативного
приема</t>
  </si>
  <si>
    <t>Поезда здоровья</t>
  </si>
  <si>
    <t>в центрах
здоровья</t>
  </si>
  <si>
    <t xml:space="preserve">по стоматологической
помощи
с профилактической
целью </t>
  </si>
  <si>
    <t>неотложной
амбулаторной помощи</t>
  </si>
  <si>
    <t xml:space="preserve">по стоматологической
 неотложной помощи
</t>
  </si>
  <si>
    <t>приемный
покой</t>
  </si>
  <si>
    <t>травмпункт</t>
  </si>
  <si>
    <t xml:space="preserve"> ВМП</t>
  </si>
  <si>
    <t>по профилю "Онкология", включая ВМП "Онкология"</t>
  </si>
  <si>
    <t>по профилю "Онкология"</t>
  </si>
  <si>
    <t xml:space="preserve">Комплексное посещение для проведения профилактических медицинских осмотров </t>
  </si>
  <si>
    <t>Комплексное посещение по диспансеризации</t>
  </si>
  <si>
    <t>А</t>
  </si>
  <si>
    <t>ГБУЗ НО "Ардатовская центральная районная больница"</t>
  </si>
  <si>
    <t>ГБУЗ НО "Центральная городская больница г. Арзамаса"</t>
  </si>
  <si>
    <t>ГБУЗ НО "Городская больница скорой медицинской  помощи им. М.Ф. Владимирского"</t>
  </si>
  <si>
    <t xml:space="preserve">ГБУЗ НО "Арзамасская городская больница № 1"                    </t>
  </si>
  <si>
    <t xml:space="preserve">ГАУЗ НО "Арзамасская стоматологическая поликлиника"  </t>
  </si>
  <si>
    <t xml:space="preserve">ГБУЗ НО "Арзамасский родильный дом"                  </t>
  </si>
  <si>
    <t xml:space="preserve">ГБУЗ НО "Арзамасская районная больница"              </t>
  </si>
  <si>
    <t>ГБУЗ НО "Балахнинская центральная районная больница"</t>
  </si>
  <si>
    <t>ГБУЗ НО "Богородская центральная районная больница"</t>
  </si>
  <si>
    <t>ГБУЗ НО "Большеболдинская центральная районная больница"</t>
  </si>
  <si>
    <t xml:space="preserve">ГБУЗ НО "Большемурашкинская центральная районная больница" </t>
  </si>
  <si>
    <t>ГБУЗ НО "Борская центральная районная больница"</t>
  </si>
  <si>
    <t>ГБУЗ НО "Бутурлинская центральная районная больница"</t>
  </si>
  <si>
    <t>ГБУЗ НО "Вадская центральная районная  больница"</t>
  </si>
  <si>
    <t>ГБУЗ НО "Варнавинская центральная районная больница"</t>
  </si>
  <si>
    <t>ГБУЗ НО "Вачская центральная районная больница"</t>
  </si>
  <si>
    <t>ГБУЗ НО "Ветлужская центральная районная больница  имени доктора Гусева П.Ф."</t>
  </si>
  <si>
    <t>ГБУЗ НО "Вознесенская центральная районная больница"</t>
  </si>
  <si>
    <t>ГБУЗ НО "Володарская центральная районная больница"</t>
  </si>
  <si>
    <t>ГБУЗ НО "Воротынская центральная районная больница"</t>
  </si>
  <si>
    <t>ГБУЗ НО "Воскресенская центральная районная больница"</t>
  </si>
  <si>
    <t>ГБУЗ НО "Выксунская центральная районная больница"</t>
  </si>
  <si>
    <t>ГБУЗ НО  "Гагинская центральная районная больница"</t>
  </si>
  <si>
    <t>ГБУЗ НО  "Городецкая центральная районная больница"</t>
  </si>
  <si>
    <t xml:space="preserve">ГБУЗ НО  "Дальнеконстантиновская центральная районная больница" </t>
  </si>
  <si>
    <t>ГБУЗ НО "Дивеевская центральная районная больница имени академика Н.Н.Блохина"</t>
  </si>
  <si>
    <t xml:space="preserve">ГБУЗ НО "Городская больница № 1 г.Дзержинска"                      </t>
  </si>
  <si>
    <t>ГБУЗ НО "Городская больница № 2 г.Дзержинска"</t>
  </si>
  <si>
    <t xml:space="preserve">ГБУЗ НО "Городская больница № 7 г.Дзержинска" </t>
  </si>
  <si>
    <t>ГБУЗ НО "Городская детская больница № 8 г.Дзержинска"</t>
  </si>
  <si>
    <t xml:space="preserve">ГБУЗ НО "Детская городская поликлиника № 10 г.Дзержинска"          </t>
  </si>
  <si>
    <t xml:space="preserve">ГБУЗ НО "Больница скорой медицинской помощи г.Дзержинска"           </t>
  </si>
  <si>
    <t xml:space="preserve">ГБУЗ НО "Дзержинский перинатальный центр"                           </t>
  </si>
  <si>
    <t xml:space="preserve">ГАУЗ НО "Стоматологическая поликлиника г.Дзержинска"            </t>
  </si>
  <si>
    <t xml:space="preserve">ГБУЗ НО "Детская стоматологическая поликлиника г.Дзержинска"       </t>
  </si>
  <si>
    <t>ГБУЗ НО  "Княгининская центральная  районная  больница"</t>
  </si>
  <si>
    <t>ГБУЗ НО  "Ковернинская центральная районная больница"</t>
  </si>
  <si>
    <t xml:space="preserve">ГБУЗ НО  "Краснобаковская центральная районная больница" </t>
  </si>
  <si>
    <t>ГБУЗ НО "Уразовская центральная районная больница"</t>
  </si>
  <si>
    <t>ГБУЗ НО  "Кстовская центральная районная больница"</t>
  </si>
  <si>
    <t>ГБУЗ НО  "Кулебакская центральная районная больница"</t>
  </si>
  <si>
    <t xml:space="preserve">ГБУЗ НО "Лукояновская центральная районная больница" </t>
  </si>
  <si>
    <t>ГБУЗ НО "Лысковская центральная районная больница"</t>
  </si>
  <si>
    <t xml:space="preserve">ГБУЗ НО "Навашинская центральная районная больница" </t>
  </si>
  <si>
    <t>ГБУЗ НО  "Павловская центральная районная больница"</t>
  </si>
  <si>
    <t>ГБУЗ НО  "Первомайская центральная районная больница"</t>
  </si>
  <si>
    <t>ГБУЗ НО  "Перевозская центральная районная больница"</t>
  </si>
  <si>
    <t>ГБУЗ НО "Пильнинская центральная районная больница"</t>
  </si>
  <si>
    <t>ГБУЗ НО "Починковская центральная районная больница"</t>
  </si>
  <si>
    <t>ГБУЗ НО "Семеновская центральная районная больница"</t>
  </si>
  <si>
    <t>ГБУЗ НО "Сергачская центральная районная больница"</t>
  </si>
  <si>
    <t>ГБУЗ НО "Сеченовская центральная районная больница"</t>
  </si>
  <si>
    <t>ГБУЗ НО  "Сокольская центральная районная больница"</t>
  </si>
  <si>
    <t>ГБУЗ НО  "Сосновская центральная районная больница"</t>
  </si>
  <si>
    <t>ГБУЗ НО  "Спасская центральная районная больница"</t>
  </si>
  <si>
    <t>ГБУЗ НО  "Тонкинская центральная районная больница"</t>
  </si>
  <si>
    <t>ГБУЗ НО "Тоншаевская центральная районная больница"</t>
  </si>
  <si>
    <t>ГБУЗ НО "Уренская центральная районная больница"</t>
  </si>
  <si>
    <t>ГБУЗ НО "Чкаловская центральная районная больница"</t>
  </si>
  <si>
    <t>ГБУЗ НО "Шатковская центральная районная больница"</t>
  </si>
  <si>
    <t>ГБУЗ НО "Шарангская центральная районная больница"</t>
  </si>
  <si>
    <t xml:space="preserve">ГБУЗ НО "Шахунская центральная районная больница" </t>
  </si>
  <si>
    <t>ГБУЗ НО "Городская больница № 21  Автозаводского района  г.Нижнего Новгорода"</t>
  </si>
  <si>
    <t>ГБУЗ НО "Городская больница № 24 Автозаводского района г.Нижнего Новгорода"</t>
  </si>
  <si>
    <t>ГБУЗ НО "Детская городская больница № 25 Автозаводского района г.Нижнего Новгорода"</t>
  </si>
  <si>
    <t>ГБУЗ НО "Городская больница № 37  Автозаводского района  г.Нижнего Новгорода"</t>
  </si>
  <si>
    <t>ГБУЗ НО "Городская клиническая больница № 40 Автозаводского района г.Нижнего Новгорода"</t>
  </si>
  <si>
    <t>ГБУЗ НО "Городская клиническая больница № 13 Автозаводского района  г.Нижнего Новгорода"</t>
  </si>
  <si>
    <t>ГБУЗ НО "Городская поликлиника № 4 Канавинского района г.Нижнего Новгорода"</t>
  </si>
  <si>
    <t>ГБУЗ НО "Женская консультация № 5 Канавинского района  г.Нижнего Новгорода"</t>
  </si>
  <si>
    <t>ГБУЗ НО "Городская клиническая больница № 39 Канавинского района  г.Нижнего Новгорода"</t>
  </si>
  <si>
    <t>ГБУЗ НО "Детская городская поликлиника № 19 Канавинского района  г.Нижнего Новгорода"</t>
  </si>
  <si>
    <t>ГБУЗ НО "Городская поликлиника № 51 Канавинского района г.Нижнего Новгорода"</t>
  </si>
  <si>
    <t>ГБУЗ НО "Городская клиническая больница № 10 Канавинского района г.Н.Новгорода"</t>
  </si>
  <si>
    <t xml:space="preserve">ГБУЗ НО "Городская больница № 33 Ленинского района г.Нижнего Новгорода"  </t>
  </si>
  <si>
    <t>ГБУЗ НО "Родильный дом № 4  Ленинского района  г.Нижнего Новгорода имени А.Ф. Добротиной"</t>
  </si>
  <si>
    <t>ГБУЗ НО "Детская городская поликлиника № 18 Ленинского района г.Нижнего Новгорода"</t>
  </si>
  <si>
    <t>ГБУЗ НО "Детская городская поликлиника № 32 Ленинского района г.Нижнего Новгорода"</t>
  </si>
  <si>
    <t>ГБУЗ НО "Городская больница № 47 Ленинского района  г.Нижнего Новгорода"</t>
  </si>
  <si>
    <t>ГБУЗ НО "Городская клиническая больница № 7 Ленинского района  г.Нижнего Новгорода имени Е.Л. Березова"</t>
  </si>
  <si>
    <t xml:space="preserve">ГБУЗ НО "Детская городская клиническая больница № 27 "Айболит" Московского района г.Нижнего Новгорода"                  </t>
  </si>
  <si>
    <t>ГБУЗ НО "Городская больница № 28 Московского района  г.Нижнего Новгорода"</t>
  </si>
  <si>
    <t>ГБУЗ НО "Городская клиническая больница № 30 Московского района г.Нижнего Новгорода"</t>
  </si>
  <si>
    <t xml:space="preserve">ГБУЗ НО "Детская городская больница № 42 Московского   района г.Нижнего Новгорода"                                          </t>
  </si>
  <si>
    <t xml:space="preserve">ГБУЗ НО "Родильный дом № 5 Московского района г.Нижнего Новгорода"        </t>
  </si>
  <si>
    <t>ГБУЗ НО "Городская поликлиника № 17 Московского района г. Нижнего Новгорода"</t>
  </si>
  <si>
    <t>ГБУЗ НО "Родильный дом № 1 Нижегородского района   г.Нижнего Новгорода "</t>
  </si>
  <si>
    <t xml:space="preserve">ГБУЗ НО "Детская городская поликлиника № 22  Нижегородского района  г.Нижнего Новгорода"        </t>
  </si>
  <si>
    <t xml:space="preserve">ГБУЗ НО "Городская поликлиника № 7  Нижегородского района  г.Нижнего Новгорода"        </t>
  </si>
  <si>
    <t xml:space="preserve">ГБУЗ НО "Городская поликлиника № 21  Нижегородского района  г.Нижнего Новгорода"        </t>
  </si>
  <si>
    <t xml:space="preserve">ГБУЗ НО "Городская клиническая больница № 5 Нижегородского района  г.Нижнего Новгорода"        </t>
  </si>
  <si>
    <t xml:space="preserve">ГБУЗ НО "Городская клиническая больница № 38  Нижегородского района  г.Нижнего Новгорода"              </t>
  </si>
  <si>
    <t xml:space="preserve">ГБУЗ НО "Городская поликлиника № 1 Приокского района  г.Нижнего Новгорода"        </t>
  </si>
  <si>
    <t xml:space="preserve">ГБУЗ НО "Городская поликлиника № 50 Приокского района  г.Нижнего Новгорода"        </t>
  </si>
  <si>
    <t xml:space="preserve">ГБУЗ НО "Детская городская поликлиника №1  Приокского района  г.Нижнего Новгорода"                                                   </t>
  </si>
  <si>
    <t xml:space="preserve">ГБУЗ НО "Городская клиническая больница № 29 Приокского района  г.Нижнего Новгорода"                  </t>
  </si>
  <si>
    <t xml:space="preserve">ГБУЗ НО "Детская городская клиническая больница № 1 Приокского района  г.Нижнего Новгорода"       </t>
  </si>
  <si>
    <t xml:space="preserve">ГБУЗ НО "Городская клиническая больница №34  Советского района  г.Нижнего Новгорода"        </t>
  </si>
  <si>
    <t xml:space="preserve">ГБУЗ НО "Городская больница № 35 Советского района  г.Нижнего Новгорода"        </t>
  </si>
  <si>
    <t xml:space="preserve">ГБУЗ НО "Городская поликлиника № 30  Советского района  г.Нижнего Новгорода"        </t>
  </si>
  <si>
    <t xml:space="preserve">ГБУЗ НО "Городская поликлиника № 31  Советского района  г.Нижнего Новгорода"        </t>
  </si>
  <si>
    <t xml:space="preserve">ГБУЗ НО "Городская поликлиника № 35  Советского района  г.Нижнего Новгорода"         </t>
  </si>
  <si>
    <t xml:space="preserve">ГБУЗ НО "Детская городская поликлиника № 39 Советского района  г.Нижнего Новгорода"                                             </t>
  </si>
  <si>
    <t xml:space="preserve">ГБУЗ НО "Детская городская поликлиника № 48 Советского района  г.Нижнего Новгорода"                                                   </t>
  </si>
  <si>
    <t>ГБУЗ НО "Городская клиническая больница № 12 Сормовского района г.Нижнего Новгорода"</t>
  </si>
  <si>
    <t xml:space="preserve">ГБУЗ НО "Детская городская больница № 17 Сормовского района г.Нижнего Новгорода"                                          </t>
  </si>
  <si>
    <t>ГБУЗ НО "Нижегородский областной центр охраны здоровья семьи и репродукции"</t>
  </si>
  <si>
    <t>ГБУЗ НО "Станция скорой медицинской помощи г. Нижнего Новгорода"</t>
  </si>
  <si>
    <t xml:space="preserve">ГБУЗ НО  "Нижегородская областная детская клиническая больница"                                   </t>
  </si>
  <si>
    <t>ГБУЗ НО "Нижегородская областная клиническая больница им.Н.А.Семашко"</t>
  </si>
  <si>
    <t>ГБУЗ НО  "Нижегородский областной клинический онкологический диспансер"</t>
  </si>
  <si>
    <t xml:space="preserve">ГБУЗ НО  "Городская клиническая больница № 3"   (Нижегородский гериатрический центр)              </t>
  </si>
  <si>
    <t>ГБУЗ НО "Клинический диагностический центр"</t>
  </si>
  <si>
    <t xml:space="preserve">ГБУЗ НО  "Дзержинский госпиталь ветеранов войн им.А.М.Самарина"        </t>
  </si>
  <si>
    <t xml:space="preserve">Государственное автономное учреждение здравоохранения Нижегородской области "Областная стоматологическая поликлиника"  </t>
  </si>
  <si>
    <t>ГБУЗ НО  "Специализированная кардиохирургическая клиническая больница имени академика Б.А.Королёва"</t>
  </si>
  <si>
    <t>Государственное бюджетное учреждение "Нижегородский областной реабилитационный центр для инвалидов"</t>
  </si>
  <si>
    <t>Федеральное государственное бюджетное учреждение здравоохранения "Клиническая больница № 50 Федерального медико-биологического агентства"</t>
  </si>
  <si>
    <t>ФБУЗ "Приволжский окружной медицинский центр" Федерального медико-биологического агентства</t>
  </si>
  <si>
    <t xml:space="preserve">Борская больница филиал  ФБУЗ "Приволжский окружной медицинский центр" Федерального медико-биологического агентства </t>
  </si>
  <si>
    <t xml:space="preserve">ФГБОУ ВО"Приволжский  исследовательский медицинский университет" </t>
  </si>
  <si>
    <t>Нижегородский филиал ФГБУ "Государственный научный центр дерматологии и косметологии" Министерства здравоохранения Российской Федерации</t>
  </si>
  <si>
    <t>"Нижегородский филиал ФГУП "Московское протезно-ортопедическое предприятие" Минтруда России</t>
  </si>
  <si>
    <t xml:space="preserve">ЧУЗ "РЖД - Медицина» г. Шахунья" </t>
  </si>
  <si>
    <t>ЧЛПУ "Центр медицинской профилактики ГАЗ"</t>
  </si>
  <si>
    <t>МЧУ "Медико-санитарная часть завода "СОКОЛ"</t>
  </si>
  <si>
    <t>Медико-санитарная часть АО "Выксунский металлургический завод" (поликлиника)</t>
  </si>
  <si>
    <t>МЧУ "ПОЛИКЛИНИКА ВИТА-М"</t>
  </si>
  <si>
    <t>ООО "АКАДЕМИЯ ЖЕНСКОГО ЗДОРОВЬЯ И РЕПРОДУКЦИИ ЧЕЛОВЕКА"</t>
  </si>
  <si>
    <t>ООО "АКАДЕМИЯ ЗДОРОВЬЯ"</t>
  </si>
  <si>
    <t>ООО "АКСОН"</t>
  </si>
  <si>
    <t>ООО "Ангелы милосердия"</t>
  </si>
  <si>
    <t>ООО "АрсДент"</t>
  </si>
  <si>
    <t>ООО "База отдыха "Пурхма"</t>
  </si>
  <si>
    <t>ООО "БЕЛИНКА"</t>
  </si>
  <si>
    <t>ООО "ВАША СТОМАТОЛОГИЯ"</t>
  </si>
  <si>
    <t>ООО "ВИЗУС-ОМС"</t>
  </si>
  <si>
    <t>ООО "ВОЛГА-ПОЛИКЛИНИКА" (г.Балахна)</t>
  </si>
  <si>
    <t>ООО "ДЕНТ ВЕСТ"</t>
  </si>
  <si>
    <t>ООО "ДЕНТАЛ ЦЕНТР"</t>
  </si>
  <si>
    <t>ООО "ДЕНТА-ЛАЙН"</t>
  </si>
  <si>
    <t>ООО "ДентАрт"</t>
  </si>
  <si>
    <t>ООО "Для Всех" (г.Дзержинск)</t>
  </si>
  <si>
    <t>ООО "ДОКТОР АЙБОЛИТ" (г.Богородск)</t>
  </si>
  <si>
    <t>ООО "ЕВРОСТОМ"</t>
  </si>
  <si>
    <t>ООО "Единый Медицинский Центр"</t>
  </si>
  <si>
    <t>ООО "Женский Центр"</t>
  </si>
  <si>
    <t>ООО "ЗДОРОВЬЕ" г. Кулебаки</t>
  </si>
  <si>
    <t>ООО "ЗДОРОВЬЕ" г.Выкса</t>
  </si>
  <si>
    <t>ООО "Здравсервис"</t>
  </si>
  <si>
    <t>ООО "Зубнофф"</t>
  </si>
  <si>
    <t>ООО "ИмиджЛаб"</t>
  </si>
  <si>
    <t>ООО "ИНИР-СТОМ"</t>
  </si>
  <si>
    <t>ООО "ИРМА ДЕНТ"</t>
  </si>
  <si>
    <t>ООО "КЛИНИКА "АРТДЕНТ"</t>
  </si>
  <si>
    <t>ООО "КОММЕРСАНТ"</t>
  </si>
  <si>
    <t>ООО "ЛДЦ "СЕМЬЯ И ЗДОРОВЬЕ" (г.Кулебаки)</t>
  </si>
  <si>
    <t>ООО "ЛДЦ МИБС-НН"</t>
  </si>
  <si>
    <t>ООО "Линия жизни"</t>
  </si>
  <si>
    <t>ООО "Мать и дитя Нижний Новгород""</t>
  </si>
  <si>
    <t>ООО "МЕДИКАЛ БЭСТ" (г.Балахна)</t>
  </si>
  <si>
    <t>ООО "МЕДИС"</t>
  </si>
  <si>
    <t>ООО "Медисон"</t>
  </si>
  <si>
    <t>ООО "Медицинский стандарт"</t>
  </si>
  <si>
    <t>ООО "МЕДИЦИНСКИЙ ЦЕНТР "ВИЗИТ-НН"</t>
  </si>
  <si>
    <t>ООО "Медицинский центр "Эксперт"</t>
  </si>
  <si>
    <t>ООО "Медицинский центр Дент-Вест"</t>
  </si>
  <si>
    <t>ООО "Медицинский центр Эстетика" (г.Дзержинск)</t>
  </si>
  <si>
    <t>ООО "Мед-НН"</t>
  </si>
  <si>
    <t>ООО "МЕДПРОФИ"</t>
  </si>
  <si>
    <t>ООО "МЕДСАНЧАСТЬ ОРГСТЕКЛО"</t>
  </si>
  <si>
    <t>ООО "МЕДЭКСПРЕСС-НН"</t>
  </si>
  <si>
    <t>ООО "МИКО"</t>
  </si>
  <si>
    <t>ООО "Микрохирургия глаза -ОМС"</t>
  </si>
  <si>
    <t>ООО "ММЦ Волготрансгаз"</t>
  </si>
  <si>
    <t>ООО "НАДЕЖДА"</t>
  </si>
  <si>
    <t>ООО "НЕОФИТОС"</t>
  </si>
  <si>
    <t>ООО "Нефролайн-НН"</t>
  </si>
  <si>
    <t>ООО "Нефрологический центр"</t>
  </si>
  <si>
    <t>ООО "НИКА СПРИНГ ЦЕНТР"</t>
  </si>
  <si>
    <t>ООО "ОБЛАКА"</t>
  </si>
  <si>
    <t>ООО "Объединенная медицинская компания"</t>
  </si>
  <si>
    <t>ООО "ПАСТОРАЛЬ"</t>
  </si>
  <si>
    <t>ООО "РЕГИОНАЛЬНЫЙ ЦЕНТР ДИАГНОСТИКИ И РЕАБИЛИТАЦИИ"</t>
  </si>
  <si>
    <t>ООО "САКСЕС"</t>
  </si>
  <si>
    <t>ООО "СИГМА-ДЕНТ"</t>
  </si>
  <si>
    <t>ООО "СМАЙЛ"</t>
  </si>
  <si>
    <t>ООО "СОЛИНГ"</t>
  </si>
  <si>
    <t>ООО "СТЕЛЛА"</t>
  </si>
  <si>
    <t>ООО "СТОМАТОЛОГ И Я"</t>
  </si>
  <si>
    <t>ООО "СТОМАТОЛОГ"</t>
  </si>
  <si>
    <t>ООО "СТОМАТОЛОГИЯ "ЦЕНТРАЛЬНАЯ КЛИНИКА"</t>
  </si>
  <si>
    <t>ООО "СТОМЛАЙН"</t>
  </si>
  <si>
    <t>ООО "Стомлайн-Детство"</t>
  </si>
  <si>
    <t>ООО "ТВС МЕДИУМ"</t>
  </si>
  <si>
    <t>ООО "Тонус МАМА"</t>
  </si>
  <si>
    <t>ООО "ЦЕНТР РАЗВИТИЯ СТОМАТОЛОГИИ "САДКО"</t>
  </si>
  <si>
    <t>ООО "Центр современных медицинских технологий "Гарантия"</t>
  </si>
  <si>
    <t>ООО "ЧСК ВОЛОХОВОЙ А.С."</t>
  </si>
  <si>
    <t>ООО "ЭЛЕГРА-СТОМАТОЛОГИЯ"</t>
  </si>
  <si>
    <t>ООО "ЮНА"</t>
  </si>
  <si>
    <t>ООО МЕДИЦИНСКИЙ ЦЕНТР "ЭЛЕГРА"</t>
  </si>
  <si>
    <t xml:space="preserve">ООО МО "НИЖЕГОРОДСКАЯ НЕОТЛОЖКА"      </t>
  </si>
  <si>
    <t>ООО НМФ "К-ТЕСТ"</t>
  </si>
  <si>
    <t xml:space="preserve">ООО ОФТАЛЬМОЛОГИЧЕСКАЯ КЛИНИКА  "ЭКСИМЕР НН" </t>
  </si>
  <si>
    <t>ООО Стоматолгическая клиника "Смайлик"</t>
  </si>
  <si>
    <t>ООО СТОМАТОЛОГИЯ "МАСТЕР КЛАСС"</t>
  </si>
  <si>
    <t xml:space="preserve">ФИЛИАЛ "ФЕСФАРМ НН" ООО "КОМПАНИЯ "ФЕСФАРМ" </t>
  </si>
  <si>
    <t>ФИЛИАЛ ООО "Британская медицинская компания" в г.Бор</t>
  </si>
  <si>
    <t>ООО "Санаторий "Городецкий"</t>
  </si>
  <si>
    <t>ООО "Санаторий "Зеленый город"</t>
  </si>
  <si>
    <t>ООО "Санаторий им.ВЦСПС"</t>
  </si>
  <si>
    <t>ООО "Санаторий-профилакторий "Янтарь"</t>
  </si>
  <si>
    <t>ООО "М-Лайн" (г.Москва)</t>
  </si>
  <si>
    <t>ООО "Нефросовет" (г.Москва)</t>
  </si>
  <si>
    <t>ООО "Про Дент"</t>
  </si>
  <si>
    <t>ООО "СК "Белоснежка"</t>
  </si>
  <si>
    <t>ООО "Тонус АМАРИС"</t>
  </si>
  <si>
    <t>ООО "Тонус"</t>
  </si>
  <si>
    <t>ООО "ЭЛдент"</t>
  </si>
  <si>
    <t>Оренбургский филиал ФГАУ "НМИЦ "МНТК "Микрохирургия глаза" им. акад. С.Н.Федорова Минздрава России (г. Оренбург)</t>
  </si>
  <si>
    <t>ООО "Катлаб-НН"</t>
  </si>
  <si>
    <t>ООО "Диалог-НН"</t>
  </si>
  <si>
    <t>ООО "РОСТ-КЛИНИК"</t>
  </si>
  <si>
    <t>ООО "РУСМЕД"</t>
  </si>
  <si>
    <t>ОБОСОБЛЕННОЕ СТРУКТУРНОЕ ПОДРАЗДЕЛЕНИЕ ООО МЦ "ХЕЛФИ" В Г. Н. НОВГОРОД</t>
  </si>
  <si>
    <t>ООО "ЗУБОК" (Дзержинск)</t>
  </si>
  <si>
    <t>ООО "ЛАКИ ДЕНТ"</t>
  </si>
  <si>
    <t>ООО ПЦТ "САКНУР" (Казань)</t>
  </si>
  <si>
    <t>ООО "КЛИНИКА ЭСТЕТИЧЕСКОЙ МЕДИЦИНЫ"</t>
  </si>
  <si>
    <t>ООО "ЭКО ЦЕНТР" (Москва)</t>
  </si>
  <si>
    <t>ООО "ЯМТ" (Москва)</t>
  </si>
  <si>
    <t>ООО "МРТ НА ИЛЬИНКЕ"</t>
  </si>
  <si>
    <t>ООО "НАУЧНО-МЕТОДИЧЕСКИЙ ЦЕНТР КЛИНИЧЕСКОЙ ЛАБОРАТОРНОЙ ДИАГНОСТИКИ СИТИЛАБ" (Москва)</t>
  </si>
  <si>
    <t>ООО "СИТИЛАБ" (Казань)</t>
  </si>
  <si>
    <t>ООО "ЛАБОРАТОРИЯ ГЕМОТЕСТ" (Москва)</t>
  </si>
  <si>
    <t>ООО ДЦ "ТОМОГРАД-АРЗАМАС"</t>
  </si>
  <si>
    <t>ООО "УЛЫБКА" (Богородск)</t>
  </si>
  <si>
    <t>ООО "ТОНУС-С" (Семенов)</t>
  </si>
  <si>
    <t>ООО "МЕДОС-НН"</t>
  </si>
  <si>
    <t>ООО "ЭНДОСКОПИЯ+" (Арзамас)</t>
  </si>
  <si>
    <t>ООО "КЛИНИКА СОВРЕМЕННЫХ ТЕХНОЛОГИЙ "САДКО"</t>
  </si>
  <si>
    <t>ООО "ЦКДЛ" (Киров)</t>
  </si>
  <si>
    <t>ООО "ФармаДентал"</t>
  </si>
  <si>
    <t>ООО "8НН"</t>
  </si>
  <si>
    <t>ООО "Медицинский центр "Эксперт НН"</t>
  </si>
  <si>
    <t xml:space="preserve">Итого по медицинским организациям, включенным в реестр МО </t>
  </si>
  <si>
    <t>объемы медицинской помощи, оказываемой застрахованным в Нижегородской области в медицинских организациях других субъектов РФ</t>
  </si>
  <si>
    <t>Территориальный норматив объема медицинской помощи на 1 застрахованного гражданина</t>
  </si>
  <si>
    <t>численность застрахованных 3 183 711</t>
  </si>
  <si>
    <t>ООО "КЛИНИКА С"</t>
  </si>
  <si>
    <t>Тестирование на выявление новой коронавирусной инфекции -COVID-19</t>
  </si>
  <si>
    <t>сцинтиграфия</t>
  </si>
  <si>
    <t>ООО "Эко-Содействие Приволжье"</t>
  </si>
  <si>
    <t>Председатель - министр здравоохранения Нижегородской области</t>
  </si>
  <si>
    <t>Д.В.Мелик-Гусейнов</t>
  </si>
  <si>
    <t>Начальник отдела организации ОМС ТФОМС Нижегородской области</t>
  </si>
  <si>
    <t>А.Н. Мальханова</t>
  </si>
  <si>
    <t>Директор Территориального фонда обязательного медицинского страхования Нижегородской области</t>
  </si>
  <si>
    <t>С.И.Ермолова</t>
  </si>
  <si>
    <t>Директор филиала ООО "Капитал МС" в Нижегородской области</t>
  </si>
  <si>
    <t>Т.В. Платонова</t>
  </si>
  <si>
    <t>Первый заместитель министра здравоохранения Нижегородской области</t>
  </si>
  <si>
    <t>Г.В.Михайлова</t>
  </si>
  <si>
    <t>Председатель Нижегородской областной организации профсоюза работников здравоохранения РФ</t>
  </si>
  <si>
    <t>В.Н. Приказнов</t>
  </si>
  <si>
    <t>Главный врач ГБУЗ НО "Городская клиническая больница №7 Ленинского района г.Н.Новгорода имени Е.Л.Березова"</t>
  </si>
  <si>
    <t>Г.И. Гомозов</t>
  </si>
  <si>
    <t>Заместитель председателя Нижегородской областной организации профсоюза работников здравоохранения РФ</t>
  </si>
  <si>
    <t>Л.П. Савельева</t>
  </si>
  <si>
    <t>Председатель правления Ассоциации нижегородских частных медицинских центров</t>
  </si>
  <si>
    <t>А.В. Душкин</t>
  </si>
  <si>
    <t>Главный врач ГБУЗ НО "Нижегородский областной клинический онкологический диспансер"</t>
  </si>
  <si>
    <t>С.В. Гамаюнов</t>
  </si>
  <si>
    <t>Начальник отдела организации медицинской помощи взрослому населению министерства здравоохранения Нижегородской области</t>
  </si>
  <si>
    <t>Т.В. Егорова</t>
  </si>
  <si>
    <t>Председатель Нижегородской региональной общественной организации "Главный врач"</t>
  </si>
  <si>
    <t>Н.Н. Сухачева</t>
  </si>
  <si>
    <t>Директор Нижегородского филиала АО "Страховая компания "СОГАЗ-Мед"</t>
  </si>
  <si>
    <t>В.А. Емелина</t>
  </si>
  <si>
    <t>Главный врач ГБУЗ НО "Нижегородская областная детская клиническая больница"</t>
  </si>
  <si>
    <t>И.Ю. Кондратьева</t>
  </si>
  <si>
    <t>Председатель Нижегородской областной региональной общественной организации "Врачебная палата Нижегородской области"</t>
  </si>
  <si>
    <t>Начальник финансово-экономического управления ТФОМС Нижегородской области</t>
  </si>
  <si>
    <t>О.В. Шумаева</t>
  </si>
  <si>
    <t>Директор Нижегородского филиала ООО "Страховая медицинская компания Ресо-Мед"</t>
  </si>
  <si>
    <t>И.М. Кулакова</t>
  </si>
  <si>
    <t>Член областного комитета Нижегородской областной организации профсоюза работников здравоохранения РФ</t>
  </si>
  <si>
    <t>П.В.Ястребов</t>
  </si>
  <si>
    <t>отсутствие</t>
  </si>
  <si>
    <t>городской округ город Арзамас</t>
  </si>
  <si>
    <t>Арзам</t>
  </si>
  <si>
    <t>Дз</t>
  </si>
  <si>
    <t>городской округ город Дзержинск</t>
  </si>
  <si>
    <t>НО</t>
  </si>
  <si>
    <t>Всего по муниципальным районам и городским округам</t>
  </si>
  <si>
    <t>ЧУЗ "КЛИНИЧЕСКАЯ БОЛЬНИЦА "РЖД-МЕДИЦИНА" ГОРОДА НИЖНИЙ НОВГОРОД"</t>
  </si>
  <si>
    <t>Отдельные виды лечебных и диагностических услуг (УЕТ)</t>
  </si>
  <si>
    <t>А.В. Цопов</t>
  </si>
  <si>
    <t>СВОД ОБЪЕМОВ МЕДИЦИНСКОЙ ПОМОЩИ В РАЗРЕЗЕ ВИДОВ, УСЛОВИЙ И ФОРМ ЕЕ ОКАЗАНИЯ В РАМКАХ ТЕРРИТОРИАЛЬНОЙ ПРОГРАММЫ ОБЯЗАТЕЛЬНОГО МЕДИЦИНСКОГО СТРАХОВАНИЯ НА 2021 ГОД  
для Нижегородского филиала АО "Страховая компания "Согаз-Мед"</t>
  </si>
  <si>
    <t xml:space="preserve">СВОД ОБЪЕМОВ МЕДИЦИНСКОЙ ПОМОЩИ В РАЗРЕЗЕ ВИДОВ, УСЛОВИЙ И ФОРМ ЕЕ ОКАЗАНИЯ В РАМКАХ ТЕРРИТОРИАЛЬНОЙ ПРОГРАММЫ ОБЯЗАТЕЛЬНОГО МЕДИЦИНСКОГО СТРАХОВАНИЯ НА 2021 ГОД 
для Филиала ООО "Капитал МС" в Нижегородской области
</t>
  </si>
  <si>
    <t xml:space="preserve">СВОД ОБЪЕМОВ МЕДИЦИНСКОЙ ПОМОЩИ В РАЗРЕЗЕ ВИДОВ, УСЛОВИЙ И ФОРМ ЕЕ ОКАЗАНИЯ В РАМКАХ ТЕРРИТОРИАЛЬНОЙ ПРОГРАММЫ ОБЯЗАТЕЛЬНОГО МЕДИЦИНСКОГО СТРАХОВАНИЯ НА 2021 ГОД 
для Филиала ООО СК "Ингосстрах-М" в г.Нижнем Новгороде
</t>
  </si>
  <si>
    <t>СВОД ОБЪЕМОВ МЕДИЦИНСКОЙ ПОМОЩИ В РАЗРЕЗЕ ВИДОВ, УСЛОВИЙ И ФОРМ ЕЕ ОКАЗАНИЯ В РАМКАХ ТЕРРИТОРИАЛЬНОЙ ПРОГРАММЫ ОБЯЗАТЕЛЬНОГО МЕДИЦИНСКОГО СТРАХОВАНИЯ НА 2021 ГОД 
для Нижегородского филиала ООО "СМК РЕСО-Мед"</t>
  </si>
  <si>
    <t xml:space="preserve">Комплексное посещение для проведения профилактических медицинских осмотров* </t>
  </si>
  <si>
    <t>Комплексное посещение по диспансеризации*</t>
  </si>
  <si>
    <t>Тестирование на выявление новой коронавирусной инфекции -COVID-19*</t>
  </si>
  <si>
    <t xml:space="preserve">* - указан годовой объем в соответствии с решением Комиссии по разработке ТПОМС от 31.03.2021 </t>
  </si>
  <si>
    <t>НЕОТЛОЖНАЯ</t>
  </si>
  <si>
    <t>КРУГЛОСУТОЧНЫЙ СТАЦИОНАР</t>
  </si>
  <si>
    <t>СТГ</t>
  </si>
  <si>
    <t>Случаев госпитализации без реабилитации и без ВМП</t>
  </si>
  <si>
    <t xml:space="preserve">по стоматологической
помощи СТГ
</t>
  </si>
  <si>
    <t>ЗАБОЛЕВАНИЯ</t>
  </si>
  <si>
    <t>справочно</t>
  </si>
  <si>
    <t xml:space="preserve">КРУГЛОСУТОЧНЫЙ СТАЦИОНАР
</t>
  </si>
  <si>
    <r>
      <t xml:space="preserve">УТВЕРЖДЕНО
решением Комиссии по разработке ТПОМС
от </t>
    </r>
    <r>
      <rPr>
        <b/>
        <u/>
        <sz val="15"/>
        <rFont val="Times New Roman"/>
        <family val="1"/>
        <charset val="204"/>
      </rPr>
      <t>24.06.2021 г.</t>
    </r>
    <r>
      <rPr>
        <b/>
        <sz val="15"/>
        <rFont val="Times New Roman"/>
        <family val="1"/>
        <charset val="204"/>
      </rPr>
      <t xml:space="preserve">  протокол № 7</t>
    </r>
  </si>
  <si>
    <t>СТГ плановые объемы на 6 месяцев</t>
  </si>
  <si>
    <t>ФИНАНСИРОВАНИЕ, ВСЕГО (руб.)</t>
  </si>
  <si>
    <t xml:space="preserve">ВСЕГО
</t>
  </si>
  <si>
    <t xml:space="preserve"> в т.ч.  тромболизис</t>
  </si>
  <si>
    <t>ФАП</t>
  </si>
  <si>
    <t>Комплексное посещение по диспансеризации, включая углубленную диспансеризацию</t>
  </si>
  <si>
    <t>Нормированный страхово запас на повышение заболеваемости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</si>
</sst>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000000"/>
    <numFmt numFmtId="165" formatCode="0.0"/>
    <numFmt numFmtId="166" formatCode="[$-415]General"/>
    <numFmt numFmtId="167" formatCode="_-* #,##0.00_р_._-;\-* #,##0.00_р_._-;_-* &quot;-&quot;??_р_._-;_-@_-"/>
  </numFmts>
  <fonts count="5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D8D8D8"/>
      <name val="Times New Roman"/>
      <family val="1"/>
      <charset val="204"/>
    </font>
    <font>
      <sz val="14"/>
      <color rgb="FFD8D8D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D8D8D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38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indexed="8"/>
      <name val="Verdana"/>
      <family val="2"/>
    </font>
    <font>
      <sz val="11"/>
      <color rgb="FF000000"/>
      <name val="Arial"/>
      <family val="2"/>
      <charset val="238"/>
    </font>
    <font>
      <u/>
      <sz val="10"/>
      <color indexed="12"/>
      <name val="Arial Cyr"/>
      <charset val="204"/>
    </font>
    <font>
      <u/>
      <sz val="10"/>
      <color theme="10"/>
      <name val="Arial"/>
      <family val="2"/>
      <charset val="204"/>
    </font>
    <font>
      <sz val="10"/>
      <color theme="1"/>
      <name val="Calibri"/>
      <family val="2"/>
      <charset val="204"/>
    </font>
    <font>
      <sz val="8"/>
      <color theme="1"/>
      <name val="Arial Cyr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2"/>
      <color indexed="8"/>
      <name val="Calibri"/>
      <family val="2"/>
      <charset val="204"/>
    </font>
    <font>
      <sz val="10"/>
      <name val="Times New Roman Cyr"/>
      <charset val="204"/>
    </font>
    <font>
      <sz val="11"/>
      <color rgb="FFFF0000"/>
      <name val="Times New Roman"/>
      <family val="1"/>
      <charset val="204"/>
    </font>
    <font>
      <b/>
      <u/>
      <sz val="15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6">
    <xf numFmtId="0" fontId="0" fillId="0" borderId="0"/>
    <xf numFmtId="0" fontId="6" fillId="0" borderId="0"/>
    <xf numFmtId="0" fontId="8" fillId="0" borderId="0"/>
    <xf numFmtId="0" fontId="13" fillId="0" borderId="0"/>
    <xf numFmtId="0" fontId="6" fillId="0" borderId="0" applyNumberFormat="0" applyFill="0" applyBorder="0" applyAlignment="0" applyProtection="0"/>
    <xf numFmtId="0" fontId="22" fillId="0" borderId="0"/>
    <xf numFmtId="165" fontId="23" fillId="0" borderId="0"/>
    <xf numFmtId="0" fontId="24" fillId="0" borderId="0"/>
    <xf numFmtId="0" fontId="25" fillId="0" borderId="0"/>
    <xf numFmtId="0" fontId="26" fillId="0" borderId="0"/>
    <xf numFmtId="0" fontId="26" fillId="0" borderId="0"/>
    <xf numFmtId="166" fontId="27" fillId="0" borderId="0"/>
    <xf numFmtId="0" fontId="28" fillId="0" borderId="0"/>
    <xf numFmtId="0" fontId="26" fillId="0" borderId="0"/>
    <xf numFmtId="0" fontId="29" fillId="0" borderId="0"/>
    <xf numFmtId="0" fontId="30" fillId="0" borderId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 applyFont="0" applyFill="0" applyBorder="0" applyAlignment="0" applyProtection="0"/>
    <xf numFmtId="0" fontId="1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34" fillId="0" borderId="0"/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3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6" fillId="0" borderId="0"/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37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6" fillId="0" borderId="0"/>
    <xf numFmtId="0" fontId="38" fillId="0" borderId="0"/>
    <xf numFmtId="0" fontId="1" fillId="0" borderId="0"/>
    <xf numFmtId="0" fontId="35" fillId="0" borderId="0"/>
    <xf numFmtId="0" fontId="8" fillId="0" borderId="0"/>
    <xf numFmtId="0" fontId="3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</cellStyleXfs>
  <cellXfs count="449">
    <xf numFmtId="0" fontId="0" fillId="0" borderId="0" xfId="0"/>
    <xf numFmtId="3" fontId="4" fillId="0" borderId="0" xfId="0" applyNumberFormat="1" applyFont="1" applyFill="1"/>
    <xf numFmtId="0" fontId="9" fillId="0" borderId="19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>
      <alignment horizontal="center" vertical="center" wrapText="1"/>
    </xf>
    <xf numFmtId="3" fontId="9" fillId="0" borderId="22" xfId="1" applyNumberFormat="1" applyFont="1" applyFill="1" applyBorder="1" applyAlignment="1">
      <alignment horizontal="center" vertical="center" wrapText="1"/>
    </xf>
    <xf numFmtId="3" fontId="9" fillId="0" borderId="23" xfId="1" applyNumberFormat="1" applyFont="1" applyFill="1" applyBorder="1" applyAlignment="1">
      <alignment horizontal="center" vertical="center" wrapText="1"/>
    </xf>
    <xf numFmtId="3" fontId="10" fillId="0" borderId="20" xfId="1" applyNumberFormat="1" applyFont="1" applyFill="1" applyBorder="1" applyAlignment="1">
      <alignment horizontal="center" vertical="center" wrapText="1"/>
    </xf>
    <xf numFmtId="3" fontId="10" fillId="0" borderId="22" xfId="1" applyNumberFormat="1" applyFont="1" applyFill="1" applyBorder="1" applyAlignment="1">
      <alignment horizontal="center" vertical="center" wrapText="1"/>
    </xf>
    <xf numFmtId="3" fontId="10" fillId="0" borderId="23" xfId="1" applyNumberFormat="1" applyFont="1" applyFill="1" applyBorder="1" applyAlignment="1">
      <alignment horizontal="center" vertical="center" wrapText="1"/>
    </xf>
    <xf numFmtId="3" fontId="9" fillId="0" borderId="21" xfId="1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3" fontId="11" fillId="0" borderId="29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11" fillId="0" borderId="40" xfId="0" applyNumberFormat="1" applyFont="1" applyFill="1" applyBorder="1" applyAlignment="1">
      <alignment horizontal="center" vertical="center" wrapText="1"/>
    </xf>
    <xf numFmtId="3" fontId="11" fillId="0" borderId="4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left" vertical="center" wrapText="1"/>
    </xf>
    <xf numFmtId="0" fontId="4" fillId="0" borderId="43" xfId="3" applyFont="1" applyFill="1" applyBorder="1" applyAlignment="1">
      <alignment horizontal="center" vertical="center" wrapText="1"/>
    </xf>
    <xf numFmtId="0" fontId="4" fillId="0" borderId="44" xfId="3" applyFont="1" applyFill="1" applyBorder="1" applyAlignment="1">
      <alignment horizontal="left" vertical="center" wrapText="1"/>
    </xf>
    <xf numFmtId="0" fontId="4" fillId="0" borderId="45" xfId="3" applyFont="1" applyFill="1" applyBorder="1" applyAlignment="1">
      <alignment horizontal="center" vertical="center" wrapText="1"/>
    </xf>
    <xf numFmtId="0" fontId="4" fillId="0" borderId="46" xfId="3" applyFont="1" applyFill="1" applyBorder="1" applyAlignment="1">
      <alignment horizontal="left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left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left" vertical="center" wrapText="1"/>
    </xf>
    <xf numFmtId="3" fontId="4" fillId="0" borderId="47" xfId="0" applyNumberFormat="1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left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3" fontId="4" fillId="0" borderId="50" xfId="0" applyNumberFormat="1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center" vertical="center" wrapText="1"/>
    </xf>
    <xf numFmtId="3" fontId="4" fillId="0" borderId="32" xfId="1" applyNumberFormat="1" applyFont="1" applyFill="1" applyBorder="1" applyAlignment="1">
      <alignment horizontal="center" vertical="center" wrapText="1"/>
    </xf>
    <xf numFmtId="1" fontId="15" fillId="0" borderId="52" xfId="4" applyNumberFormat="1" applyFont="1" applyFill="1" applyBorder="1" applyAlignment="1">
      <alignment horizontal="center" vertical="center" wrapText="1"/>
    </xf>
    <xf numFmtId="3" fontId="19" fillId="0" borderId="33" xfId="4" applyNumberFormat="1" applyFont="1" applyFill="1" applyBorder="1" applyAlignment="1">
      <alignment horizontal="center" vertical="center" wrapText="1"/>
    </xf>
    <xf numFmtId="3" fontId="19" fillId="0" borderId="32" xfId="4" applyNumberFormat="1" applyFont="1" applyFill="1" applyBorder="1" applyAlignment="1">
      <alignment horizontal="center" vertical="center" wrapText="1"/>
    </xf>
    <xf numFmtId="3" fontId="19" fillId="0" borderId="36" xfId="4" applyNumberFormat="1" applyFont="1" applyFill="1" applyBorder="1" applyAlignment="1">
      <alignment horizontal="center" vertical="center" wrapText="1"/>
    </xf>
    <xf numFmtId="1" fontId="15" fillId="0" borderId="0" xfId="4" applyNumberFormat="1" applyFont="1" applyFill="1" applyBorder="1" applyAlignment="1">
      <alignment horizontal="center" vertical="center" wrapText="1"/>
    </xf>
    <xf numFmtId="1" fontId="15" fillId="0" borderId="0" xfId="4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4" fillId="0" borderId="0" xfId="0" applyFont="1" applyFill="1"/>
    <xf numFmtId="3" fontId="4" fillId="0" borderId="19" xfId="1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/>
    <xf numFmtId="3" fontId="7" fillId="0" borderId="28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3" fontId="4" fillId="0" borderId="40" xfId="0" applyNumberFormat="1" applyFont="1" applyFill="1" applyBorder="1"/>
    <xf numFmtId="3" fontId="19" fillId="0" borderId="41" xfId="4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42" xfId="0" applyFont="1" applyFill="1" applyBorder="1" applyAlignment="1">
      <alignment horizontal="left" vertical="center" wrapText="1"/>
    </xf>
    <xf numFmtId="0" fontId="2" fillId="0" borderId="0" xfId="0" applyFont="1" applyFill="1"/>
    <xf numFmtId="0" fontId="42" fillId="0" borderId="0" xfId="0" applyFont="1" applyFill="1" applyAlignment="1">
      <alignment vertical="center"/>
    </xf>
    <xf numFmtId="3" fontId="4" fillId="0" borderId="56" xfId="1" applyNumberFormat="1" applyFont="1" applyFill="1" applyBorder="1" applyAlignment="1">
      <alignment horizontal="center" vertical="center" wrapText="1"/>
    </xf>
    <xf numFmtId="3" fontId="4" fillId="0" borderId="57" xfId="0" applyNumberFormat="1" applyFont="1" applyFill="1" applyBorder="1" applyAlignment="1">
      <alignment horizontal="center" vertical="center" wrapText="1"/>
    </xf>
    <xf numFmtId="3" fontId="4" fillId="0" borderId="58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7" fillId="0" borderId="5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50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4" fillId="0" borderId="59" xfId="3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 wrapText="1"/>
    </xf>
    <xf numFmtId="1" fontId="14" fillId="0" borderId="62" xfId="4" applyNumberFormat="1" applyFont="1" applyFill="1" applyBorder="1" applyAlignment="1">
      <alignment horizontal="center" vertical="center" wrapText="1"/>
    </xf>
    <xf numFmtId="1" fontId="15" fillId="0" borderId="62" xfId="4" applyNumberFormat="1" applyFont="1" applyFill="1" applyBorder="1" applyAlignment="1">
      <alignment horizontal="left" vertical="center" wrapText="1"/>
    </xf>
    <xf numFmtId="3" fontId="16" fillId="0" borderId="62" xfId="4" applyNumberFormat="1" applyFont="1" applyFill="1" applyBorder="1" applyAlignment="1">
      <alignment horizontal="center" vertical="center" wrapText="1"/>
    </xf>
    <xf numFmtId="3" fontId="17" fillId="0" borderId="62" xfId="4" applyNumberFormat="1" applyFont="1" applyFill="1" applyBorder="1" applyAlignment="1">
      <alignment horizontal="center" vertical="center" wrapText="1"/>
    </xf>
    <xf numFmtId="3" fontId="18" fillId="0" borderId="62" xfId="4" applyNumberFormat="1" applyFont="1" applyFill="1" applyBorder="1" applyAlignment="1">
      <alignment horizontal="center" vertical="center" wrapText="1"/>
    </xf>
    <xf numFmtId="1" fontId="45" fillId="0" borderId="0" xfId="4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3" fontId="4" fillId="0" borderId="54" xfId="1" applyNumberFormat="1" applyFont="1" applyFill="1" applyBorder="1" applyAlignment="1">
      <alignment horizontal="center" vertical="center" wrapText="1"/>
    </xf>
    <xf numFmtId="3" fontId="4" fillId="0" borderId="24" xfId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48" xfId="0" applyNumberFormat="1" applyFont="1" applyFill="1" applyBorder="1" applyAlignment="1">
      <alignment horizontal="center" vertical="center" wrapText="1"/>
    </xf>
    <xf numFmtId="3" fontId="4" fillId="0" borderId="25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4" fillId="0" borderId="64" xfId="0" applyNumberFormat="1" applyFont="1" applyFill="1" applyBorder="1" applyAlignment="1">
      <alignment horizontal="center" vertical="center" wrapText="1"/>
    </xf>
    <xf numFmtId="3" fontId="4" fillId="0" borderId="63" xfId="0" applyNumberFormat="1" applyFont="1" applyFill="1" applyBorder="1" applyAlignment="1">
      <alignment horizontal="center" vertical="center" wrapText="1"/>
    </xf>
    <xf numFmtId="3" fontId="7" fillId="0" borderId="64" xfId="0" applyNumberFormat="1" applyFont="1" applyFill="1" applyBorder="1" applyAlignment="1">
      <alignment horizontal="center" vertical="center" wrapText="1"/>
    </xf>
    <xf numFmtId="3" fontId="4" fillId="0" borderId="65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29" xfId="1" applyNumberFormat="1" applyFont="1" applyFill="1" applyBorder="1" applyAlignment="1">
      <alignment horizontal="center" vertical="center" wrapText="1"/>
    </xf>
    <xf numFmtId="3" fontId="4" fillId="0" borderId="25" xfId="1" applyNumberFormat="1" applyFont="1" applyFill="1" applyBorder="1" applyAlignment="1">
      <alignment horizontal="center" vertical="center" wrapText="1"/>
    </xf>
    <xf numFmtId="3" fontId="4" fillId="0" borderId="48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3" fontId="7" fillId="2" borderId="7" xfId="1" applyNumberFormat="1" applyFont="1" applyFill="1" applyBorder="1" applyAlignment="1">
      <alignment horizontal="center" vertical="center" wrapText="1"/>
    </xf>
    <xf numFmtId="3" fontId="4" fillId="2" borderId="8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3" fontId="11" fillId="2" borderId="27" xfId="0" applyNumberFormat="1" applyFont="1" applyFill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2" borderId="30" xfId="1" applyNumberFormat="1" applyFont="1" applyFill="1" applyBorder="1" applyAlignment="1">
      <alignment horizontal="center" vertical="center" wrapText="1"/>
    </xf>
    <xf numFmtId="3" fontId="4" fillId="2" borderId="32" xfId="1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left" vertical="center" wrapText="1"/>
    </xf>
    <xf numFmtId="3" fontId="11" fillId="2" borderId="32" xfId="0" applyNumberFormat="1" applyFont="1" applyFill="1" applyBorder="1" applyAlignment="1">
      <alignment horizontal="center" vertical="center" wrapText="1"/>
    </xf>
    <xf numFmtId="3" fontId="7" fillId="2" borderId="41" xfId="0" applyNumberFormat="1" applyFont="1" applyFill="1" applyBorder="1" applyAlignment="1">
      <alignment horizontal="center" vertical="center" wrapText="1"/>
    </xf>
    <xf numFmtId="3" fontId="7" fillId="2" borderId="33" xfId="0" applyNumberFormat="1" applyFont="1" applyFill="1" applyBorder="1" applyAlignment="1">
      <alignment horizontal="center" vertical="center" wrapText="1"/>
    </xf>
    <xf numFmtId="3" fontId="7" fillId="2" borderId="66" xfId="0" applyNumberFormat="1" applyFont="1" applyFill="1" applyBorder="1" applyAlignment="1">
      <alignment horizontal="center" vertical="center" wrapText="1"/>
    </xf>
    <xf numFmtId="3" fontId="7" fillId="2" borderId="32" xfId="0" applyNumberFormat="1" applyFont="1" applyFill="1" applyBorder="1" applyAlignment="1">
      <alignment horizontal="center" vertical="center" wrapText="1"/>
    </xf>
    <xf numFmtId="3" fontId="11" fillId="2" borderId="34" xfId="0" applyNumberFormat="1" applyFont="1" applyFill="1" applyBorder="1" applyAlignment="1">
      <alignment horizontal="center" vertical="center" wrapText="1"/>
    </xf>
    <xf numFmtId="3" fontId="7" fillId="2" borderId="42" xfId="0" applyNumberFormat="1" applyFont="1" applyFill="1" applyBorder="1" applyAlignment="1">
      <alignment horizontal="center" vertical="center" wrapText="1"/>
    </xf>
    <xf numFmtId="3" fontId="7" fillId="2" borderId="30" xfId="1" applyNumberFormat="1" applyFont="1" applyFill="1" applyBorder="1" applyAlignment="1">
      <alignment horizontal="center" vertical="center" wrapText="1"/>
    </xf>
    <xf numFmtId="3" fontId="7" fillId="2" borderId="32" xfId="1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1" fontId="20" fillId="0" borderId="20" xfId="4" applyNumberFormat="1" applyFont="1" applyFill="1" applyBorder="1" applyAlignment="1">
      <alignment horizontal="center" vertical="center" wrapText="1"/>
    </xf>
    <xf numFmtId="1" fontId="20" fillId="0" borderId="22" xfId="4" applyNumberFormat="1" applyFont="1" applyFill="1" applyBorder="1" applyAlignment="1">
      <alignment horizontal="center" vertical="center" wrapText="1"/>
    </xf>
    <xf numFmtId="1" fontId="20" fillId="0" borderId="23" xfId="4" applyNumberFormat="1" applyFont="1" applyFill="1" applyBorder="1" applyAlignment="1">
      <alignment horizontal="center" vertical="center" wrapText="1"/>
    </xf>
    <xf numFmtId="3" fontId="11" fillId="0" borderId="34" xfId="0" applyNumberFormat="1" applyFont="1" applyFill="1" applyBorder="1" applyAlignment="1">
      <alignment horizontal="center" vertical="center" wrapText="1"/>
    </xf>
    <xf numFmtId="1" fontId="20" fillId="0" borderId="21" xfId="4" applyNumberFormat="1" applyFont="1" applyFill="1" applyBorder="1" applyAlignment="1">
      <alignment horizontal="center" vertical="center" wrapText="1"/>
    </xf>
    <xf numFmtId="1" fontId="20" fillId="0" borderId="64" xfId="4" applyNumberFormat="1" applyFont="1" applyFill="1" applyBorder="1" applyAlignment="1">
      <alignment horizontal="center" vertical="center" wrapText="1"/>
    </xf>
    <xf numFmtId="4" fontId="11" fillId="0" borderId="25" xfId="4" applyNumberFormat="1" applyFont="1" applyFill="1" applyBorder="1" applyAlignment="1">
      <alignment vertical="center" wrapText="1"/>
    </xf>
    <xf numFmtId="4" fontId="11" fillId="0" borderId="16" xfId="4" applyNumberFormat="1" applyFont="1" applyFill="1" applyBorder="1" applyAlignment="1">
      <alignment vertical="center" wrapText="1"/>
    </xf>
    <xf numFmtId="4" fontId="19" fillId="0" borderId="16" xfId="4" applyNumberFormat="1" applyFont="1" applyFill="1" applyBorder="1" applyAlignment="1">
      <alignment vertical="center" wrapText="1"/>
    </xf>
    <xf numFmtId="4" fontId="11" fillId="0" borderId="18" xfId="4" applyNumberFormat="1" applyFont="1" applyFill="1" applyBorder="1" applyAlignment="1">
      <alignment vertical="center" wrapText="1"/>
    </xf>
    <xf numFmtId="0" fontId="19" fillId="0" borderId="25" xfId="4" applyFont="1" applyFill="1" applyBorder="1" applyAlignment="1">
      <alignment vertical="center" wrapText="1"/>
    </xf>
    <xf numFmtId="0" fontId="19" fillId="0" borderId="16" xfId="4" applyFont="1" applyFill="1" applyBorder="1" applyAlignment="1">
      <alignment vertical="center" wrapText="1"/>
    </xf>
    <xf numFmtId="4" fontId="7" fillId="0" borderId="26" xfId="4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center" wrapText="1"/>
    </xf>
    <xf numFmtId="3" fontId="11" fillId="0" borderId="16" xfId="4" applyNumberFormat="1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19" fillId="0" borderId="18" xfId="4" applyFont="1" applyFill="1" applyBorder="1" applyAlignment="1">
      <alignment vertical="center" wrapText="1"/>
    </xf>
    <xf numFmtId="3" fontId="19" fillId="0" borderId="25" xfId="4" applyNumberFormat="1" applyFont="1" applyFill="1" applyBorder="1" applyAlignment="1">
      <alignment vertical="center" wrapText="1"/>
    </xf>
    <xf numFmtId="3" fontId="19" fillId="0" borderId="16" xfId="4" applyNumberFormat="1" applyFont="1" applyFill="1" applyBorder="1" applyAlignment="1">
      <alignment vertical="center" wrapText="1"/>
    </xf>
    <xf numFmtId="0" fontId="19" fillId="0" borderId="26" xfId="4" applyFont="1" applyFill="1" applyBorder="1" applyAlignment="1">
      <alignment vertical="center" wrapText="1"/>
    </xf>
    <xf numFmtId="164" fontId="19" fillId="0" borderId="17" xfId="4" applyNumberFormat="1" applyFont="1" applyFill="1" applyBorder="1" applyAlignment="1">
      <alignment horizontal="center" vertical="center" wrapText="1"/>
    </xf>
    <xf numFmtId="164" fontId="19" fillId="0" borderId="16" xfId="4" applyNumberFormat="1" applyFont="1" applyFill="1" applyBorder="1" applyAlignment="1">
      <alignment horizontal="center" vertical="center" wrapText="1"/>
    </xf>
    <xf numFmtId="164" fontId="19" fillId="0" borderId="18" xfId="4" applyNumberFormat="1" applyFont="1" applyFill="1" applyBorder="1" applyAlignment="1">
      <alignment horizontal="center" vertical="center" wrapText="1"/>
    </xf>
    <xf numFmtId="0" fontId="11" fillId="0" borderId="25" xfId="4" applyFont="1" applyFill="1" applyBorder="1" applyAlignment="1">
      <alignment horizontal="center" vertical="center" wrapText="1"/>
    </xf>
    <xf numFmtId="3" fontId="11" fillId="0" borderId="32" xfId="4" applyNumberFormat="1" applyFont="1" applyFill="1" applyBorder="1" applyAlignment="1">
      <alignment horizontal="center" vertical="center" wrapText="1"/>
    </xf>
    <xf numFmtId="3" fontId="11" fillId="0" borderId="33" xfId="4" applyNumberFormat="1" applyFont="1" applyFill="1" applyBorder="1" applyAlignment="1">
      <alignment horizontal="center" vertical="center" wrapText="1"/>
    </xf>
    <xf numFmtId="3" fontId="11" fillId="0" borderId="42" xfId="4" applyNumberFormat="1" applyFont="1" applyFill="1" applyBorder="1" applyAlignment="1">
      <alignment horizontal="center" vertical="center" wrapText="1"/>
    </xf>
    <xf numFmtId="3" fontId="19" fillId="0" borderId="66" xfId="4" applyNumberFormat="1" applyFont="1" applyFill="1" applyBorder="1" applyAlignment="1">
      <alignment horizontal="center" vertical="center" wrapText="1"/>
    </xf>
    <xf numFmtId="3" fontId="11" fillId="0" borderId="41" xfId="4" applyNumberFormat="1" applyFont="1" applyFill="1" applyBorder="1" applyAlignment="1">
      <alignment horizontal="center" vertical="center" wrapText="1"/>
    </xf>
    <xf numFmtId="3" fontId="19" fillId="0" borderId="42" xfId="4" applyNumberFormat="1" applyFont="1" applyFill="1" applyBorder="1" applyAlignment="1">
      <alignment horizontal="center" vertical="center" wrapText="1"/>
    </xf>
    <xf numFmtId="3" fontId="16" fillId="0" borderId="39" xfId="4" applyNumberFormat="1" applyFont="1" applyFill="1" applyBorder="1" applyAlignment="1">
      <alignment horizontal="center" vertical="center" wrapText="1"/>
    </xf>
    <xf numFmtId="3" fontId="16" fillId="0" borderId="36" xfId="4" applyNumberFormat="1" applyFont="1" applyFill="1" applyBorder="1" applyAlignment="1">
      <alignment horizontal="center" vertical="center" wrapText="1"/>
    </xf>
    <xf numFmtId="3" fontId="19" fillId="0" borderId="38" xfId="4" applyNumberFormat="1" applyFont="1" applyFill="1" applyBorder="1" applyAlignment="1">
      <alignment vertical="center" wrapText="1"/>
    </xf>
    <xf numFmtId="3" fontId="16" fillId="0" borderId="33" xfId="4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7" xfId="1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66" xfId="0" applyNumberFormat="1" applyFont="1" applyFill="1" applyBorder="1" applyAlignment="1">
      <alignment horizontal="center" vertical="center" wrapText="1"/>
    </xf>
    <xf numFmtId="3" fontId="7" fillId="0" borderId="30" xfId="1" applyNumberFormat="1" applyFont="1" applyFill="1" applyBorder="1" applyAlignment="1">
      <alignment horizontal="center" vertical="center" wrapText="1"/>
    </xf>
    <xf numFmtId="3" fontId="7" fillId="0" borderId="32" xfId="1" applyNumberFormat="1" applyFont="1" applyFill="1" applyBorder="1" applyAlignment="1">
      <alignment horizontal="center" vertical="center" wrapText="1"/>
    </xf>
    <xf numFmtId="1" fontId="14" fillId="0" borderId="0" xfId="4" applyNumberFormat="1" applyFont="1" applyFill="1" applyBorder="1" applyAlignment="1">
      <alignment horizontal="center" vertical="center" wrapText="1"/>
    </xf>
    <xf numFmtId="3" fontId="16" fillId="0" borderId="0" xfId="4" applyNumberFormat="1" applyFont="1" applyFill="1" applyBorder="1" applyAlignment="1">
      <alignment horizontal="center" vertical="center" wrapText="1"/>
    </xf>
    <xf numFmtId="3" fontId="17" fillId="0" borderId="0" xfId="4" applyNumberFormat="1" applyFont="1" applyFill="1" applyBorder="1" applyAlignment="1">
      <alignment horizontal="center" vertical="center" wrapText="1"/>
    </xf>
    <xf numFmtId="3" fontId="18" fillId="0" borderId="0" xfId="4" applyNumberFormat="1" applyFont="1" applyFill="1" applyBorder="1" applyAlignment="1">
      <alignment horizontal="center" vertical="center" wrapText="1"/>
    </xf>
    <xf numFmtId="3" fontId="4" fillId="0" borderId="18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3" fontId="7" fillId="2" borderId="9" xfId="1" applyNumberFormat="1" applyFont="1" applyFill="1" applyBorder="1" applyAlignment="1">
      <alignment horizontal="center" vertical="center" wrapText="1"/>
    </xf>
    <xf numFmtId="3" fontId="4" fillId="2" borderId="42" xfId="1" applyNumberFormat="1" applyFont="1" applyFill="1" applyBorder="1" applyAlignment="1">
      <alignment horizontal="center" vertical="center" wrapText="1"/>
    </xf>
    <xf numFmtId="3" fontId="7" fillId="2" borderId="42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71" xfId="3" applyFont="1" applyFill="1" applyBorder="1" applyAlignment="1">
      <alignment horizontal="center" vertical="center" wrapText="1"/>
    </xf>
    <xf numFmtId="0" fontId="4" fillId="0" borderId="72" xfId="3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0" fontId="4" fillId="0" borderId="61" xfId="3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11" fillId="0" borderId="67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3" fontId="15" fillId="0" borderId="0" xfId="4" applyNumberFormat="1" applyFont="1" applyFill="1" applyBorder="1" applyAlignment="1">
      <alignment horizontal="center" vertical="center" wrapText="1"/>
    </xf>
    <xf numFmtId="3" fontId="15" fillId="0" borderId="0" xfId="4" applyNumberFormat="1" applyFont="1" applyFill="1" applyBorder="1" applyAlignment="1">
      <alignment horizontal="left" vertical="center" wrapText="1"/>
    </xf>
    <xf numFmtId="3" fontId="45" fillId="0" borderId="0" xfId="4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1" fontId="15" fillId="0" borderId="73" xfId="4" applyNumberFormat="1" applyFont="1" applyFill="1" applyBorder="1" applyAlignment="1">
      <alignment horizontal="center" vertical="center" wrapText="1"/>
    </xf>
    <xf numFmtId="1" fontId="15" fillId="0" borderId="74" xfId="4" applyNumberFormat="1" applyFont="1" applyFill="1" applyBorder="1" applyAlignment="1">
      <alignment horizontal="center" vertical="center" wrapText="1"/>
    </xf>
    <xf numFmtId="1" fontId="14" fillId="0" borderId="75" xfId="4" applyNumberFormat="1" applyFont="1" applyFill="1" applyBorder="1" applyAlignment="1">
      <alignment horizontal="center" vertical="center" wrapText="1"/>
    </xf>
    <xf numFmtId="1" fontId="15" fillId="0" borderId="55" xfId="4" applyNumberFormat="1" applyFont="1" applyFill="1" applyBorder="1" applyAlignment="1">
      <alignment horizontal="left" vertical="center" wrapText="1"/>
    </xf>
    <xf numFmtId="3" fontId="44" fillId="0" borderId="0" xfId="4" applyNumberFormat="1" applyFont="1" applyFill="1" applyBorder="1" applyAlignment="1">
      <alignment horizontal="center" vertical="center" wrapText="1"/>
    </xf>
    <xf numFmtId="0" fontId="4" fillId="0" borderId="76" xfId="3" applyFont="1" applyFill="1" applyBorder="1" applyAlignment="1">
      <alignment horizontal="center" vertical="center" wrapText="1"/>
    </xf>
    <xf numFmtId="0" fontId="4" fillId="0" borderId="77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29" xfId="3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55" xfId="3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3" fontId="9" fillId="0" borderId="10" xfId="1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3" fontId="4" fillId="0" borderId="10" xfId="1" applyNumberFormat="1" applyFont="1" applyFill="1" applyBorder="1" applyAlignment="1">
      <alignment horizontal="left" vertical="center" wrapText="1"/>
    </xf>
    <xf numFmtId="3" fontId="48" fillId="0" borderId="0" xfId="4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1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3" fontId="4" fillId="0" borderId="12" xfId="1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/>
    <xf numFmtId="0" fontId="10" fillId="0" borderId="19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3" fontId="7" fillId="0" borderId="24" xfId="1" applyNumberFormat="1" applyFont="1" applyFill="1" applyBorder="1" applyAlignment="1">
      <alignment horizontal="center" vertical="center" wrapText="1"/>
    </xf>
    <xf numFmtId="3" fontId="7" fillId="0" borderId="25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left" vertical="center" wrapText="1"/>
    </xf>
    <xf numFmtId="0" fontId="7" fillId="0" borderId="76" xfId="3" applyFont="1" applyFill="1" applyBorder="1" applyAlignment="1">
      <alignment horizontal="center" vertical="center" wrapText="1"/>
    </xf>
    <xf numFmtId="0" fontId="7" fillId="0" borderId="44" xfId="3" applyFont="1" applyFill="1" applyBorder="1" applyAlignment="1">
      <alignment horizontal="left" vertical="center" wrapText="1"/>
    </xf>
    <xf numFmtId="0" fontId="7" fillId="0" borderId="77" xfId="3" applyFont="1" applyFill="1" applyBorder="1" applyAlignment="1">
      <alignment horizontal="center" vertical="center" wrapText="1"/>
    </xf>
    <xf numFmtId="0" fontId="7" fillId="0" borderId="46" xfId="3" applyFont="1" applyFill="1" applyBorder="1" applyAlignment="1">
      <alignment horizontal="left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7" fillId="0" borderId="29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left" vertical="center" wrapText="1"/>
    </xf>
    <xf numFmtId="0" fontId="7" fillId="0" borderId="54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left" vertical="center" wrapText="1"/>
    </xf>
    <xf numFmtId="3" fontId="7" fillId="0" borderId="56" xfId="1" applyNumberFormat="1" applyFont="1" applyFill="1" applyBorder="1" applyAlignment="1">
      <alignment horizontal="center" vertical="center" wrapText="1"/>
    </xf>
    <xf numFmtId="0" fontId="7" fillId="0" borderId="59" xfId="3" applyFont="1" applyFill="1" applyBorder="1" applyAlignment="1">
      <alignment horizontal="left" vertical="center" wrapText="1"/>
    </xf>
    <xf numFmtId="3" fontId="7" fillId="0" borderId="57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58" xfId="0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11" fillId="0" borderId="32" xfId="4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3" fontId="16" fillId="0" borderId="42" xfId="4" applyNumberFormat="1" applyFont="1" applyFill="1" applyBorder="1" applyAlignment="1">
      <alignment horizontal="center" vertical="center" wrapText="1"/>
    </xf>
    <xf numFmtId="0" fontId="16" fillId="0" borderId="18" xfId="4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7" fillId="0" borderId="74" xfId="3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3" fillId="0" borderId="57" xfId="0" applyNumberFormat="1" applyFont="1" applyFill="1" applyBorder="1" applyAlignment="1">
      <alignment horizontal="center" vertical="center" wrapText="1"/>
    </xf>
    <xf numFmtId="3" fontId="7" fillId="0" borderId="78" xfId="0" applyNumberFormat="1" applyFont="1" applyFill="1" applyBorder="1" applyAlignment="1">
      <alignment horizontal="center" vertical="center" wrapText="1"/>
    </xf>
    <xf numFmtId="3" fontId="7" fillId="0" borderId="59" xfId="0" applyNumberFormat="1" applyFont="1" applyFill="1" applyBorder="1" applyAlignment="1">
      <alignment horizontal="center" vertical="center" wrapText="1"/>
    </xf>
    <xf numFmtId="3" fontId="11" fillId="0" borderId="58" xfId="0" applyNumberFormat="1" applyFont="1" applyFill="1" applyBorder="1" applyAlignment="1">
      <alignment horizontal="center" vertical="center" wrapText="1"/>
    </xf>
    <xf numFmtId="4" fontId="7" fillId="3" borderId="22" xfId="0" applyNumberFormat="1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11" fillId="0" borderId="3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40" xfId="0" applyFill="1" applyBorder="1"/>
    <xf numFmtId="4" fontId="11" fillId="0" borderId="31" xfId="4" applyNumberFormat="1" applyFont="1" applyFill="1" applyBorder="1" applyAlignment="1">
      <alignment horizontal="center" vertical="center" wrapText="1"/>
    </xf>
    <xf numFmtId="164" fontId="19" fillId="0" borderId="26" xfId="4" applyNumberFormat="1" applyFont="1" applyFill="1" applyBorder="1" applyAlignment="1">
      <alignment horizontal="center" vertical="center" wrapText="1"/>
    </xf>
    <xf numFmtId="4" fontId="19" fillId="0" borderId="42" xfId="4" applyNumberFormat="1" applyFont="1" applyFill="1" applyBorder="1" applyAlignment="1">
      <alignment horizontal="center" vertical="center" wrapText="1"/>
    </xf>
    <xf numFmtId="4" fontId="19" fillId="0" borderId="61" xfId="4" applyNumberFormat="1" applyFont="1" applyFill="1" applyBorder="1" applyAlignment="1">
      <alignment horizontal="center" vertical="center" wrapText="1"/>
    </xf>
    <xf numFmtId="3" fontId="16" fillId="0" borderId="37" xfId="4" applyNumberFormat="1" applyFont="1" applyFill="1" applyBorder="1" applyAlignment="1">
      <alignment horizontal="center" vertical="center" wrapText="1"/>
    </xf>
    <xf numFmtId="3" fontId="19" fillId="0" borderId="37" xfId="4" applyNumberFormat="1" applyFont="1" applyFill="1" applyBorder="1" applyAlignment="1">
      <alignment horizontal="center" vertical="center" wrapText="1"/>
    </xf>
    <xf numFmtId="3" fontId="16" fillId="0" borderId="61" xfId="4" applyNumberFormat="1" applyFont="1" applyFill="1" applyBorder="1" applyAlignment="1">
      <alignment horizontal="center" vertical="center" wrapText="1"/>
    </xf>
    <xf numFmtId="3" fontId="49" fillId="0" borderId="39" xfId="4" applyNumberFormat="1" applyFont="1" applyFill="1" applyBorder="1"/>
    <xf numFmtId="3" fontId="7" fillId="0" borderId="38" xfId="4" applyNumberFormat="1" applyFont="1" applyFill="1" applyBorder="1" applyAlignment="1">
      <alignment horizontal="center" vertical="center" wrapText="1"/>
    </xf>
    <xf numFmtId="3" fontId="19" fillId="0" borderId="61" xfId="4" applyNumberFormat="1" applyFont="1" applyFill="1" applyBorder="1" applyAlignment="1">
      <alignment horizontal="center" vertical="center" wrapText="1"/>
    </xf>
    <xf numFmtId="3" fontId="19" fillId="0" borderId="39" xfId="4" applyNumberFormat="1" applyFont="1" applyFill="1" applyBorder="1" applyAlignment="1">
      <alignment vertical="center" wrapText="1"/>
    </xf>
    <xf numFmtId="3" fontId="19" fillId="0" borderId="37" xfId="4" applyNumberFormat="1" applyFont="1" applyFill="1" applyBorder="1" applyAlignment="1">
      <alignment vertical="center" wrapText="1"/>
    </xf>
    <xf numFmtId="3" fontId="19" fillId="0" borderId="38" xfId="4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1" xfId="2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3" fontId="7" fillId="0" borderId="6" xfId="2" applyNumberFormat="1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11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3" fontId="7" fillId="0" borderId="3" xfId="2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3" fontId="7" fillId="0" borderId="9" xfId="2" applyNumberFormat="1" applyFont="1" applyFill="1" applyBorder="1" applyAlignment="1">
      <alignment horizontal="center" vertical="center" wrapText="1"/>
    </xf>
    <xf numFmtId="4" fontId="15" fillId="0" borderId="31" xfId="4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" fontId="15" fillId="0" borderId="31" xfId="4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 wrapText="1"/>
    </xf>
    <xf numFmtId="0" fontId="7" fillId="0" borderId="69" xfId="4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1" fontId="15" fillId="0" borderId="30" xfId="4" applyNumberFormat="1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1" fontId="15" fillId="0" borderId="53" xfId="4" applyNumberFormat="1" applyFont="1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/>
    </xf>
    <xf numFmtId="0" fontId="42" fillId="0" borderId="0" xfId="0" applyFont="1" applyFill="1" applyAlignment="1">
      <alignment horizontal="left" vertical="center" wrapText="1"/>
    </xf>
    <xf numFmtId="0" fontId="43" fillId="0" borderId="60" xfId="0" applyFont="1" applyFill="1" applyBorder="1" applyAlignment="1">
      <alignment horizontal="center"/>
    </xf>
    <xf numFmtId="0" fontId="43" fillId="0" borderId="50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42" fillId="0" borderId="0" xfId="0" applyFont="1" applyFill="1" applyAlignment="1">
      <alignment horizontal="left" vertical="center"/>
    </xf>
    <xf numFmtId="3" fontId="4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wrapText="1"/>
    </xf>
    <xf numFmtId="3" fontId="4" fillId="0" borderId="10" xfId="1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wrapText="1"/>
    </xf>
    <xf numFmtId="3" fontId="4" fillId="0" borderId="12" xfId="1" applyNumberFormat="1" applyFont="1" applyFill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" fontId="4" fillId="0" borderId="10" xfId="2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3" fontId="7" fillId="3" borderId="10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0" borderId="10" xfId="0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11" xfId="2" applyNumberFormat="1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4" fillId="0" borderId="11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7" fillId="0" borderId="8" xfId="2" applyNumberFormat="1" applyFont="1" applyFill="1" applyBorder="1" applyAlignment="1">
      <alignment horizontal="center" vertical="center" wrapText="1"/>
    </xf>
  </cellXfs>
  <cellStyles count="86">
    <cellStyle name="Excel Built-in Normal" xfId="5"/>
    <cellStyle name="Excel Built-in Normal 2" xfId="6"/>
    <cellStyle name="Normal_ICD10" xfId="7"/>
    <cellStyle name="Normalny 2" xfId="8"/>
    <cellStyle name="Normalny 2 2" xfId="9"/>
    <cellStyle name="Normalny 2 3" xfId="10"/>
    <cellStyle name="Normalny 2 4" xfId="11"/>
    <cellStyle name="Normalny 2 5" xfId="12"/>
    <cellStyle name="Normalny 3 2" xfId="13"/>
    <cellStyle name="Normalny 4" xfId="14"/>
    <cellStyle name="Normalny_Arkusz1" xfId="15"/>
    <cellStyle name="TableStyleLight1" xfId="16"/>
    <cellStyle name="Гиперссылка 2" xfId="17"/>
    <cellStyle name="Гиперссылка 3" xfId="18"/>
    <cellStyle name="Гиперссылка 4" xfId="19"/>
    <cellStyle name="Денежный 2" xfId="20"/>
    <cellStyle name="Обычный" xfId="0" builtinId="0"/>
    <cellStyle name="Обычный 10" xfId="21"/>
    <cellStyle name="Обычный 10 2" xfId="22"/>
    <cellStyle name="Обычный 10 2 2" xfId="23"/>
    <cellStyle name="Обычный 10 3" xfId="24"/>
    <cellStyle name="Обычный 11" xfId="25"/>
    <cellStyle name="Обычный 12" xfId="26"/>
    <cellStyle name="Обычный 12 2" xfId="27"/>
    <cellStyle name="Обычный 12 3" xfId="28"/>
    <cellStyle name="Обычный 13" xfId="29"/>
    <cellStyle name="Обычный 13 2" xfId="30"/>
    <cellStyle name="Обычный 13 2 2" xfId="31"/>
    <cellStyle name="Обычный 13 2 2 2" xfId="32"/>
    <cellStyle name="Обычный 13 2 3" xfId="33"/>
    <cellStyle name="Обычный 13 2 4" xfId="34"/>
    <cellStyle name="Обычный 14" xfId="35"/>
    <cellStyle name="Обычный 14 2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19 2" xfId="42"/>
    <cellStyle name="Обычный 19 3" xfId="43"/>
    <cellStyle name="Обычный 19 3 2" xfId="44"/>
    <cellStyle name="Обычный 19 4" xfId="45"/>
    <cellStyle name="Обычный 19 5" xfId="46"/>
    <cellStyle name="Обычный 2" xfId="4"/>
    <cellStyle name="Обычный 2 2" xfId="3"/>
    <cellStyle name="Обычный 2 2 2" xfId="47"/>
    <cellStyle name="Обычный 2 3" xfId="48"/>
    <cellStyle name="Обычный 2 4" xfId="49"/>
    <cellStyle name="Обычный 2 5" xfId="50"/>
    <cellStyle name="Обычный 2 6" xfId="51"/>
    <cellStyle name="Обычный 20" xfId="52"/>
    <cellStyle name="Обычный 21" xfId="53"/>
    <cellStyle name="Обычный 22" xfId="54"/>
    <cellStyle name="Обычный 22 2" xfId="55"/>
    <cellStyle name="Обычный 23" xfId="56"/>
    <cellStyle name="Обычный 24" xfId="57"/>
    <cellStyle name="Обычный 25" xfId="58"/>
    <cellStyle name="Обычный 26" xfId="59"/>
    <cellStyle name="Обычный 27" xfId="60"/>
    <cellStyle name="Обычный 3" xfId="61"/>
    <cellStyle name="Обычный 3 2" xfId="62"/>
    <cellStyle name="Обычный 3 2 2" xfId="63"/>
    <cellStyle name="Обычный 3 3" xfId="64"/>
    <cellStyle name="Обычный 3 4" xfId="65"/>
    <cellStyle name="Обычный 3 5" xfId="66"/>
    <cellStyle name="Обычный 4" xfId="67"/>
    <cellStyle name="Обычный 4 2" xfId="68"/>
    <cellStyle name="Обычный 4 3" xfId="69"/>
    <cellStyle name="Обычный 4 4" xfId="70"/>
    <cellStyle name="Обычный 5" xfId="71"/>
    <cellStyle name="Обычный 5 2" xfId="72"/>
    <cellStyle name="Обычный 5 3" xfId="73"/>
    <cellStyle name="Обычный 6" xfId="74"/>
    <cellStyle name="Обычный 6 2" xfId="75"/>
    <cellStyle name="Обычный 6 3" xfId="76"/>
    <cellStyle name="Обычный 7" xfId="77"/>
    <cellStyle name="Обычный 7 2" xfId="78"/>
    <cellStyle name="Обычный 8" xfId="79"/>
    <cellStyle name="Обычный 9" xfId="80"/>
    <cellStyle name="Обычный_Приложения к Постановлению 2012_2 Оксана" xfId="1"/>
    <cellStyle name="Обычный_свод_объемы_2009_уточн" xfId="2"/>
    <cellStyle name="Процентный 2" xfId="81"/>
    <cellStyle name="Финансовый 2" xfId="82"/>
    <cellStyle name="Финансовый 3" xfId="83"/>
    <cellStyle name="Финансовый 4" xfId="84"/>
    <cellStyle name="Финансовый 5" xfId="85"/>
  </cellStyles>
  <dxfs count="14">
    <dxf>
      <font>
        <color theme="0" tint="-0.14996795556505021"/>
      </font>
    </dxf>
    <dxf>
      <font>
        <condense val="0"/>
        <extend val="0"/>
        <color indexed="9"/>
      </font>
    </dxf>
    <dxf>
      <font>
        <color theme="0" tint="-0.14996795556505021"/>
      </font>
    </dxf>
    <dxf>
      <font>
        <condense val="0"/>
        <extend val="0"/>
        <color indexed="9"/>
      </font>
    </dxf>
    <dxf>
      <font>
        <color theme="0" tint="-0.14996795556505021"/>
      </font>
    </dxf>
    <dxf>
      <font>
        <condense val="0"/>
        <extend val="0"/>
        <color indexed="9"/>
      </font>
    </dxf>
    <dxf>
      <font>
        <color theme="0" tint="-0.14996795556505021"/>
      </font>
    </dxf>
    <dxf>
      <font>
        <condense val="0"/>
        <extend val="0"/>
        <color indexed="9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9"/>
      </font>
    </dxf>
    <dxf>
      <font>
        <color theme="0" tint="-0.14996795556505021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80"/>
  <sheetViews>
    <sheetView tabSelected="1" zoomScale="80" zoomScaleNormal="80" zoomScaleSheetLayoutView="72" workbookViewId="0">
      <pane xSplit="3" ySplit="7" topLeftCell="BI258" activePane="bottomRight" state="frozen"/>
      <selection pane="topRight" activeCell="D1" sqref="D1"/>
      <selection pane="bottomLeft" activeCell="A8" sqref="A8"/>
      <selection pane="bottomRight" activeCell="BJ3" sqref="BJ3:BJ6"/>
    </sheetView>
  </sheetViews>
  <sheetFormatPr defaultRowHeight="15"/>
  <cols>
    <col min="1" max="1" width="12.42578125" style="56" customWidth="1"/>
    <col min="2" max="2" width="9.28515625" style="57" bestFit="1" customWidth="1"/>
    <col min="3" max="3" width="39.85546875" style="57" customWidth="1"/>
    <col min="4" max="4" width="16.28515625" style="1" customWidth="1"/>
    <col min="5" max="5" width="17" style="1" customWidth="1"/>
    <col min="6" max="6" width="13.7109375" style="1" customWidth="1" collapsed="1"/>
    <col min="7" max="7" width="16.28515625" style="1" customWidth="1" collapsed="1"/>
    <col min="8" max="8" width="12.28515625" style="1" customWidth="1"/>
    <col min="9" max="9" width="12.5703125" style="1" customWidth="1"/>
    <col min="10" max="10" width="12" style="1" customWidth="1"/>
    <col min="11" max="11" width="12.85546875" style="1" customWidth="1"/>
    <col min="12" max="12" width="13.85546875" style="1" customWidth="1"/>
    <col min="13" max="13" width="12.85546875" style="1" customWidth="1" collapsed="1"/>
    <col min="14" max="14" width="13.42578125" style="1" customWidth="1"/>
    <col min="15" max="15" width="12.5703125" style="1" customWidth="1"/>
    <col min="16" max="16" width="13" style="1" customWidth="1"/>
    <col min="17" max="18" width="12.7109375" style="1" customWidth="1"/>
    <col min="19" max="19" width="15.5703125" style="1" customWidth="1" collapsed="1"/>
    <col min="20" max="20" width="19.7109375" style="1" customWidth="1" collapsed="1"/>
    <col min="21" max="22" width="17.7109375" style="1" customWidth="1"/>
    <col min="23" max="23" width="13" style="1" customWidth="1"/>
    <col min="24" max="24" width="12.5703125" style="1" customWidth="1" collapsed="1"/>
    <col min="25" max="25" width="13.7109375" style="1" customWidth="1" collapsed="1"/>
    <col min="26" max="26" width="14.5703125" style="1" customWidth="1" collapsed="1"/>
    <col min="27" max="27" width="15.85546875" style="1" customWidth="1"/>
    <col min="28" max="28" width="13.5703125" style="1" customWidth="1"/>
    <col min="29" max="30" width="12.7109375" style="1" customWidth="1"/>
    <col min="31" max="31" width="13.140625" style="1" customWidth="1" collapsed="1"/>
    <col min="32" max="32" width="13.85546875" style="1" customWidth="1"/>
    <col min="33" max="33" width="13.140625" style="1" customWidth="1" collapsed="1"/>
    <col min="34" max="34" width="13.5703125" style="1" customWidth="1"/>
    <col min="35" max="35" width="12.28515625" style="1" customWidth="1"/>
    <col min="36" max="36" width="13.28515625" style="1" customWidth="1" collapsed="1"/>
    <col min="37" max="37" width="13.85546875" style="1" customWidth="1"/>
    <col min="38" max="38" width="15.28515625" style="1" customWidth="1"/>
    <col min="39" max="39" width="17.28515625" style="1" customWidth="1"/>
    <col min="40" max="40" width="16" style="1" customWidth="1" collapsed="1"/>
    <col min="41" max="41" width="12.7109375" style="1" customWidth="1"/>
    <col min="42" max="43" width="22.28515625" style="66" customWidth="1"/>
    <col min="44" max="52" width="22.28515625" style="64" customWidth="1"/>
    <col min="53" max="53" width="22.28515625" style="66" customWidth="1"/>
    <col min="54" max="65" width="22.28515625" style="64" customWidth="1"/>
    <col min="66" max="66" width="22.28515625" style="66" customWidth="1"/>
    <col min="67" max="74" width="22.28515625" style="64" customWidth="1"/>
    <col min="75" max="76" width="22.28515625" style="66" customWidth="1"/>
    <col min="77" max="79" width="22.28515625" style="64" customWidth="1"/>
    <col min="80" max="80" width="22.28515625" style="66" customWidth="1"/>
    <col min="81" max="81" width="22.28515625" style="64" customWidth="1"/>
    <col min="82" max="82" width="9.140625" style="64"/>
    <col min="83" max="83" width="10.5703125" style="64" customWidth="1"/>
    <col min="84" max="16384" width="9.140625" style="64"/>
  </cols>
  <sheetData>
    <row r="1" spans="1:83" ht="76.5" customHeight="1" thickBot="1">
      <c r="A1" s="361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263"/>
      <c r="AK1" s="263"/>
      <c r="AL1" s="363" t="s">
        <v>363</v>
      </c>
      <c r="AM1" s="364"/>
      <c r="AN1" s="364"/>
      <c r="AO1" s="364"/>
    </row>
    <row r="2" spans="1:83" ht="37.5" customHeight="1">
      <c r="A2" s="365" t="s">
        <v>1</v>
      </c>
      <c r="B2" s="367" t="s">
        <v>2</v>
      </c>
      <c r="C2" s="369" t="s">
        <v>3</v>
      </c>
      <c r="D2" s="355" t="s">
        <v>4</v>
      </c>
      <c r="E2" s="357"/>
      <c r="F2" s="357"/>
      <c r="G2" s="357"/>
      <c r="H2" s="357"/>
      <c r="I2" s="357"/>
      <c r="J2" s="357"/>
      <c r="K2" s="357"/>
      <c r="L2" s="371"/>
      <c r="M2" s="355" t="s">
        <v>5</v>
      </c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71"/>
      <c r="Z2" s="355" t="s">
        <v>6</v>
      </c>
      <c r="AA2" s="357"/>
      <c r="AB2" s="357"/>
      <c r="AC2" s="357"/>
      <c r="AD2" s="371"/>
      <c r="AE2" s="372" t="s">
        <v>362</v>
      </c>
      <c r="AF2" s="348"/>
      <c r="AG2" s="348"/>
      <c r="AH2" s="348"/>
      <c r="AI2" s="373"/>
      <c r="AJ2" s="372" t="s">
        <v>8</v>
      </c>
      <c r="AK2" s="348"/>
      <c r="AL2" s="348"/>
      <c r="AM2" s="374"/>
      <c r="AN2" s="375" t="s">
        <v>9</v>
      </c>
      <c r="AO2" s="350"/>
      <c r="AP2" s="355" t="s">
        <v>365</v>
      </c>
      <c r="AQ2" s="357" t="s">
        <v>4</v>
      </c>
      <c r="AR2" s="357"/>
      <c r="AS2" s="357"/>
      <c r="AT2" s="357"/>
      <c r="AU2" s="357"/>
      <c r="AV2" s="357"/>
      <c r="AW2" s="357"/>
      <c r="AX2" s="357"/>
      <c r="AY2" s="357"/>
      <c r="AZ2" s="357"/>
      <c r="BA2" s="357" t="s">
        <v>5</v>
      </c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 t="s">
        <v>6</v>
      </c>
      <c r="BO2" s="357"/>
      <c r="BP2" s="357"/>
      <c r="BQ2" s="357"/>
      <c r="BR2" s="357"/>
      <c r="BS2" s="348" t="s">
        <v>362</v>
      </c>
      <c r="BT2" s="348"/>
      <c r="BU2" s="348"/>
      <c r="BV2" s="348"/>
      <c r="BW2" s="348"/>
      <c r="BX2" s="348" t="s">
        <v>8</v>
      </c>
      <c r="BY2" s="348"/>
      <c r="BZ2" s="348"/>
      <c r="CA2" s="348"/>
      <c r="CB2" s="349" t="s">
        <v>9</v>
      </c>
      <c r="CC2" s="350"/>
    </row>
    <row r="3" spans="1:83" ht="15" customHeight="1">
      <c r="A3" s="366"/>
      <c r="B3" s="368"/>
      <c r="C3" s="370"/>
      <c r="D3" s="356" t="s">
        <v>10</v>
      </c>
      <c r="E3" s="344" t="s">
        <v>11</v>
      </c>
      <c r="F3" s="344"/>
      <c r="G3" s="344"/>
      <c r="H3" s="344"/>
      <c r="I3" s="344"/>
      <c r="J3" s="344"/>
      <c r="K3" s="344"/>
      <c r="L3" s="360"/>
      <c r="M3" s="356" t="s">
        <v>12</v>
      </c>
      <c r="N3" s="344" t="s">
        <v>13</v>
      </c>
      <c r="O3" s="344" t="s">
        <v>14</v>
      </c>
      <c r="P3" s="344" t="s">
        <v>15</v>
      </c>
      <c r="Q3" s="344" t="s">
        <v>16</v>
      </c>
      <c r="R3" s="344" t="s">
        <v>17</v>
      </c>
      <c r="S3" s="344" t="s">
        <v>18</v>
      </c>
      <c r="T3" s="344" t="s">
        <v>19</v>
      </c>
      <c r="U3" s="344" t="s">
        <v>20</v>
      </c>
      <c r="V3" s="344" t="s">
        <v>300</v>
      </c>
      <c r="W3" s="353" t="s">
        <v>299</v>
      </c>
      <c r="X3" s="344" t="s">
        <v>21</v>
      </c>
      <c r="Y3" s="360" t="s">
        <v>22</v>
      </c>
      <c r="Z3" s="356" t="s">
        <v>10</v>
      </c>
      <c r="AA3" s="344" t="s">
        <v>11</v>
      </c>
      <c r="AB3" s="344"/>
      <c r="AC3" s="344"/>
      <c r="AD3" s="360"/>
      <c r="AE3" s="359" t="s">
        <v>23</v>
      </c>
      <c r="AF3" s="345"/>
      <c r="AG3" s="345"/>
      <c r="AH3" s="345" t="s">
        <v>24</v>
      </c>
      <c r="AI3" s="358" t="s">
        <v>25</v>
      </c>
      <c r="AJ3" s="359" t="s">
        <v>26</v>
      </c>
      <c r="AK3" s="346" t="s">
        <v>27</v>
      </c>
      <c r="AL3" s="346"/>
      <c r="AM3" s="378"/>
      <c r="AN3" s="356" t="s">
        <v>28</v>
      </c>
      <c r="AO3" s="347" t="s">
        <v>29</v>
      </c>
      <c r="AP3" s="356"/>
      <c r="AQ3" s="344" t="s">
        <v>10</v>
      </c>
      <c r="AR3" s="344" t="s">
        <v>11</v>
      </c>
      <c r="AS3" s="344"/>
      <c r="AT3" s="344"/>
      <c r="AU3" s="344"/>
      <c r="AV3" s="344"/>
      <c r="AW3" s="344"/>
      <c r="AX3" s="344"/>
      <c r="AY3" s="344"/>
      <c r="AZ3" s="344"/>
      <c r="BA3" s="344" t="s">
        <v>366</v>
      </c>
      <c r="BB3" s="344" t="s">
        <v>13</v>
      </c>
      <c r="BC3" s="344" t="s">
        <v>14</v>
      </c>
      <c r="BD3" s="344" t="s">
        <v>15</v>
      </c>
      <c r="BE3" s="344" t="s">
        <v>16</v>
      </c>
      <c r="BF3" s="344" t="s">
        <v>17</v>
      </c>
      <c r="BG3" s="344" t="s">
        <v>18</v>
      </c>
      <c r="BH3" s="344" t="s">
        <v>19</v>
      </c>
      <c r="BI3" s="344" t="s">
        <v>20</v>
      </c>
      <c r="BJ3" s="344" t="s">
        <v>300</v>
      </c>
      <c r="BK3" s="353" t="s">
        <v>299</v>
      </c>
      <c r="BL3" s="344" t="s">
        <v>21</v>
      </c>
      <c r="BM3" s="344" t="s">
        <v>22</v>
      </c>
      <c r="BN3" s="344" t="s">
        <v>10</v>
      </c>
      <c r="BO3" s="344" t="s">
        <v>11</v>
      </c>
      <c r="BP3" s="344"/>
      <c r="BQ3" s="344"/>
      <c r="BR3" s="344"/>
      <c r="BS3" s="345" t="s">
        <v>23</v>
      </c>
      <c r="BT3" s="345"/>
      <c r="BU3" s="345"/>
      <c r="BV3" s="345" t="s">
        <v>24</v>
      </c>
      <c r="BW3" s="345" t="s">
        <v>25</v>
      </c>
      <c r="BX3" s="345" t="s">
        <v>26</v>
      </c>
      <c r="BY3" s="346" t="s">
        <v>27</v>
      </c>
      <c r="BZ3" s="346"/>
      <c r="CA3" s="346"/>
      <c r="CB3" s="344" t="s">
        <v>28</v>
      </c>
      <c r="CC3" s="347" t="s">
        <v>367</v>
      </c>
    </row>
    <row r="4" spans="1:83" ht="15" customHeight="1">
      <c r="A4" s="366"/>
      <c r="B4" s="368"/>
      <c r="C4" s="370"/>
      <c r="D4" s="356"/>
      <c r="E4" s="344"/>
      <c r="F4" s="344"/>
      <c r="G4" s="344"/>
      <c r="H4" s="344"/>
      <c r="I4" s="344"/>
      <c r="J4" s="344"/>
      <c r="K4" s="344"/>
      <c r="L4" s="360"/>
      <c r="M4" s="356"/>
      <c r="N4" s="362"/>
      <c r="O4" s="352"/>
      <c r="P4" s="352"/>
      <c r="Q4" s="352"/>
      <c r="R4" s="352"/>
      <c r="S4" s="352"/>
      <c r="T4" s="352"/>
      <c r="U4" s="352"/>
      <c r="V4" s="352"/>
      <c r="W4" s="354"/>
      <c r="X4" s="352"/>
      <c r="Y4" s="377"/>
      <c r="Z4" s="356"/>
      <c r="AA4" s="344"/>
      <c r="AB4" s="344"/>
      <c r="AC4" s="344"/>
      <c r="AD4" s="360"/>
      <c r="AE4" s="359" t="s">
        <v>30</v>
      </c>
      <c r="AF4" s="344" t="s">
        <v>11</v>
      </c>
      <c r="AG4" s="344"/>
      <c r="AH4" s="345"/>
      <c r="AI4" s="358"/>
      <c r="AJ4" s="356"/>
      <c r="AK4" s="345" t="s">
        <v>31</v>
      </c>
      <c r="AL4" s="302"/>
      <c r="AM4" s="376" t="s">
        <v>32</v>
      </c>
      <c r="AN4" s="356"/>
      <c r="AO4" s="347"/>
      <c r="AP4" s="356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51"/>
      <c r="BC4" s="352"/>
      <c r="BD4" s="352"/>
      <c r="BE4" s="352"/>
      <c r="BF4" s="352"/>
      <c r="BG4" s="352"/>
      <c r="BH4" s="352"/>
      <c r="BI4" s="352"/>
      <c r="BJ4" s="352"/>
      <c r="BK4" s="354"/>
      <c r="BL4" s="352"/>
      <c r="BM4" s="352"/>
      <c r="BN4" s="344"/>
      <c r="BO4" s="344"/>
      <c r="BP4" s="344"/>
      <c r="BQ4" s="344"/>
      <c r="BR4" s="344"/>
      <c r="BS4" s="345" t="s">
        <v>30</v>
      </c>
      <c r="BT4" s="344" t="s">
        <v>11</v>
      </c>
      <c r="BU4" s="344"/>
      <c r="BV4" s="345"/>
      <c r="BW4" s="345"/>
      <c r="BX4" s="344"/>
      <c r="BY4" s="345" t="s">
        <v>31</v>
      </c>
      <c r="BZ4" s="302"/>
      <c r="CA4" s="344" t="s">
        <v>32</v>
      </c>
      <c r="CB4" s="344"/>
      <c r="CC4" s="347"/>
    </row>
    <row r="5" spans="1:83" ht="15" customHeight="1">
      <c r="A5" s="366"/>
      <c r="B5" s="368"/>
      <c r="C5" s="370"/>
      <c r="D5" s="356"/>
      <c r="E5" s="344" t="s">
        <v>33</v>
      </c>
      <c r="F5" s="344" t="s">
        <v>27</v>
      </c>
      <c r="G5" s="344"/>
      <c r="H5" s="344" t="s">
        <v>34</v>
      </c>
      <c r="I5" s="389" t="s">
        <v>345</v>
      </c>
      <c r="J5" s="391" t="s">
        <v>35</v>
      </c>
      <c r="K5" s="344" t="s">
        <v>36</v>
      </c>
      <c r="L5" s="360" t="s">
        <v>37</v>
      </c>
      <c r="M5" s="356"/>
      <c r="N5" s="362"/>
      <c r="O5" s="352"/>
      <c r="P5" s="352"/>
      <c r="Q5" s="352"/>
      <c r="R5" s="352"/>
      <c r="S5" s="352"/>
      <c r="T5" s="352"/>
      <c r="U5" s="352"/>
      <c r="V5" s="352"/>
      <c r="W5" s="354"/>
      <c r="X5" s="352"/>
      <c r="Y5" s="377"/>
      <c r="Z5" s="356"/>
      <c r="AA5" s="344" t="s">
        <v>38</v>
      </c>
      <c r="AB5" s="344" t="s">
        <v>39</v>
      </c>
      <c r="AC5" s="344" t="s">
        <v>40</v>
      </c>
      <c r="AD5" s="360" t="s">
        <v>41</v>
      </c>
      <c r="AE5" s="359"/>
      <c r="AF5" s="345" t="s">
        <v>42</v>
      </c>
      <c r="AG5" s="345" t="s">
        <v>43</v>
      </c>
      <c r="AH5" s="345"/>
      <c r="AI5" s="358"/>
      <c r="AJ5" s="356"/>
      <c r="AK5" s="344"/>
      <c r="AL5" s="344" t="s">
        <v>44</v>
      </c>
      <c r="AM5" s="376"/>
      <c r="AN5" s="356"/>
      <c r="AO5" s="347"/>
      <c r="AP5" s="356"/>
      <c r="AQ5" s="344"/>
      <c r="AR5" s="344" t="s">
        <v>33</v>
      </c>
      <c r="AS5" s="344" t="s">
        <v>27</v>
      </c>
      <c r="AT5" s="344"/>
      <c r="AU5" s="344" t="s">
        <v>368</v>
      </c>
      <c r="AV5" s="344" t="s">
        <v>34</v>
      </c>
      <c r="AW5" s="344" t="s">
        <v>345</v>
      </c>
      <c r="AX5" s="344" t="s">
        <v>35</v>
      </c>
      <c r="AY5" s="344" t="s">
        <v>36</v>
      </c>
      <c r="AZ5" s="344" t="s">
        <v>37</v>
      </c>
      <c r="BA5" s="344"/>
      <c r="BB5" s="351"/>
      <c r="BC5" s="352"/>
      <c r="BD5" s="352"/>
      <c r="BE5" s="352"/>
      <c r="BF5" s="352"/>
      <c r="BG5" s="352"/>
      <c r="BH5" s="352"/>
      <c r="BI5" s="352"/>
      <c r="BJ5" s="352"/>
      <c r="BK5" s="354"/>
      <c r="BL5" s="352"/>
      <c r="BM5" s="352"/>
      <c r="BN5" s="344"/>
      <c r="BO5" s="344" t="s">
        <v>38</v>
      </c>
      <c r="BP5" s="344" t="s">
        <v>39</v>
      </c>
      <c r="BQ5" s="344" t="s">
        <v>40</v>
      </c>
      <c r="BR5" s="344" t="s">
        <v>41</v>
      </c>
      <c r="BS5" s="345"/>
      <c r="BT5" s="345" t="s">
        <v>42</v>
      </c>
      <c r="BU5" s="345" t="s">
        <v>43</v>
      </c>
      <c r="BV5" s="345"/>
      <c r="BW5" s="345"/>
      <c r="BX5" s="344"/>
      <c r="BY5" s="344"/>
      <c r="BZ5" s="344" t="s">
        <v>44</v>
      </c>
      <c r="CA5" s="344"/>
      <c r="CB5" s="344"/>
      <c r="CC5" s="347"/>
    </row>
    <row r="6" spans="1:83" ht="157.5" customHeight="1">
      <c r="A6" s="366"/>
      <c r="B6" s="368"/>
      <c r="C6" s="370"/>
      <c r="D6" s="356"/>
      <c r="E6" s="344"/>
      <c r="F6" s="302" t="s">
        <v>45</v>
      </c>
      <c r="G6" s="302" t="s">
        <v>46</v>
      </c>
      <c r="H6" s="344"/>
      <c r="I6" s="390"/>
      <c r="J6" s="392"/>
      <c r="K6" s="344"/>
      <c r="L6" s="360"/>
      <c r="M6" s="356"/>
      <c r="N6" s="362"/>
      <c r="O6" s="352"/>
      <c r="P6" s="352"/>
      <c r="Q6" s="352"/>
      <c r="R6" s="352"/>
      <c r="S6" s="352"/>
      <c r="T6" s="352"/>
      <c r="U6" s="352"/>
      <c r="V6" s="352"/>
      <c r="W6" s="354"/>
      <c r="X6" s="352"/>
      <c r="Y6" s="377"/>
      <c r="Z6" s="356"/>
      <c r="AA6" s="344"/>
      <c r="AB6" s="344"/>
      <c r="AC6" s="344"/>
      <c r="AD6" s="360"/>
      <c r="AE6" s="359"/>
      <c r="AF6" s="345"/>
      <c r="AG6" s="345"/>
      <c r="AH6" s="345"/>
      <c r="AI6" s="358"/>
      <c r="AJ6" s="356"/>
      <c r="AK6" s="344"/>
      <c r="AL6" s="344"/>
      <c r="AM6" s="376"/>
      <c r="AN6" s="356"/>
      <c r="AO6" s="347"/>
      <c r="AP6" s="356"/>
      <c r="AQ6" s="344"/>
      <c r="AR6" s="344"/>
      <c r="AS6" s="302" t="s">
        <v>45</v>
      </c>
      <c r="AT6" s="302" t="s">
        <v>369</v>
      </c>
      <c r="AU6" s="344"/>
      <c r="AV6" s="344"/>
      <c r="AW6" s="344"/>
      <c r="AX6" s="344"/>
      <c r="AY6" s="344"/>
      <c r="AZ6" s="344"/>
      <c r="BA6" s="344"/>
      <c r="BB6" s="351"/>
      <c r="BC6" s="352"/>
      <c r="BD6" s="352"/>
      <c r="BE6" s="352"/>
      <c r="BF6" s="352"/>
      <c r="BG6" s="352"/>
      <c r="BH6" s="352"/>
      <c r="BI6" s="352"/>
      <c r="BJ6" s="352"/>
      <c r="BK6" s="354"/>
      <c r="BL6" s="352"/>
      <c r="BM6" s="352"/>
      <c r="BN6" s="344"/>
      <c r="BO6" s="344"/>
      <c r="BP6" s="344"/>
      <c r="BQ6" s="344"/>
      <c r="BR6" s="344"/>
      <c r="BS6" s="345"/>
      <c r="BT6" s="345"/>
      <c r="BU6" s="345"/>
      <c r="BV6" s="345"/>
      <c r="BW6" s="345"/>
      <c r="BX6" s="344"/>
      <c r="BY6" s="344"/>
      <c r="BZ6" s="344"/>
      <c r="CA6" s="344"/>
      <c r="CB6" s="344"/>
      <c r="CC6" s="347"/>
    </row>
    <row r="7" spans="1:83" ht="15.75" thickBot="1">
      <c r="A7" s="264" t="s">
        <v>47</v>
      </c>
      <c r="B7" s="265">
        <v>0</v>
      </c>
      <c r="C7" s="266">
        <v>1</v>
      </c>
      <c r="D7" s="7">
        <v>2</v>
      </c>
      <c r="E7" s="8">
        <v>3</v>
      </c>
      <c r="F7" s="7">
        <v>4</v>
      </c>
      <c r="G7" s="8">
        <v>5</v>
      </c>
      <c r="H7" s="7">
        <v>6</v>
      </c>
      <c r="I7" s="8">
        <v>7</v>
      </c>
      <c r="J7" s="7">
        <v>8</v>
      </c>
      <c r="K7" s="8">
        <v>9</v>
      </c>
      <c r="L7" s="7">
        <v>10</v>
      </c>
      <c r="M7" s="8">
        <v>11</v>
      </c>
      <c r="N7" s="7">
        <v>12</v>
      </c>
      <c r="O7" s="8">
        <v>13</v>
      </c>
      <c r="P7" s="7">
        <v>14</v>
      </c>
      <c r="Q7" s="8">
        <v>15</v>
      </c>
      <c r="R7" s="7">
        <v>16</v>
      </c>
      <c r="S7" s="8">
        <v>17</v>
      </c>
      <c r="T7" s="7">
        <v>18</v>
      </c>
      <c r="U7" s="8">
        <v>19</v>
      </c>
      <c r="V7" s="7">
        <v>20</v>
      </c>
      <c r="W7" s="8">
        <v>21</v>
      </c>
      <c r="X7" s="7">
        <v>22</v>
      </c>
      <c r="Y7" s="8">
        <v>23</v>
      </c>
      <c r="Z7" s="7">
        <v>24</v>
      </c>
      <c r="AA7" s="8">
        <v>25</v>
      </c>
      <c r="AB7" s="7">
        <v>26</v>
      </c>
      <c r="AC7" s="8">
        <v>27</v>
      </c>
      <c r="AD7" s="7">
        <v>28</v>
      </c>
      <c r="AE7" s="8">
        <v>29</v>
      </c>
      <c r="AF7" s="7">
        <v>30</v>
      </c>
      <c r="AG7" s="8">
        <v>31</v>
      </c>
      <c r="AH7" s="7">
        <v>32</v>
      </c>
      <c r="AI7" s="8">
        <v>33</v>
      </c>
      <c r="AJ7" s="7">
        <v>34</v>
      </c>
      <c r="AK7" s="8">
        <v>35</v>
      </c>
      <c r="AL7" s="7">
        <v>36</v>
      </c>
      <c r="AM7" s="8">
        <v>37</v>
      </c>
      <c r="AN7" s="7">
        <v>38</v>
      </c>
      <c r="AO7" s="9">
        <v>39</v>
      </c>
      <c r="AP7" s="7">
        <v>40</v>
      </c>
      <c r="AQ7" s="8">
        <v>41</v>
      </c>
      <c r="AR7" s="8">
        <v>42</v>
      </c>
      <c r="AS7" s="8">
        <v>43</v>
      </c>
      <c r="AT7" s="8">
        <v>44</v>
      </c>
      <c r="AU7" s="8">
        <v>45</v>
      </c>
      <c r="AV7" s="8">
        <v>46</v>
      </c>
      <c r="AW7" s="8">
        <v>47</v>
      </c>
      <c r="AX7" s="8">
        <v>48</v>
      </c>
      <c r="AY7" s="8">
        <v>49</v>
      </c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>
        <v>55</v>
      </c>
      <c r="BF7" s="8">
        <v>56</v>
      </c>
      <c r="BG7" s="8">
        <v>57</v>
      </c>
      <c r="BH7" s="8">
        <v>58</v>
      </c>
      <c r="BI7" s="8">
        <v>59</v>
      </c>
      <c r="BJ7" s="8">
        <v>60</v>
      </c>
      <c r="BK7" s="8">
        <v>61</v>
      </c>
      <c r="BL7" s="8">
        <v>62</v>
      </c>
      <c r="BM7" s="8">
        <v>63</v>
      </c>
      <c r="BN7" s="8">
        <v>64</v>
      </c>
      <c r="BO7" s="8">
        <v>65</v>
      </c>
      <c r="BP7" s="8">
        <v>66</v>
      </c>
      <c r="BQ7" s="8">
        <v>67</v>
      </c>
      <c r="BR7" s="8">
        <v>68</v>
      </c>
      <c r="BS7" s="8">
        <v>69</v>
      </c>
      <c r="BT7" s="8">
        <v>70</v>
      </c>
      <c r="BU7" s="8">
        <v>71</v>
      </c>
      <c r="BV7" s="8">
        <v>72</v>
      </c>
      <c r="BW7" s="8">
        <v>73</v>
      </c>
      <c r="BX7" s="8">
        <v>74</v>
      </c>
      <c r="BY7" s="8">
        <v>75</v>
      </c>
      <c r="BZ7" s="8">
        <v>76</v>
      </c>
      <c r="CA7" s="8">
        <v>77</v>
      </c>
      <c r="CB7" s="8">
        <v>78</v>
      </c>
      <c r="CC7" s="8">
        <v>79</v>
      </c>
    </row>
    <row r="8" spans="1:83" ht="28.5">
      <c r="A8" s="267">
        <v>520001</v>
      </c>
      <c r="B8" s="268">
        <v>1</v>
      </c>
      <c r="C8" s="269" t="s">
        <v>48</v>
      </c>
      <c r="D8" s="12">
        <f>E8+H8+J8+K8+L8</f>
        <v>45866</v>
      </c>
      <c r="E8" s="270">
        <f>СОГАЗ!E8+Капитал!E8+Ингосстрах!E8+Ресо!E8</f>
        <v>40549</v>
      </c>
      <c r="F8" s="270">
        <f>СОГАЗ!F8+Капитал!F8+Ингосстрах!F8+Ресо!F8</f>
        <v>5978</v>
      </c>
      <c r="G8" s="270">
        <f>СОГАЗ!G8+Капитал!G8+Ингосстрах!G8+Ресо!G8</f>
        <v>5267</v>
      </c>
      <c r="H8" s="270">
        <f>СОГАЗ!H8+Капитал!H8+Ингосстрах!H8+Ресо!H8</f>
        <v>0</v>
      </c>
      <c r="I8" s="270">
        <f>СОГАЗ!I8+Капитал!I8+Ингосстрах!I8+Ресо!I8</f>
        <v>0</v>
      </c>
      <c r="J8" s="270">
        <f>СОГАЗ!J8+Капитал!J8+Ингосстрах!J8+Ресо!J8</f>
        <v>0</v>
      </c>
      <c r="K8" s="270">
        <f>СОГАЗ!K8+Капитал!K8+Ингосстрах!K8+Ресо!K8</f>
        <v>0</v>
      </c>
      <c r="L8" s="270">
        <f>СОГАЗ!L8+Капитал!L8+Ингосстрах!L8+Ресо!L8</f>
        <v>5317</v>
      </c>
      <c r="M8" s="14">
        <f>N8+X8+Y8</f>
        <v>39885</v>
      </c>
      <c r="N8" s="305">
        <f>СОГАЗ!N8+Капитал!N8+Ингосстрах!N8+Ресо!N8</f>
        <v>36324</v>
      </c>
      <c r="O8" s="305">
        <f>СОГАЗ!O8+Капитал!O8+Ингосстрах!O8+Ресо!O8</f>
        <v>0</v>
      </c>
      <c r="P8" s="305">
        <f>СОГАЗ!P8+Капитал!P8+Ингосстрах!P8+Ресо!P8</f>
        <v>0</v>
      </c>
      <c r="Q8" s="305">
        <f>СОГАЗ!Q8+Капитал!Q8+Ингосстрах!Q8+Ресо!Q8</f>
        <v>2769</v>
      </c>
      <c r="R8" s="305">
        <f>СОГАЗ!R8+Капитал!R8+Ингосстрах!R8+Ресо!R8</f>
        <v>1150</v>
      </c>
      <c r="S8" s="305">
        <f>СОГАЗ!S8+Капитал!S8+Ингосстрах!S8+Ресо!S8</f>
        <v>2</v>
      </c>
      <c r="T8" s="305">
        <f>СОГАЗ!T8+Капитал!T8+Ингосстрах!T8+Ресо!T8</f>
        <v>55</v>
      </c>
      <c r="U8" s="305">
        <f>СОГАЗ!U8+Капитал!U8+Ингосстрах!U8+Ресо!U8</f>
        <v>0</v>
      </c>
      <c r="V8" s="305">
        <f>СОГАЗ!V8+Капитал!V8+Ингосстрах!V8+Ресо!V8</f>
        <v>0</v>
      </c>
      <c r="W8" s="305">
        <f>СОГАЗ!W8+Капитал!W8+Ингосстрах!W8+Ресо!W8</f>
        <v>2927</v>
      </c>
      <c r="X8" s="305">
        <f>СОГАЗ!X8+Капитал!X8+Ингосстрах!X8+Ресо!X8</f>
        <v>0</v>
      </c>
      <c r="Y8" s="186">
        <f>СОГАЗ!Y8+Капитал!Y8+Ингосстрах!Y8+Ресо!Y8</f>
        <v>3561</v>
      </c>
      <c r="Z8" s="12">
        <f>AA8+AB8+AC8+AD8</f>
        <v>12416</v>
      </c>
      <c r="AA8" s="306">
        <f>СОГАЗ!AA8+Капитал!AA8+Ингосстрах!AA8+Ресо!AA8</f>
        <v>10973</v>
      </c>
      <c r="AB8" s="305">
        <f>СОГАЗ!AB8+Капитал!AB8+Ингосстрах!AB8+Ресо!AB8</f>
        <v>43</v>
      </c>
      <c r="AC8" s="305">
        <f>СОГАЗ!AC8+Капитал!AC8+Ингосстрах!AC8+Ресо!AC8</f>
        <v>1400</v>
      </c>
      <c r="AD8" s="186">
        <f>СОГАЗ!AD8+Капитал!AD8+Ингосстрах!AD8+Ресо!AD8</f>
        <v>0</v>
      </c>
      <c r="AE8" s="14">
        <f>СОГАЗ!AE8+Капитал!AE8+Ингосстрах!AE8+Ресо!AE8</f>
        <v>2615</v>
      </c>
      <c r="AF8" s="14">
        <f>СОГАЗ!AF8+Капитал!AF8+Ингосстрах!AF8+Ресо!AF8</f>
        <v>0</v>
      </c>
      <c r="AG8" s="14">
        <f>СОГАЗ!AG8+Капитал!AG8+Ингосстрах!AG8+Ресо!AG8</f>
        <v>0</v>
      </c>
      <c r="AH8" s="14">
        <f>СОГАЗ!AH8+Капитал!AH8+Ингосстрах!AH8+Ресо!AH8</f>
        <v>0</v>
      </c>
      <c r="AI8" s="17">
        <f>AE8+AH8</f>
        <v>2615</v>
      </c>
      <c r="AJ8" s="12">
        <f>AK8+AM8</f>
        <v>1293</v>
      </c>
      <c r="AK8" s="306">
        <f>СОГАЗ!AK8+Капитал!AK8+Ингосстрах!AK8+Ресо!AK8</f>
        <v>1293</v>
      </c>
      <c r="AL8" s="305">
        <f>СОГАЗ!AL8+Капитал!AL8+Ингосстрах!AL8+Ресо!AL8</f>
        <v>0</v>
      </c>
      <c r="AM8" s="187">
        <f>СОГАЗ!AM8+Капитал!AM8+Ингосстрах!AM8+Ресо!AM8</f>
        <v>0</v>
      </c>
      <c r="AN8" s="14">
        <f>СОГАЗ!AN8+Капитал!AN8+Ингосстрах!AN8+Ресо!AN8</f>
        <v>7290</v>
      </c>
      <c r="AO8" s="60">
        <f>СОГАЗ!AO8+Капитал!AO8+Ингосстрах!AO8+Ресо!AO8</f>
        <v>9</v>
      </c>
      <c r="AP8" s="314">
        <f t="shared" ref="AP8:AP71" si="0">AQ8+BA8+BN8+BW8+BX8+CB8</f>
        <v>150573655.78</v>
      </c>
      <c r="AQ8" s="314">
        <f>AR8+AU8+AV8+AW8+AX8+AY8+AZ8</f>
        <v>33913928.960000001</v>
      </c>
      <c r="AR8" s="315">
        <v>27900550.430000003</v>
      </c>
      <c r="AS8" s="315">
        <v>9128166.8800000008</v>
      </c>
      <c r="AT8" s="315">
        <v>11469471.869999997</v>
      </c>
      <c r="AU8" s="315">
        <v>3044099.8800000004</v>
      </c>
      <c r="AV8" s="315">
        <v>0</v>
      </c>
      <c r="AW8" s="315">
        <v>0</v>
      </c>
      <c r="AX8" s="315">
        <v>0</v>
      </c>
      <c r="AY8" s="315">
        <v>0</v>
      </c>
      <c r="AZ8" s="315">
        <v>2969278.6499999994</v>
      </c>
      <c r="BA8" s="314">
        <v>46529761.230000004</v>
      </c>
      <c r="BB8" s="315">
        <v>38658906.719999999</v>
      </c>
      <c r="BC8" s="315">
        <v>0</v>
      </c>
      <c r="BD8" s="315">
        <v>0</v>
      </c>
      <c r="BE8" s="315">
        <v>1841135.7899999998</v>
      </c>
      <c r="BF8" s="315">
        <v>1081920</v>
      </c>
      <c r="BG8" s="315">
        <v>19073.14</v>
      </c>
      <c r="BH8" s="315">
        <v>33792.000000000007</v>
      </c>
      <c r="BI8" s="315">
        <v>0</v>
      </c>
      <c r="BJ8" s="315">
        <v>0</v>
      </c>
      <c r="BK8" s="315">
        <v>1716100.0999999999</v>
      </c>
      <c r="BL8" s="315">
        <v>0</v>
      </c>
      <c r="BM8" s="315">
        <v>3178833.4800000004</v>
      </c>
      <c r="BN8" s="314">
        <f>BO8+BP8+BQ8+BR8</f>
        <v>7398558.8899999987</v>
      </c>
      <c r="BO8" s="315">
        <v>6248684.5799999991</v>
      </c>
      <c r="BP8" s="315">
        <v>18884.310000000001</v>
      </c>
      <c r="BQ8" s="315">
        <v>1130990</v>
      </c>
      <c r="BR8" s="315">
        <v>0</v>
      </c>
      <c r="BS8" s="315">
        <v>33614726.700000003</v>
      </c>
      <c r="BT8" s="315">
        <v>0</v>
      </c>
      <c r="BU8" s="315">
        <v>0</v>
      </c>
      <c r="BV8" s="315">
        <v>0</v>
      </c>
      <c r="BW8" s="314">
        <f>BS8+BV8</f>
        <v>33614726.700000003</v>
      </c>
      <c r="BX8" s="314">
        <f>BY8+CA8</f>
        <v>10945115.699999999</v>
      </c>
      <c r="BY8" s="315">
        <v>10945115.699999999</v>
      </c>
      <c r="BZ8" s="315">
        <v>0</v>
      </c>
      <c r="CA8" s="315">
        <v>0</v>
      </c>
      <c r="CB8" s="314">
        <v>18171564.300000001</v>
      </c>
      <c r="CC8" s="316">
        <v>22434.03</v>
      </c>
      <c r="CE8" s="311"/>
    </row>
    <row r="9" spans="1:83" ht="28.5">
      <c r="A9" s="184">
        <v>520003</v>
      </c>
      <c r="B9" s="300">
        <v>2</v>
      </c>
      <c r="C9" s="185" t="s">
        <v>49</v>
      </c>
      <c r="D9" s="12">
        <f t="shared" ref="D9:D72" si="1">E9+H9+J9+K9+L9</f>
        <v>134105</v>
      </c>
      <c r="E9" s="270">
        <f>СОГАЗ!E9+Капитал!E9+Ингосстрах!E9+Ресо!E9</f>
        <v>129500</v>
      </c>
      <c r="F9" s="270">
        <f>СОГАЗ!F9+Капитал!F9+Ингосстрах!F9+Ресо!F9</f>
        <v>20151</v>
      </c>
      <c r="G9" s="270">
        <f>СОГАЗ!G9+Капитал!G9+Ингосстрах!G9+Ресо!G9</f>
        <v>14354</v>
      </c>
      <c r="H9" s="270">
        <f>СОГАЗ!H9+Капитал!H9+Ингосстрах!H9+Ресо!H9</f>
        <v>0</v>
      </c>
      <c r="I9" s="270">
        <f>СОГАЗ!I9+Капитал!I9+Ингосстрах!I9+Ресо!I9</f>
        <v>0</v>
      </c>
      <c r="J9" s="270">
        <f>СОГАЗ!J9+Капитал!J9+Ингосстрах!J9+Ресо!J9</f>
        <v>0</v>
      </c>
      <c r="K9" s="270">
        <f>СОГАЗ!K9+Капитал!K9+Ингосстрах!K9+Ресо!K9</f>
        <v>4605</v>
      </c>
      <c r="L9" s="270">
        <f>СОГАЗ!L9+Капитал!L9+Ингосстрах!L9+Ресо!L9</f>
        <v>0</v>
      </c>
      <c r="M9" s="14">
        <f t="shared" ref="M9:M72" si="2">N9+X9+Y9</f>
        <v>118634</v>
      </c>
      <c r="N9" s="305">
        <f>СОГАЗ!N9+Капитал!N9+Ингосстрах!N9+Ресо!N9</f>
        <v>118266</v>
      </c>
      <c r="O9" s="305">
        <f>СОГАЗ!O9+Капитал!O9+Ингосстрах!O9+Ресо!O9</f>
        <v>5266</v>
      </c>
      <c r="P9" s="305">
        <f>СОГАЗ!P9+Капитал!P9+Ингосстрах!P9+Ресо!P9</f>
        <v>1261</v>
      </c>
      <c r="Q9" s="305">
        <f>СОГАЗ!Q9+Капитал!Q9+Ингосстрах!Q9+Ресо!Q9</f>
        <v>5200</v>
      </c>
      <c r="R9" s="305">
        <f>СОГАЗ!R9+Капитал!R9+Ингосстрах!R9+Ресо!R9</f>
        <v>3821</v>
      </c>
      <c r="S9" s="305">
        <f>СОГАЗ!S9+Капитал!S9+Ингосстрах!S9+Ресо!S9</f>
        <v>0</v>
      </c>
      <c r="T9" s="305">
        <f>СОГАЗ!T9+Капитал!T9+Ингосстрах!T9+Ресо!T9</f>
        <v>1079</v>
      </c>
      <c r="U9" s="305">
        <f>СОГАЗ!U9+Капитал!U9+Ингосстрах!U9+Ресо!U9</f>
        <v>965</v>
      </c>
      <c r="V9" s="305">
        <f>СОГАЗ!V9+Капитал!V9+Ингосстрах!V9+Ресо!V9</f>
        <v>0</v>
      </c>
      <c r="W9" s="305">
        <f>СОГАЗ!W9+Капитал!W9+Ингосстрах!W9+Ресо!W9</f>
        <v>10180</v>
      </c>
      <c r="X9" s="305">
        <f>СОГАЗ!X9+Капитал!X9+Ингосстрах!X9+Ресо!X9</f>
        <v>368</v>
      </c>
      <c r="Y9" s="186">
        <f>СОГАЗ!Y9+Капитал!Y9+Ингосстрах!Y9+Ресо!Y9</f>
        <v>0</v>
      </c>
      <c r="Z9" s="12">
        <f t="shared" ref="Z9:Z71" si="3">AA9+AB9+AC9+AD9</f>
        <v>13612</v>
      </c>
      <c r="AA9" s="306">
        <f>СОГАЗ!AA9+Капитал!AA9+Ингосстрах!AA9+Ресо!AA9</f>
        <v>9437</v>
      </c>
      <c r="AB9" s="305">
        <f>СОГАЗ!AB9+Капитал!AB9+Ингосстрах!AB9+Ресо!AB9</f>
        <v>0</v>
      </c>
      <c r="AC9" s="305">
        <f>СОГАЗ!AC9+Капитал!AC9+Ингосстрах!AC9+Ресо!AC9</f>
        <v>4175</v>
      </c>
      <c r="AD9" s="186">
        <f>СОГАЗ!AD9+Капитал!AD9+Ингосстрах!AD9+Ресо!AD9</f>
        <v>0</v>
      </c>
      <c r="AE9" s="14">
        <f>СОГАЗ!AE9+Капитал!AE9+Ингосстрах!AE9+Ресо!AE9</f>
        <v>13460</v>
      </c>
      <c r="AF9" s="305">
        <f>СОГАЗ!AF9+Капитал!AF9+Ингосстрах!AF9+Ресо!AF9</f>
        <v>0</v>
      </c>
      <c r="AG9" s="305">
        <f>СОГАЗ!AG9+Капитал!AG9+Ингосстрах!AG9+Ресо!AG9</f>
        <v>2630</v>
      </c>
      <c r="AH9" s="302">
        <f>СОГАЗ!AH9+Капитал!AH9+Ингосстрах!AH9+Ресо!AH9</f>
        <v>200</v>
      </c>
      <c r="AI9" s="17">
        <f>AE9+AH9</f>
        <v>13660</v>
      </c>
      <c r="AJ9" s="12">
        <f t="shared" ref="AJ9:AJ71" si="4">AK9+AM9</f>
        <v>4483</v>
      </c>
      <c r="AK9" s="306">
        <f>СОГАЗ!AK9+Капитал!AK9+Ингосстрах!AK9+Ресо!AK9</f>
        <v>4483</v>
      </c>
      <c r="AL9" s="305">
        <f>СОГАЗ!AL9+Капитал!AL9+Ингосстрах!AL9+Ресо!AL9</f>
        <v>743</v>
      </c>
      <c r="AM9" s="187">
        <f>СОГАЗ!AM9+Капитал!AM9+Ингосстрах!AM9+Ресо!AM9</f>
        <v>0</v>
      </c>
      <c r="AN9" s="14">
        <f>СОГАЗ!AN9+Капитал!AN9+Ингосстрах!AN9+Ресо!AN9</f>
        <v>0</v>
      </c>
      <c r="AO9" s="186">
        <f>СОГАЗ!AO9+Капитал!AO9+Ингосстрах!AO9+Ресо!AO9</f>
        <v>0</v>
      </c>
      <c r="AP9" s="309">
        <f t="shared" si="0"/>
        <v>866045931.02867448</v>
      </c>
      <c r="AQ9" s="314">
        <f t="shared" ref="AQ9:AQ72" si="5">AR9+AU9+AV9+AW9+AX9+AY9+AZ9</f>
        <v>86052802.950000003</v>
      </c>
      <c r="AR9" s="307">
        <v>82369770</v>
      </c>
      <c r="AS9" s="307">
        <v>32075757.27</v>
      </c>
      <c r="AT9" s="307">
        <v>31362915.84</v>
      </c>
      <c r="AU9" s="307">
        <v>0</v>
      </c>
      <c r="AV9" s="307">
        <v>0</v>
      </c>
      <c r="AW9" s="307">
        <v>0</v>
      </c>
      <c r="AX9" s="307">
        <v>0</v>
      </c>
      <c r="AY9" s="307">
        <v>3683032.95</v>
      </c>
      <c r="AZ9" s="307">
        <v>0</v>
      </c>
      <c r="BA9" s="309">
        <v>168563753.74000001</v>
      </c>
      <c r="BB9" s="307">
        <v>106489071.72</v>
      </c>
      <c r="BC9" s="307">
        <v>16225335.9</v>
      </c>
      <c r="BD9" s="307">
        <v>4274096.45</v>
      </c>
      <c r="BE9" s="307">
        <v>3457532</v>
      </c>
      <c r="BF9" s="307">
        <v>3594796.8000000003</v>
      </c>
      <c r="BG9" s="307">
        <v>0</v>
      </c>
      <c r="BH9" s="307">
        <v>662937.59999999998</v>
      </c>
      <c r="BI9" s="307">
        <v>467706.55000000005</v>
      </c>
      <c r="BJ9" s="307">
        <v>0</v>
      </c>
      <c r="BK9" s="307">
        <v>5968534</v>
      </c>
      <c r="BL9" s="307">
        <v>27423742.719999999</v>
      </c>
      <c r="BM9" s="307">
        <v>0</v>
      </c>
      <c r="BN9" s="314">
        <f t="shared" ref="BN9:BN72" si="6">BO9+BP9+BQ9+BR9</f>
        <v>8746767.7699999996</v>
      </c>
      <c r="BO9" s="307">
        <v>5373994.0199999996</v>
      </c>
      <c r="BP9" s="307">
        <v>0</v>
      </c>
      <c r="BQ9" s="307">
        <v>3372773.75</v>
      </c>
      <c r="BR9" s="307">
        <v>0</v>
      </c>
      <c r="BS9" s="307">
        <v>474026503.33867449</v>
      </c>
      <c r="BT9" s="307">
        <v>0</v>
      </c>
      <c r="BU9" s="307">
        <v>128343605.5</v>
      </c>
      <c r="BV9" s="307">
        <v>4555703.9999999991</v>
      </c>
      <c r="BW9" s="314">
        <f t="shared" ref="BW9:BW72" si="7">BS9+BV9</f>
        <v>478582207.33867449</v>
      </c>
      <c r="BX9" s="314">
        <f t="shared" ref="BX9:BX72" si="8">BY9+CA9</f>
        <v>124100399.23</v>
      </c>
      <c r="BY9" s="307">
        <v>124100399.23</v>
      </c>
      <c r="BZ9" s="307">
        <v>93941240.340000004</v>
      </c>
      <c r="CA9" s="307">
        <v>0</v>
      </c>
      <c r="CB9" s="309">
        <v>0</v>
      </c>
      <c r="CC9" s="317">
        <v>0</v>
      </c>
      <c r="CE9" s="311"/>
    </row>
    <row r="10" spans="1:83" ht="42.75">
      <c r="A10" s="184">
        <v>520002</v>
      </c>
      <c r="B10" s="300">
        <v>3</v>
      </c>
      <c r="C10" s="185" t="s">
        <v>50</v>
      </c>
      <c r="D10" s="12">
        <f t="shared" si="1"/>
        <v>0</v>
      </c>
      <c r="E10" s="270">
        <f>СОГАЗ!E10+Капитал!E10+Ингосстрах!E10+Ресо!E10</f>
        <v>0</v>
      </c>
      <c r="F10" s="270">
        <f>СОГАЗ!F10+Капитал!F10+Ингосстрах!F10+Ресо!F10</f>
        <v>0</v>
      </c>
      <c r="G10" s="270">
        <f>СОГАЗ!G10+Капитал!G10+Ингосстрах!G10+Ресо!G10</f>
        <v>0</v>
      </c>
      <c r="H10" s="270">
        <f>СОГАЗ!H10+Капитал!H10+Ингосстрах!H10+Ресо!H10</f>
        <v>0</v>
      </c>
      <c r="I10" s="270">
        <f>СОГАЗ!I10+Капитал!I10+Ингосстрах!I10+Ресо!I10</f>
        <v>0</v>
      </c>
      <c r="J10" s="270">
        <f>СОГАЗ!J10+Капитал!J10+Ингосстрах!J10+Ресо!J10</f>
        <v>0</v>
      </c>
      <c r="K10" s="270">
        <f>СОГАЗ!K10+Капитал!K10+Ингосстрах!K10+Ресо!K10</f>
        <v>0</v>
      </c>
      <c r="L10" s="270">
        <f>СОГАЗ!L10+Капитал!L10+Ингосстрах!L10+Ресо!L10</f>
        <v>0</v>
      </c>
      <c r="M10" s="14">
        <f t="shared" si="2"/>
        <v>780</v>
      </c>
      <c r="N10" s="305">
        <f>СОГАЗ!N10+Капитал!N10+Ингосстрах!N10+Ресо!N10</f>
        <v>780</v>
      </c>
      <c r="O10" s="305">
        <f>СОГАЗ!O10+Капитал!O10+Ингосстрах!O10+Ресо!O10</f>
        <v>887</v>
      </c>
      <c r="P10" s="305">
        <f>СОГАЗ!P10+Капитал!P10+Ингосстрах!P10+Ресо!P10</f>
        <v>0</v>
      </c>
      <c r="Q10" s="305">
        <f>СОГАЗ!Q10+Капитал!Q10+Ингосстрах!Q10+Ресо!Q10</f>
        <v>0</v>
      </c>
      <c r="R10" s="305">
        <f>СОГАЗ!R10+Капитал!R10+Ингосстрах!R10+Ресо!R10</f>
        <v>0</v>
      </c>
      <c r="S10" s="305">
        <f>СОГАЗ!S10+Капитал!S10+Ингосстрах!S10+Ресо!S10</f>
        <v>0</v>
      </c>
      <c r="T10" s="305">
        <f>СОГАЗ!T10+Капитал!T10+Ингосстрах!T10+Ресо!T10</f>
        <v>0</v>
      </c>
      <c r="U10" s="305">
        <f>СОГАЗ!U10+Капитал!U10+Ингосстрах!U10+Ресо!U10</f>
        <v>0</v>
      </c>
      <c r="V10" s="305">
        <f>СОГАЗ!V10+Капитал!V10+Ингосстрах!V10+Ресо!V10</f>
        <v>0</v>
      </c>
      <c r="W10" s="305">
        <f>СОГАЗ!W10+Капитал!W10+Ингосстрах!W10+Ресо!W10</f>
        <v>0</v>
      </c>
      <c r="X10" s="305">
        <f>СОГАЗ!X10+Капитал!X10+Ингосстрах!X10+Ресо!X10</f>
        <v>0</v>
      </c>
      <c r="Y10" s="186">
        <f>СОГАЗ!Y10+Капитал!Y10+Ингосстрах!Y10+Ресо!Y10</f>
        <v>0</v>
      </c>
      <c r="Z10" s="12">
        <f t="shared" si="3"/>
        <v>18394</v>
      </c>
      <c r="AA10" s="306">
        <f>СОГАЗ!AA10+Капитал!AA10+Ингосстрах!AA10+Ресо!AA10</f>
        <v>0</v>
      </c>
      <c r="AB10" s="305">
        <f>СОГАЗ!AB10+Капитал!AB10+Ингосстрах!AB10+Ресо!AB10</f>
        <v>0</v>
      </c>
      <c r="AC10" s="305">
        <f>СОГАЗ!AC10+Капитал!AC10+Ингосстрах!AC10+Ресо!AC10</f>
        <v>3394</v>
      </c>
      <c r="AD10" s="186">
        <f>СОГАЗ!AD10+Капитал!AD10+Ингосстрах!AD10+Ресо!AD10</f>
        <v>15000</v>
      </c>
      <c r="AE10" s="14">
        <f>СОГАЗ!AE10+Капитал!AE10+Ингосстрах!AE10+Ресо!AE10</f>
        <v>4434</v>
      </c>
      <c r="AF10" s="305">
        <f>СОГАЗ!AF10+Капитал!AF10+Ингосстрах!AF10+Ресо!AF10</f>
        <v>0</v>
      </c>
      <c r="AG10" s="305">
        <f>СОГАЗ!AG10+Капитал!AG10+Ингосстрах!AG10+Ресо!AG10</f>
        <v>0</v>
      </c>
      <c r="AH10" s="302">
        <f>СОГАЗ!AH10+Капитал!AH10+Ингосстрах!AH10+Ресо!AH10</f>
        <v>0</v>
      </c>
      <c r="AI10" s="17">
        <f t="shared" ref="AI10:AI71" si="9">AE10+AH10</f>
        <v>4434</v>
      </c>
      <c r="AJ10" s="12">
        <f t="shared" si="4"/>
        <v>385</v>
      </c>
      <c r="AK10" s="306">
        <f>СОГАЗ!AK10+Капитал!AK10+Ингосстрах!AK10+Ресо!AK10</f>
        <v>385</v>
      </c>
      <c r="AL10" s="305">
        <f>СОГАЗ!AL10+Капитал!AL10+Ингосстрах!AL10+Ресо!AL10</f>
        <v>0</v>
      </c>
      <c r="AM10" s="187">
        <f>СОГАЗ!AM10+Капитал!AM10+Ингосстрах!AM10+Ресо!AM10</f>
        <v>0</v>
      </c>
      <c r="AN10" s="14">
        <f>СОГАЗ!AN10+Капитал!AN10+Ингосстрах!AN10+Ресо!AN10</f>
        <v>28081</v>
      </c>
      <c r="AO10" s="186">
        <f>СОГАЗ!AO10+Капитал!AO10+Ингосстрах!AO10+Ресо!AO10</f>
        <v>19</v>
      </c>
      <c r="AP10" s="309">
        <f t="shared" si="0"/>
        <v>191955703.13999999</v>
      </c>
      <c r="AQ10" s="314">
        <f t="shared" si="5"/>
        <v>0</v>
      </c>
      <c r="AR10" s="307">
        <v>0</v>
      </c>
      <c r="AS10" s="307">
        <v>0</v>
      </c>
      <c r="AT10" s="307">
        <v>0</v>
      </c>
      <c r="AU10" s="307">
        <v>0</v>
      </c>
      <c r="AV10" s="307">
        <v>0</v>
      </c>
      <c r="AW10" s="307">
        <v>0</v>
      </c>
      <c r="AX10" s="307">
        <v>0</v>
      </c>
      <c r="AY10" s="307">
        <v>0</v>
      </c>
      <c r="AZ10" s="307">
        <v>0</v>
      </c>
      <c r="BA10" s="309">
        <v>2733042.4499999997</v>
      </c>
      <c r="BB10" s="307">
        <v>62.4</v>
      </c>
      <c r="BC10" s="307">
        <v>2732980.05</v>
      </c>
      <c r="BD10" s="307">
        <v>0</v>
      </c>
      <c r="BE10" s="307">
        <v>0</v>
      </c>
      <c r="BF10" s="307">
        <v>0</v>
      </c>
      <c r="BG10" s="307">
        <v>0</v>
      </c>
      <c r="BH10" s="307">
        <v>0</v>
      </c>
      <c r="BI10" s="307">
        <v>0</v>
      </c>
      <c r="BJ10" s="307">
        <v>0</v>
      </c>
      <c r="BK10" s="307">
        <v>0</v>
      </c>
      <c r="BL10" s="307">
        <v>0</v>
      </c>
      <c r="BM10" s="307">
        <v>0</v>
      </c>
      <c r="BN10" s="314">
        <f t="shared" si="6"/>
        <v>13197442.9</v>
      </c>
      <c r="BO10" s="307">
        <v>0</v>
      </c>
      <c r="BP10" s="307">
        <v>0</v>
      </c>
      <c r="BQ10" s="307">
        <v>2741842.9</v>
      </c>
      <c r="BR10" s="307">
        <v>10455600</v>
      </c>
      <c r="BS10" s="307">
        <v>101767402.31999999</v>
      </c>
      <c r="BT10" s="307">
        <v>0</v>
      </c>
      <c r="BU10" s="307">
        <v>0</v>
      </c>
      <c r="BV10" s="307">
        <v>0</v>
      </c>
      <c r="BW10" s="314">
        <f t="shared" si="7"/>
        <v>101767402.31999999</v>
      </c>
      <c r="BX10" s="314">
        <f t="shared" si="8"/>
        <v>4261149.2</v>
      </c>
      <c r="BY10" s="307">
        <v>4261149.2</v>
      </c>
      <c r="BZ10" s="307">
        <v>0</v>
      </c>
      <c r="CA10" s="307">
        <v>0</v>
      </c>
      <c r="CB10" s="309">
        <v>69996666.269999996</v>
      </c>
      <c r="CC10" s="317">
        <v>47360.73</v>
      </c>
      <c r="CE10" s="311"/>
    </row>
    <row r="11" spans="1:83" ht="28.5">
      <c r="A11" s="184">
        <v>520162</v>
      </c>
      <c r="B11" s="300">
        <v>4</v>
      </c>
      <c r="C11" s="185" t="s">
        <v>51</v>
      </c>
      <c r="D11" s="12">
        <f t="shared" si="1"/>
        <v>39515</v>
      </c>
      <c r="E11" s="270">
        <f>СОГАЗ!E11+Капитал!E11+Ингосстрах!E11+Ресо!E11</f>
        <v>29673</v>
      </c>
      <c r="F11" s="270">
        <f>СОГАЗ!F11+Капитал!F11+Ингосстрах!F11+Ресо!F11</f>
        <v>1759</v>
      </c>
      <c r="G11" s="270">
        <f>СОГАЗ!G11+Капитал!G11+Ингосстрах!G11+Ресо!G11</f>
        <v>4876</v>
      </c>
      <c r="H11" s="270">
        <f>СОГАЗ!H11+Капитал!H11+Ингосстрах!H11+Ресо!H11</f>
        <v>0</v>
      </c>
      <c r="I11" s="270">
        <f>СОГАЗ!I11+Капитал!I11+Ингосстрах!I11+Ресо!I11</f>
        <v>0</v>
      </c>
      <c r="J11" s="270">
        <f>СОГАЗ!J11+Капитал!J11+Ингосстрах!J11+Ресо!J11</f>
        <v>0</v>
      </c>
      <c r="K11" s="270">
        <f>СОГАЗ!K11+Капитал!K11+Ингосстрах!K11+Ресо!K11</f>
        <v>6188</v>
      </c>
      <c r="L11" s="270">
        <f>СОГАЗ!L11+Капитал!L11+Ингосстрах!L11+Ресо!L11</f>
        <v>3654</v>
      </c>
      <c r="M11" s="14">
        <f t="shared" si="2"/>
        <v>37810</v>
      </c>
      <c r="N11" s="305">
        <f>СОГАЗ!N11+Капитал!N11+Ингосстрах!N11+Ресо!N11</f>
        <v>30239</v>
      </c>
      <c r="O11" s="305">
        <f>СОГАЗ!O11+Капитал!O11+Ингосстрах!O11+Ресо!O11</f>
        <v>0</v>
      </c>
      <c r="P11" s="305">
        <f>СОГАЗ!P11+Капитал!P11+Ингосстрах!P11+Ресо!P11</f>
        <v>0</v>
      </c>
      <c r="Q11" s="305">
        <f>СОГАЗ!Q11+Капитал!Q11+Ингосстрах!Q11+Ресо!Q11</f>
        <v>750</v>
      </c>
      <c r="R11" s="305">
        <f>СОГАЗ!R11+Капитал!R11+Ингосстрах!R11+Ресо!R11</f>
        <v>333</v>
      </c>
      <c r="S11" s="305">
        <f>СОГАЗ!S11+Капитал!S11+Ингосстрах!S11+Ресо!S11</f>
        <v>0</v>
      </c>
      <c r="T11" s="305">
        <f>СОГАЗ!T11+Капитал!T11+Ингосстрах!T11+Ресо!T11</f>
        <v>0</v>
      </c>
      <c r="U11" s="305">
        <f>СОГАЗ!U11+Капитал!U11+Ингосстрах!U11+Ресо!U11</f>
        <v>0</v>
      </c>
      <c r="V11" s="305">
        <f>СОГАЗ!V11+Капитал!V11+Ингосстрах!V11+Ресо!V11</f>
        <v>0</v>
      </c>
      <c r="W11" s="305">
        <f>СОГАЗ!W11+Капитал!W11+Ингосстрах!W11+Ресо!W11</f>
        <v>2130</v>
      </c>
      <c r="X11" s="305">
        <f>СОГАЗ!X11+Капитал!X11+Ингосстрах!X11+Ресо!X11</f>
        <v>0</v>
      </c>
      <c r="Y11" s="186">
        <f>СОГАЗ!Y11+Капитал!Y11+Ингосстрах!Y11+Ресо!Y11</f>
        <v>7571</v>
      </c>
      <c r="Z11" s="12">
        <f t="shared" si="3"/>
        <v>5996</v>
      </c>
      <c r="AA11" s="306">
        <f>СОГАЗ!AA11+Капитал!AA11+Ингосстрах!AA11+Ресо!AA11</f>
        <v>4045</v>
      </c>
      <c r="AB11" s="305">
        <f>СОГАЗ!AB11+Капитал!AB11+Ингосстрах!AB11+Ресо!AB11</f>
        <v>558</v>
      </c>
      <c r="AC11" s="305">
        <f>СОГАЗ!AC11+Капитал!AC11+Ингосстрах!AC11+Ресо!AC11</f>
        <v>1393</v>
      </c>
      <c r="AD11" s="186">
        <f>СОГАЗ!AD11+Капитал!AD11+Ингосстрах!AD11+Ресо!AD11</f>
        <v>0</v>
      </c>
      <c r="AE11" s="14">
        <f>СОГАЗ!AE11+Капитал!AE11+Ингосстрах!AE11+Ресо!AE11</f>
        <v>1761</v>
      </c>
      <c r="AF11" s="305">
        <f>СОГАЗ!AF11+Капитал!AF11+Ингосстрах!AF11+Ресо!AF11</f>
        <v>0</v>
      </c>
      <c r="AG11" s="305">
        <f>СОГАЗ!AG11+Капитал!AG11+Ингосстрах!AG11+Ресо!AG11</f>
        <v>0</v>
      </c>
      <c r="AH11" s="302">
        <f>СОГАЗ!AH11+Капитал!AH11+Ингосстрах!AH11+Ресо!AH11</f>
        <v>0</v>
      </c>
      <c r="AI11" s="17">
        <f t="shared" si="9"/>
        <v>1761</v>
      </c>
      <c r="AJ11" s="12">
        <f t="shared" si="4"/>
        <v>1000</v>
      </c>
      <c r="AK11" s="306">
        <f>СОГАЗ!AK11+Капитал!AK11+Ингосстрах!AK11+Ресо!AK11</f>
        <v>1000</v>
      </c>
      <c r="AL11" s="305">
        <f>СОГАЗ!AL11+Капитал!AL11+Ингосстрах!AL11+Ресо!AL11</f>
        <v>0</v>
      </c>
      <c r="AM11" s="187">
        <f>СОГАЗ!AM11+Капитал!AM11+Ингосстрах!AM11+Ресо!AM11</f>
        <v>0</v>
      </c>
      <c r="AN11" s="14">
        <f>СОГАЗ!AN11+Капитал!AN11+Ингосстрах!AN11+Ресо!AN11</f>
        <v>0</v>
      </c>
      <c r="AO11" s="186">
        <f>СОГАЗ!AO11+Капитал!AO11+Ингосстрах!AO11+Ресо!AO11</f>
        <v>0</v>
      </c>
      <c r="AP11" s="309">
        <f t="shared" si="0"/>
        <v>86936733.340000004</v>
      </c>
      <c r="AQ11" s="314">
        <f t="shared" si="5"/>
        <v>23503591.510000005</v>
      </c>
      <c r="AR11" s="307">
        <v>16513914.690000003</v>
      </c>
      <c r="AS11" s="307">
        <v>2073790.6400000001</v>
      </c>
      <c r="AT11" s="307">
        <v>10580237.359999999</v>
      </c>
      <c r="AU11" s="307">
        <v>0</v>
      </c>
      <c r="AV11" s="307">
        <v>0</v>
      </c>
      <c r="AW11" s="307">
        <v>0</v>
      </c>
      <c r="AX11" s="307">
        <v>0</v>
      </c>
      <c r="AY11" s="307">
        <v>4949100.5200000005</v>
      </c>
      <c r="AZ11" s="307">
        <v>2040576.2999999998</v>
      </c>
      <c r="BA11" s="309">
        <v>29494882.039999999</v>
      </c>
      <c r="BB11" s="307">
        <v>20675613.859999999</v>
      </c>
      <c r="BC11" s="307">
        <v>0</v>
      </c>
      <c r="BD11" s="307">
        <v>0</v>
      </c>
      <c r="BE11" s="307">
        <v>498682.5</v>
      </c>
      <c r="BF11" s="307">
        <v>313286.39999999997</v>
      </c>
      <c r="BG11" s="307">
        <v>0</v>
      </c>
      <c r="BH11" s="307">
        <v>0</v>
      </c>
      <c r="BI11" s="307">
        <v>0</v>
      </c>
      <c r="BJ11" s="307">
        <v>0</v>
      </c>
      <c r="BK11" s="307">
        <v>1248819</v>
      </c>
      <c r="BL11" s="307">
        <v>0</v>
      </c>
      <c r="BM11" s="307">
        <v>6758480.2799999993</v>
      </c>
      <c r="BN11" s="314">
        <f t="shared" si="6"/>
        <v>3673857.6100000003</v>
      </c>
      <c r="BO11" s="307">
        <v>2303465.7000000002</v>
      </c>
      <c r="BP11" s="307">
        <v>245056.86</v>
      </c>
      <c r="BQ11" s="307">
        <v>1125335.05</v>
      </c>
      <c r="BR11" s="307">
        <v>0</v>
      </c>
      <c r="BS11" s="307">
        <v>22229772.180000003</v>
      </c>
      <c r="BT11" s="307">
        <v>0</v>
      </c>
      <c r="BU11" s="307">
        <v>0</v>
      </c>
      <c r="BV11" s="307">
        <v>0</v>
      </c>
      <c r="BW11" s="314">
        <f t="shared" si="7"/>
        <v>22229772.180000003</v>
      </c>
      <c r="BX11" s="314">
        <f t="shared" si="8"/>
        <v>8034630</v>
      </c>
      <c r="BY11" s="307">
        <v>8034630</v>
      </c>
      <c r="BZ11" s="307">
        <v>0</v>
      </c>
      <c r="CA11" s="307">
        <v>0</v>
      </c>
      <c r="CB11" s="309">
        <v>0</v>
      </c>
      <c r="CC11" s="317">
        <v>0</v>
      </c>
      <c r="CE11" s="311"/>
    </row>
    <row r="12" spans="1:83" ht="28.5">
      <c r="A12" s="184">
        <v>520004</v>
      </c>
      <c r="B12" s="300">
        <v>5</v>
      </c>
      <c r="C12" s="185" t="s">
        <v>52</v>
      </c>
      <c r="D12" s="12">
        <f t="shared" si="1"/>
        <v>39569</v>
      </c>
      <c r="E12" s="270">
        <f>СОГАЗ!E12+Капитал!E12+Ингосстрах!E12+Ресо!E12</f>
        <v>0</v>
      </c>
      <c r="F12" s="270">
        <f>СОГАЗ!F12+Капитал!F12+Ингосстрах!F12+Ресо!F12</f>
        <v>0</v>
      </c>
      <c r="G12" s="270">
        <f>СОГАЗ!G12+Капитал!G12+Ингосстрах!G12+Ресо!G12</f>
        <v>0</v>
      </c>
      <c r="H12" s="270">
        <f>СОГАЗ!H12+Капитал!H12+Ингосстрах!H12+Ресо!H12</f>
        <v>0</v>
      </c>
      <c r="I12" s="270">
        <f>СОГАЗ!I12+Капитал!I12+Ингосстрах!I12+Ресо!I12</f>
        <v>0</v>
      </c>
      <c r="J12" s="270">
        <f>СОГАЗ!J12+Капитал!J12+Ингосстрах!J12+Ресо!J12</f>
        <v>0</v>
      </c>
      <c r="K12" s="270">
        <f>СОГАЗ!K12+Капитал!K12+Ингосстрах!K12+Ресо!K12</f>
        <v>0</v>
      </c>
      <c r="L12" s="270">
        <f>СОГАЗ!L12+Капитал!L12+Ингосстрах!L12+Ресо!L12</f>
        <v>39569</v>
      </c>
      <c r="M12" s="14">
        <f t="shared" si="2"/>
        <v>47100</v>
      </c>
      <c r="N12" s="305">
        <f>СОГАЗ!N12+Капитал!N12+Ингосстрах!N12+Ресо!N12</f>
        <v>0</v>
      </c>
      <c r="O12" s="305">
        <f>СОГАЗ!O12+Капитал!O12+Ингосстрах!O12+Ресо!O12</f>
        <v>0</v>
      </c>
      <c r="P12" s="305">
        <f>СОГАЗ!P12+Капитал!P12+Ингосстрах!P12+Ресо!P12</f>
        <v>0</v>
      </c>
      <c r="Q12" s="305">
        <f>СОГАЗ!Q12+Капитал!Q12+Ингосстрах!Q12+Ресо!Q12</f>
        <v>0</v>
      </c>
      <c r="R12" s="305">
        <f>СОГАЗ!R12+Капитал!R12+Ингосстрах!R12+Ресо!R12</f>
        <v>0</v>
      </c>
      <c r="S12" s="305">
        <f>СОГАЗ!S12+Капитал!S12+Ингосстрах!S12+Ресо!S12</f>
        <v>0</v>
      </c>
      <c r="T12" s="305">
        <f>СОГАЗ!T12+Капитал!T12+Ингосстрах!T12+Ресо!T12</f>
        <v>0</v>
      </c>
      <c r="U12" s="305">
        <f>СОГАЗ!U12+Капитал!U12+Ингосстрах!U12+Ресо!U12</f>
        <v>0</v>
      </c>
      <c r="V12" s="305">
        <f>СОГАЗ!V12+Капитал!V12+Ингосстрах!V12+Ресо!V12</f>
        <v>0</v>
      </c>
      <c r="W12" s="305">
        <f>СОГАЗ!W12+Капитал!W12+Ингосстрах!W12+Ресо!W12</f>
        <v>0</v>
      </c>
      <c r="X12" s="305">
        <f>СОГАЗ!X12+Капитал!X12+Ингосстрах!X12+Ресо!X12</f>
        <v>0</v>
      </c>
      <c r="Y12" s="186">
        <f>СОГАЗ!Y12+Капитал!Y12+Ингосстрах!Y12+Ресо!Y12</f>
        <v>47100</v>
      </c>
      <c r="Z12" s="12">
        <f t="shared" si="3"/>
        <v>1943</v>
      </c>
      <c r="AA12" s="306">
        <f>СОГАЗ!AA12+Капитал!AA12+Ингосстрах!AA12+Ресо!AA12</f>
        <v>0</v>
      </c>
      <c r="AB12" s="305">
        <f>СОГАЗ!AB12+Капитал!AB12+Ингосстрах!AB12+Ресо!AB12</f>
        <v>1943</v>
      </c>
      <c r="AC12" s="305">
        <f>СОГАЗ!AC12+Капитал!AC12+Ингосстрах!AC12+Ресо!AC12</f>
        <v>0</v>
      </c>
      <c r="AD12" s="186">
        <f>СОГАЗ!AD12+Капитал!AD12+Ингосстрах!AD12+Ресо!AD12</f>
        <v>0</v>
      </c>
      <c r="AE12" s="14">
        <f>СОГАЗ!AE12+Капитал!AE12+Ингосстрах!AE12+Ресо!AE12</f>
        <v>0</v>
      </c>
      <c r="AF12" s="305">
        <f>СОГАЗ!AF12+Капитал!AF12+Ингосстрах!AF12+Ресо!AF12</f>
        <v>0</v>
      </c>
      <c r="AG12" s="305">
        <f>СОГАЗ!AG12+Капитал!AG12+Ингосстрах!AG12+Ресо!AG12</f>
        <v>0</v>
      </c>
      <c r="AH12" s="302">
        <f>СОГАЗ!AH12+Капитал!AH12+Ингосстрах!AH12+Ресо!AH12</f>
        <v>0</v>
      </c>
      <c r="AI12" s="17">
        <f>AE12+AH12</f>
        <v>0</v>
      </c>
      <c r="AJ12" s="12">
        <f t="shared" si="4"/>
        <v>0</v>
      </c>
      <c r="AK12" s="306">
        <f>СОГАЗ!AK12+Капитал!AK12+Ингосстрах!AK12+Ресо!AK12</f>
        <v>0</v>
      </c>
      <c r="AL12" s="305">
        <f>СОГАЗ!AL12+Капитал!AL12+Ингосстрах!AL12+Ресо!AL12</f>
        <v>0</v>
      </c>
      <c r="AM12" s="187">
        <f>СОГАЗ!AM12+Капитал!AM12+Ингосстрах!AM12+Ресо!AM12</f>
        <v>0</v>
      </c>
      <c r="AN12" s="14">
        <f>СОГАЗ!AN12+Капитал!AN12+Ингосстрах!AN12+Ресо!AN12</f>
        <v>0</v>
      </c>
      <c r="AO12" s="186">
        <f>СОГАЗ!AO12+Капитал!AO12+Ингосстрах!AO12+Ресо!AO12</f>
        <v>0</v>
      </c>
      <c r="AP12" s="309">
        <f t="shared" si="0"/>
        <v>64995843.359999999</v>
      </c>
      <c r="AQ12" s="314">
        <f t="shared" si="5"/>
        <v>22097308.050000001</v>
      </c>
      <c r="AR12" s="307">
        <v>0</v>
      </c>
      <c r="AS12" s="307">
        <v>0</v>
      </c>
      <c r="AT12" s="307">
        <v>0</v>
      </c>
      <c r="AU12" s="307">
        <v>0</v>
      </c>
      <c r="AV12" s="307">
        <v>0</v>
      </c>
      <c r="AW12" s="307">
        <v>0</v>
      </c>
      <c r="AX12" s="307">
        <v>0</v>
      </c>
      <c r="AY12" s="307">
        <v>0</v>
      </c>
      <c r="AZ12" s="307">
        <v>22097308.050000001</v>
      </c>
      <c r="BA12" s="309">
        <v>42045228</v>
      </c>
      <c r="BB12" s="307">
        <v>0</v>
      </c>
      <c r="BC12" s="307">
        <v>0</v>
      </c>
      <c r="BD12" s="307">
        <v>0</v>
      </c>
      <c r="BE12" s="307">
        <v>0</v>
      </c>
      <c r="BF12" s="307">
        <v>0</v>
      </c>
      <c r="BG12" s="307">
        <v>0</v>
      </c>
      <c r="BH12" s="307">
        <v>0</v>
      </c>
      <c r="BI12" s="307">
        <v>0</v>
      </c>
      <c r="BJ12" s="307">
        <v>0</v>
      </c>
      <c r="BK12" s="307">
        <v>0</v>
      </c>
      <c r="BL12" s="307">
        <v>0</v>
      </c>
      <c r="BM12" s="307">
        <v>42045228</v>
      </c>
      <c r="BN12" s="314">
        <f t="shared" si="6"/>
        <v>853307.31</v>
      </c>
      <c r="BO12" s="307">
        <v>0</v>
      </c>
      <c r="BP12" s="307">
        <v>853307.31</v>
      </c>
      <c r="BQ12" s="307">
        <v>0</v>
      </c>
      <c r="BR12" s="307">
        <v>0</v>
      </c>
      <c r="BS12" s="307"/>
      <c r="BT12" s="307">
        <v>0</v>
      </c>
      <c r="BU12" s="307">
        <v>0</v>
      </c>
      <c r="BV12" s="307">
        <v>0</v>
      </c>
      <c r="BW12" s="314">
        <f t="shared" si="7"/>
        <v>0</v>
      </c>
      <c r="BX12" s="314">
        <f t="shared" si="8"/>
        <v>0</v>
      </c>
      <c r="BY12" s="307">
        <v>0</v>
      </c>
      <c r="BZ12" s="307">
        <v>0</v>
      </c>
      <c r="CA12" s="307">
        <v>0</v>
      </c>
      <c r="CB12" s="309">
        <v>0</v>
      </c>
      <c r="CC12" s="317">
        <v>0</v>
      </c>
      <c r="CE12" s="311"/>
    </row>
    <row r="13" spans="1:83" ht="28.5">
      <c r="A13" s="184">
        <v>520163</v>
      </c>
      <c r="B13" s="300">
        <v>6</v>
      </c>
      <c r="C13" s="271" t="s">
        <v>53</v>
      </c>
      <c r="D13" s="12">
        <f t="shared" si="1"/>
        <v>32734</v>
      </c>
      <c r="E13" s="270">
        <f>СОГАЗ!E13+Капитал!E13+Ингосстрах!E13+Ресо!E13</f>
        <v>30753</v>
      </c>
      <c r="F13" s="270">
        <f>СОГАЗ!F13+Капитал!F13+Ингосстрах!F13+Ресо!F13</f>
        <v>0</v>
      </c>
      <c r="G13" s="270">
        <f>СОГАЗ!G13+Капитал!G13+Ингосстрах!G13+Ресо!G13</f>
        <v>0</v>
      </c>
      <c r="H13" s="270">
        <f>СОГАЗ!H13+Капитал!H13+Ингосстрах!H13+Ресо!H13</f>
        <v>0</v>
      </c>
      <c r="I13" s="270">
        <f>СОГАЗ!I13+Капитал!I13+Ингосстрах!I13+Ресо!I13</f>
        <v>0</v>
      </c>
      <c r="J13" s="270">
        <f>СОГАЗ!J13+Капитал!J13+Ингосстрах!J13+Ресо!J13</f>
        <v>0</v>
      </c>
      <c r="K13" s="270">
        <f>СОГАЗ!K13+Капитал!K13+Ингосстрах!K13+Ресо!K13</f>
        <v>0</v>
      </c>
      <c r="L13" s="270">
        <f>СОГАЗ!L13+Капитал!L13+Ингосстрах!L13+Ресо!L13</f>
        <v>1981</v>
      </c>
      <c r="M13" s="14">
        <f t="shared" si="2"/>
        <v>9965</v>
      </c>
      <c r="N13" s="305">
        <f>СОГАЗ!N13+Капитал!N13+Ингосстрах!N13+Ресо!N13</f>
        <v>9143</v>
      </c>
      <c r="O13" s="305">
        <f>СОГАЗ!O13+Капитал!O13+Ингосстрах!O13+Ресо!O13</f>
        <v>0</v>
      </c>
      <c r="P13" s="305">
        <f>СОГАЗ!P13+Капитал!P13+Ингосстрах!P13+Ресо!P13</f>
        <v>0</v>
      </c>
      <c r="Q13" s="305">
        <f>СОГАЗ!Q13+Капитал!Q13+Ингосстрах!Q13+Ресо!Q13</f>
        <v>0</v>
      </c>
      <c r="R13" s="305">
        <f>СОГАЗ!R13+Капитал!R13+Ингосстрах!R13+Ресо!R13</f>
        <v>0</v>
      </c>
      <c r="S13" s="305">
        <f>СОГАЗ!S13+Капитал!S13+Ингосстрах!S13+Ресо!S13</f>
        <v>0</v>
      </c>
      <c r="T13" s="305">
        <f>СОГАЗ!T13+Капитал!T13+Ингосстрах!T13+Ресо!T13</f>
        <v>0</v>
      </c>
      <c r="U13" s="305">
        <f>СОГАЗ!U13+Капитал!U13+Ингосстрах!U13+Ресо!U13</f>
        <v>0</v>
      </c>
      <c r="V13" s="305">
        <f>СОГАЗ!V13+Капитал!V13+Ингосстрах!V13+Ресо!V13</f>
        <v>0</v>
      </c>
      <c r="W13" s="305">
        <f>СОГАЗ!W13+Капитал!W13+Ингосстрах!W13+Ресо!W13</f>
        <v>0</v>
      </c>
      <c r="X13" s="305">
        <f>СОГАЗ!X13+Капитал!X13+Ингосстрах!X13+Ресо!X13</f>
        <v>0</v>
      </c>
      <c r="Y13" s="186">
        <f>СОГАЗ!Y13+Капитал!Y13+Ингосстрах!Y13+Ресо!Y13</f>
        <v>822</v>
      </c>
      <c r="Z13" s="12">
        <f t="shared" si="3"/>
        <v>0</v>
      </c>
      <c r="AA13" s="306">
        <f>СОГАЗ!AA13+Капитал!AA13+Ингосстрах!AA13+Ресо!AA13</f>
        <v>0</v>
      </c>
      <c r="AB13" s="305">
        <f>СОГАЗ!AB13+Капитал!AB13+Ингосстрах!AB13+Ресо!AB13</f>
        <v>0</v>
      </c>
      <c r="AC13" s="305">
        <f>СОГАЗ!AC13+Капитал!AC13+Ингосстрах!AC13+Ресо!AC13</f>
        <v>0</v>
      </c>
      <c r="AD13" s="186">
        <f>СОГАЗ!AD13+Капитал!AD13+Ингосстрах!AD13+Ресо!AD13</f>
        <v>0</v>
      </c>
      <c r="AE13" s="14">
        <f>СОГАЗ!AE13+Капитал!AE13+Ингосстрах!AE13+Ресо!AE13</f>
        <v>3984</v>
      </c>
      <c r="AF13" s="305">
        <f>СОГАЗ!AF13+Капитал!AF13+Ингосстрах!AF13+Ресо!AF13</f>
        <v>0</v>
      </c>
      <c r="AG13" s="305">
        <f>СОГАЗ!AG13+Капитал!AG13+Ингосстрах!AG13+Ресо!AG13</f>
        <v>0</v>
      </c>
      <c r="AH13" s="302">
        <f>СОГАЗ!AH13+Капитал!AH13+Ингосстрах!AH13+Ресо!AH13</f>
        <v>0</v>
      </c>
      <c r="AI13" s="17">
        <f t="shared" si="9"/>
        <v>3984</v>
      </c>
      <c r="AJ13" s="12">
        <f t="shared" si="4"/>
        <v>606</v>
      </c>
      <c r="AK13" s="306">
        <f>СОГАЗ!AK13+Капитал!AK13+Ингосстрах!AK13+Ресо!AK13</f>
        <v>606</v>
      </c>
      <c r="AL13" s="305">
        <f>СОГАЗ!AL13+Капитал!AL13+Ингосстрах!AL13+Ресо!AL13</f>
        <v>0</v>
      </c>
      <c r="AM13" s="187">
        <f>СОГАЗ!AM13+Капитал!AM13+Ингосстрах!AM13+Ресо!AM13</f>
        <v>0</v>
      </c>
      <c r="AN13" s="14">
        <f>СОГАЗ!AN13+Капитал!AN13+Ингосстрах!AN13+Ресо!AN13</f>
        <v>0</v>
      </c>
      <c r="AO13" s="186">
        <f>СОГАЗ!AO13+Капитал!AO13+Ингосстрах!AO13+Ресо!AO13</f>
        <v>0</v>
      </c>
      <c r="AP13" s="309">
        <f t="shared" si="0"/>
        <v>94883231.430000007</v>
      </c>
      <c r="AQ13" s="314">
        <f t="shared" si="5"/>
        <v>11328894.179999998</v>
      </c>
      <c r="AR13" s="307">
        <v>10222604.729999999</v>
      </c>
      <c r="AS13" s="307">
        <v>0</v>
      </c>
      <c r="AT13" s="307">
        <v>0</v>
      </c>
      <c r="AU13" s="307">
        <v>0</v>
      </c>
      <c r="AV13" s="307">
        <v>0</v>
      </c>
      <c r="AW13" s="307">
        <v>0</v>
      </c>
      <c r="AX13" s="307">
        <v>0</v>
      </c>
      <c r="AY13" s="307">
        <v>0</v>
      </c>
      <c r="AZ13" s="307">
        <v>1106289.45</v>
      </c>
      <c r="BA13" s="309">
        <v>9986407.5300000012</v>
      </c>
      <c r="BB13" s="307">
        <v>9252624.5700000003</v>
      </c>
      <c r="BC13" s="307">
        <v>0</v>
      </c>
      <c r="BD13" s="307">
        <v>0</v>
      </c>
      <c r="BE13" s="307">
        <v>0</v>
      </c>
      <c r="BF13" s="307">
        <v>0</v>
      </c>
      <c r="BG13" s="307">
        <v>0</v>
      </c>
      <c r="BH13" s="307">
        <v>0</v>
      </c>
      <c r="BI13" s="307">
        <v>0</v>
      </c>
      <c r="BJ13" s="307">
        <v>0</v>
      </c>
      <c r="BK13" s="307">
        <v>0</v>
      </c>
      <c r="BL13" s="307">
        <v>0</v>
      </c>
      <c r="BM13" s="307">
        <v>733782.96</v>
      </c>
      <c r="BN13" s="314">
        <f t="shared" si="6"/>
        <v>0</v>
      </c>
      <c r="BO13" s="307">
        <v>0</v>
      </c>
      <c r="BP13" s="307">
        <v>0</v>
      </c>
      <c r="BQ13" s="307">
        <v>0</v>
      </c>
      <c r="BR13" s="307">
        <v>0</v>
      </c>
      <c r="BS13" s="307">
        <v>68616073.439999998</v>
      </c>
      <c r="BT13" s="307">
        <v>0</v>
      </c>
      <c r="BU13" s="307">
        <v>0</v>
      </c>
      <c r="BV13" s="307">
        <v>0</v>
      </c>
      <c r="BW13" s="314">
        <f t="shared" si="7"/>
        <v>68616073.439999998</v>
      </c>
      <c r="BX13" s="314">
        <f t="shared" si="8"/>
        <v>4951856.28</v>
      </c>
      <c r="BY13" s="307">
        <v>4951856.28</v>
      </c>
      <c r="BZ13" s="307">
        <v>0</v>
      </c>
      <c r="CA13" s="307">
        <v>0</v>
      </c>
      <c r="CB13" s="309">
        <v>0</v>
      </c>
      <c r="CC13" s="317">
        <v>0</v>
      </c>
      <c r="CE13" s="311"/>
    </row>
    <row r="14" spans="1:83" ht="28.5">
      <c r="A14" s="184">
        <v>520005</v>
      </c>
      <c r="B14" s="268">
        <v>7</v>
      </c>
      <c r="C14" s="269" t="s">
        <v>54</v>
      </c>
      <c r="D14" s="12">
        <f t="shared" si="1"/>
        <v>86779</v>
      </c>
      <c r="E14" s="270">
        <f>СОГАЗ!E15+Капитал!E15+Ингосстрах!E15+Ресо!E15</f>
        <v>79189</v>
      </c>
      <c r="F14" s="270">
        <f>СОГАЗ!F15+Капитал!F15+Ингосстрах!F15+Ресо!F15</f>
        <v>8895</v>
      </c>
      <c r="G14" s="270">
        <f>СОГАЗ!G15+Капитал!G15+Ингосстрах!G15+Ресо!G15</f>
        <v>7779</v>
      </c>
      <c r="H14" s="270">
        <f>СОГАЗ!H15+Капитал!H15+Ингосстрах!H15+Ресо!H15</f>
        <v>0</v>
      </c>
      <c r="I14" s="270">
        <f>СОГАЗ!I15+Капитал!I15+Ингосстрах!I15+Ресо!I15</f>
        <v>0</v>
      </c>
      <c r="J14" s="270">
        <f>СОГАЗ!J15+Капитал!J15+Ингосстрах!J15+Ресо!J15</f>
        <v>0</v>
      </c>
      <c r="K14" s="270">
        <f>СОГАЗ!K15+Капитал!K15+Ингосстрах!K15+Ресо!K15</f>
        <v>0</v>
      </c>
      <c r="L14" s="270">
        <f>СОГАЗ!L15+Капитал!L15+Ингосстрах!L15+Ресо!L15</f>
        <v>7590</v>
      </c>
      <c r="M14" s="14">
        <f t="shared" si="2"/>
        <v>71575</v>
      </c>
      <c r="N14" s="305">
        <f>СОГАЗ!N15+Капитал!N15+Ингосстрах!N15+Ресо!N15</f>
        <v>66851</v>
      </c>
      <c r="O14" s="305">
        <f>СОГАЗ!O15+Капитал!O15+Ингосстрах!O15+Ресо!O15</f>
        <v>0</v>
      </c>
      <c r="P14" s="305">
        <f>СОГАЗ!P15+Капитал!P15+Ингосстрах!P15+Ресо!P15</f>
        <v>0</v>
      </c>
      <c r="Q14" s="305">
        <f>СОГАЗ!Q15+Капитал!Q15+Ингосстрах!Q15+Ресо!Q15</f>
        <v>4384</v>
      </c>
      <c r="R14" s="305">
        <f>СОГАЗ!R15+Капитал!R15+Ингосстрах!R15+Ресо!R15</f>
        <v>0</v>
      </c>
      <c r="S14" s="305">
        <f>СОГАЗ!S15+Капитал!S15+Ингосстрах!S15+Ресо!S15</f>
        <v>0</v>
      </c>
      <c r="T14" s="305">
        <f>СОГАЗ!T15+Капитал!T15+Ингосстрах!T15+Ресо!T15</f>
        <v>0</v>
      </c>
      <c r="U14" s="305">
        <f>СОГАЗ!U15+Капитал!U15+Ингосстрах!U15+Ресо!U15</f>
        <v>0</v>
      </c>
      <c r="V14" s="305">
        <f>СОГАЗ!V15+Капитал!V15+Ингосстрах!V15+Ресо!V15</f>
        <v>0</v>
      </c>
      <c r="W14" s="305">
        <f>СОГАЗ!W15+Капитал!W15+Ингосстрах!W15+Ресо!W15</f>
        <v>4707</v>
      </c>
      <c r="X14" s="305">
        <f>СОГАЗ!X15+Капитал!X15+Ингосстрах!X15+Ресо!X15</f>
        <v>0</v>
      </c>
      <c r="Y14" s="186">
        <f>СОГАЗ!Y15+Капитал!Y15+Ингосстрах!Y15+Ресо!Y15</f>
        <v>4724</v>
      </c>
      <c r="Z14" s="21">
        <f t="shared" si="3"/>
        <v>17614</v>
      </c>
      <c r="AA14" s="306">
        <f>СОГАЗ!AA15+Капитал!AA15+Ингосстрах!AA15+Ресо!AA15</f>
        <v>17500</v>
      </c>
      <c r="AB14" s="305">
        <f>СОГАЗ!AB15+Капитал!AB15+Ингосстрах!AB15+Ресо!AB15</f>
        <v>114</v>
      </c>
      <c r="AC14" s="305">
        <f>СОГАЗ!AC15+Капитал!AC15+Ингосстрах!AC15+Ресо!AC15</f>
        <v>0</v>
      </c>
      <c r="AD14" s="186">
        <f>СОГАЗ!AD15+Капитал!AD15+Ингосстрах!AD15+Ресо!AD15</f>
        <v>0</v>
      </c>
      <c r="AE14" s="14">
        <f>СОГАЗ!AE15+Капитал!AE15+Ингосстрах!AE15+Ресо!AE15</f>
        <v>1625</v>
      </c>
      <c r="AF14" s="305">
        <f>СОГАЗ!AF15+Капитал!AF15+Ингосстрах!AF15+Ресо!AF15</f>
        <v>0</v>
      </c>
      <c r="AG14" s="305">
        <f>СОГАЗ!AG15+Капитал!AG15+Ингосстрах!AG15+Ресо!AG15</f>
        <v>0</v>
      </c>
      <c r="AH14" s="305">
        <f>СОГАЗ!AH15+Капитал!AH15+Ингосстрах!AH15+Ресо!AH15</f>
        <v>140</v>
      </c>
      <c r="AI14" s="17">
        <f t="shared" si="9"/>
        <v>1765</v>
      </c>
      <c r="AJ14" s="21">
        <f t="shared" si="4"/>
        <v>1865</v>
      </c>
      <c r="AK14" s="306">
        <f>СОГАЗ!AK15+Капитал!AK15+Ингосстрах!AK15+Ресо!AK15</f>
        <v>1865</v>
      </c>
      <c r="AL14" s="305">
        <f>СОГАЗ!AL15+Капитал!AL15+Ингосстрах!AL15+Ресо!AL15</f>
        <v>0</v>
      </c>
      <c r="AM14" s="187">
        <f>СОГАЗ!AM15+Капитал!AM15+Ингосстрах!AM15+Ресо!AM15</f>
        <v>0</v>
      </c>
      <c r="AN14" s="14">
        <f>СОГАЗ!AN15+Капитал!AN15+Ингосстрах!AN15+Ресо!AN15</f>
        <v>11816</v>
      </c>
      <c r="AO14" s="186">
        <f>СОГАЗ!AO15+Капитал!AO15+Ингосстрах!AO15+Ресо!AO15</f>
        <v>15</v>
      </c>
      <c r="AP14" s="309">
        <f t="shared" si="0"/>
        <v>199656066.25999999</v>
      </c>
      <c r="AQ14" s="314">
        <f t="shared" si="5"/>
        <v>49916424.859999999</v>
      </c>
      <c r="AR14" s="307">
        <v>41542549.399999999</v>
      </c>
      <c r="AS14" s="307">
        <v>13938998.699999999</v>
      </c>
      <c r="AT14" s="307">
        <v>16861915.98</v>
      </c>
      <c r="AU14" s="307">
        <v>4135239.96</v>
      </c>
      <c r="AV14" s="307">
        <v>0</v>
      </c>
      <c r="AW14" s="307">
        <v>0</v>
      </c>
      <c r="AX14" s="307">
        <v>0</v>
      </c>
      <c r="AY14" s="307">
        <v>0</v>
      </c>
      <c r="AZ14" s="307">
        <v>4238635.5</v>
      </c>
      <c r="BA14" s="309">
        <v>68549441.299999997</v>
      </c>
      <c r="BB14" s="307">
        <v>58657741.439999998</v>
      </c>
      <c r="BC14" s="307">
        <v>0</v>
      </c>
      <c r="BD14" s="307">
        <v>0</v>
      </c>
      <c r="BE14" s="307">
        <v>2914965.44</v>
      </c>
      <c r="BF14" s="307">
        <v>0</v>
      </c>
      <c r="BG14" s="307">
        <v>0</v>
      </c>
      <c r="BH14" s="307">
        <v>0</v>
      </c>
      <c r="BI14" s="307">
        <v>0</v>
      </c>
      <c r="BJ14" s="307">
        <v>0</v>
      </c>
      <c r="BK14" s="307">
        <v>2759714.0999999996</v>
      </c>
      <c r="BL14" s="307">
        <v>0</v>
      </c>
      <c r="BM14" s="307">
        <v>4217020.32</v>
      </c>
      <c r="BN14" s="314">
        <f t="shared" si="6"/>
        <v>10015615.380000001</v>
      </c>
      <c r="BO14" s="307">
        <v>9965550</v>
      </c>
      <c r="BP14" s="307">
        <v>50065.380000000005</v>
      </c>
      <c r="BQ14" s="307">
        <v>0</v>
      </c>
      <c r="BR14" s="307">
        <v>0</v>
      </c>
      <c r="BS14" s="307">
        <v>23091185</v>
      </c>
      <c r="BT14" s="307">
        <v>0</v>
      </c>
      <c r="BU14" s="307">
        <v>0</v>
      </c>
      <c r="BV14" s="307">
        <v>2629877.6</v>
      </c>
      <c r="BW14" s="314">
        <f t="shared" si="7"/>
        <v>25721062.600000001</v>
      </c>
      <c r="BX14" s="314">
        <f t="shared" si="8"/>
        <v>16000133.4</v>
      </c>
      <c r="BY14" s="307">
        <v>16000133.4</v>
      </c>
      <c r="BZ14" s="307">
        <v>0</v>
      </c>
      <c r="CA14" s="307">
        <v>0</v>
      </c>
      <c r="CB14" s="309">
        <v>29453388.719999999</v>
      </c>
      <c r="CC14" s="317">
        <v>37390.050000000003</v>
      </c>
      <c r="CE14" s="311"/>
    </row>
    <row r="15" spans="1:83" ht="28.5">
      <c r="A15" s="184">
        <v>520009</v>
      </c>
      <c r="B15" s="300">
        <v>8</v>
      </c>
      <c r="C15" s="185" t="s">
        <v>55</v>
      </c>
      <c r="D15" s="12">
        <f t="shared" si="1"/>
        <v>168156</v>
      </c>
      <c r="E15" s="270">
        <f>СОГАЗ!E16+Капитал!E16+Ингосстрах!E16+Ресо!E16</f>
        <v>154971</v>
      </c>
      <c r="F15" s="270">
        <f>СОГАЗ!F16+Капитал!F16+Ингосстрах!F16+Ресо!F16</f>
        <v>13775</v>
      </c>
      <c r="G15" s="270">
        <f>СОГАЗ!G16+Капитал!G16+Ингосстрах!G16+Ресо!G16</f>
        <v>9737</v>
      </c>
      <c r="H15" s="270">
        <f>СОГАЗ!H16+Капитал!H16+Ингосстрах!H16+Ресо!H16</f>
        <v>0</v>
      </c>
      <c r="I15" s="270">
        <f>СОГАЗ!I16+Капитал!I16+Ингосстрах!I16+Ресо!I16</f>
        <v>0</v>
      </c>
      <c r="J15" s="270">
        <f>СОГАЗ!J16+Капитал!J16+Ингосстрах!J16+Ресо!J16</f>
        <v>0</v>
      </c>
      <c r="K15" s="270">
        <f>СОГАЗ!K16+Капитал!K16+Ингосстрах!K16+Ресо!K16</f>
        <v>0</v>
      </c>
      <c r="L15" s="270">
        <f>СОГАЗ!L16+Капитал!L16+Ингосстрах!L16+Ресо!L16</f>
        <v>13185</v>
      </c>
      <c r="M15" s="14">
        <f t="shared" si="2"/>
        <v>116572</v>
      </c>
      <c r="N15" s="305">
        <f>СОГАЗ!N16+Капитал!N16+Ингосстрах!N16+Ресо!N16</f>
        <v>109437</v>
      </c>
      <c r="O15" s="305">
        <f>СОГАЗ!O16+Капитал!O16+Ингосстрах!O16+Ресо!O16</f>
        <v>1119</v>
      </c>
      <c r="P15" s="305">
        <f>СОГАЗ!P16+Капитал!P16+Ингосстрах!P16+Ресо!P16</f>
        <v>21</v>
      </c>
      <c r="Q15" s="305">
        <f>СОГАЗ!Q16+Капитал!Q16+Ингосстрах!Q16+Ресо!Q16</f>
        <v>4900</v>
      </c>
      <c r="R15" s="305">
        <f>СОГАЗ!R16+Капитал!R16+Ингосстрах!R16+Ресо!R16</f>
        <v>2057</v>
      </c>
      <c r="S15" s="305">
        <f>СОГАЗ!S16+Капитал!S16+Ингосстрах!S16+Ресо!S16</f>
        <v>7</v>
      </c>
      <c r="T15" s="305">
        <f>СОГАЗ!T16+Капитал!T16+Ингосстрах!T16+Ресо!T16</f>
        <v>27</v>
      </c>
      <c r="U15" s="305">
        <f>СОГАЗ!U16+Капитал!U16+Ингосстрах!U16+Ресо!U16</f>
        <v>100</v>
      </c>
      <c r="V15" s="305">
        <f>СОГАЗ!V16+Капитал!V16+Ингосстрах!V16+Ресо!V16</f>
        <v>0</v>
      </c>
      <c r="W15" s="305">
        <f>СОГАЗ!W16+Капитал!W16+Ингосстрах!W16+Ресо!W16</f>
        <v>9176</v>
      </c>
      <c r="X15" s="305">
        <f>СОГАЗ!X16+Капитал!X16+Ингосстрах!X16+Ресо!X16</f>
        <v>0</v>
      </c>
      <c r="Y15" s="186">
        <f>СОГАЗ!Y16+Капитал!Y16+Ингосстрах!Y16+Ресо!Y16</f>
        <v>7135</v>
      </c>
      <c r="Z15" s="21">
        <f t="shared" si="3"/>
        <v>30268</v>
      </c>
      <c r="AA15" s="306">
        <f>СОГАЗ!AA16+Капитал!AA16+Ингосстрах!AA16+Ресо!AA16</f>
        <v>19321</v>
      </c>
      <c r="AB15" s="305">
        <f>СОГАЗ!AB16+Капитал!AB16+Ингосстрах!AB16+Ресо!AB16</f>
        <v>305</v>
      </c>
      <c r="AC15" s="305">
        <f>СОГАЗ!AC16+Капитал!AC16+Ингосстрах!AC16+Ресо!AC16</f>
        <v>10642</v>
      </c>
      <c r="AD15" s="186">
        <f>СОГАЗ!AD16+Капитал!AD16+Ингосстрах!AD16+Ресо!AD16</f>
        <v>0</v>
      </c>
      <c r="AE15" s="14">
        <f>СОГАЗ!AE16+Капитал!AE16+Ингосстрах!AE16+Ресо!AE16</f>
        <v>10688</v>
      </c>
      <c r="AF15" s="305">
        <f>СОГАЗ!AF16+Капитал!AF16+Ингосстрах!AF16+Ресо!AF16</f>
        <v>0</v>
      </c>
      <c r="AG15" s="305">
        <f>СОГАЗ!AG16+Капитал!AG16+Ингосстрах!AG16+Ресо!AG16</f>
        <v>688</v>
      </c>
      <c r="AH15" s="302">
        <f>СОГАЗ!AH16+Капитал!AH16+Ингосстрах!AH16+Ресо!AH16</f>
        <v>0</v>
      </c>
      <c r="AI15" s="17">
        <f t="shared" si="9"/>
        <v>10688</v>
      </c>
      <c r="AJ15" s="21">
        <f t="shared" si="4"/>
        <v>3852</v>
      </c>
      <c r="AK15" s="306">
        <f>СОГАЗ!AK16+Капитал!AK16+Ингосстрах!AK16+Ресо!AK16</f>
        <v>3852</v>
      </c>
      <c r="AL15" s="305">
        <f>СОГАЗ!AL16+Капитал!AL16+Ингосстрах!AL16+Ресо!AL16</f>
        <v>208</v>
      </c>
      <c r="AM15" s="187">
        <f>СОГАЗ!AM16+Капитал!AM16+Ингосстрах!AM16+Ресо!AM16</f>
        <v>0</v>
      </c>
      <c r="AN15" s="14">
        <f>СОГАЗ!AN16+Капитал!AN16+Ингосстрах!AN16+Ресо!AN16</f>
        <v>22117</v>
      </c>
      <c r="AO15" s="186">
        <f>СОГАЗ!AO16+Капитал!AO16+Ингосстрах!AO16+Ресо!AO16</f>
        <v>36</v>
      </c>
      <c r="AP15" s="309">
        <f t="shared" si="0"/>
        <v>531034285.39999998</v>
      </c>
      <c r="AQ15" s="314">
        <f t="shared" si="5"/>
        <v>76982269.109999999</v>
      </c>
      <c r="AR15" s="307">
        <v>66392675.82</v>
      </c>
      <c r="AS15" s="307">
        <v>19803904.250000004</v>
      </c>
      <c r="AT15" s="307">
        <v>21588584.289999999</v>
      </c>
      <c r="AU15" s="307">
        <v>3226430.0399999996</v>
      </c>
      <c r="AV15" s="307">
        <v>0</v>
      </c>
      <c r="AW15" s="307">
        <v>0</v>
      </c>
      <c r="AX15" s="307">
        <v>0</v>
      </c>
      <c r="AY15" s="307">
        <v>0</v>
      </c>
      <c r="AZ15" s="307">
        <v>7363163.25</v>
      </c>
      <c r="BA15" s="309">
        <v>138737050.00999999</v>
      </c>
      <c r="BB15" s="307">
        <v>118143807.72</v>
      </c>
      <c r="BC15" s="307">
        <v>3447806.85</v>
      </c>
      <c r="BD15" s="307">
        <v>71178.45</v>
      </c>
      <c r="BE15" s="307">
        <v>3258059</v>
      </c>
      <c r="BF15" s="307">
        <v>1935225.5999999999</v>
      </c>
      <c r="BG15" s="307">
        <v>66755.990000000005</v>
      </c>
      <c r="BH15" s="307">
        <v>16588.800000000003</v>
      </c>
      <c r="BI15" s="307">
        <v>48467</v>
      </c>
      <c r="BJ15" s="307">
        <v>0</v>
      </c>
      <c r="BK15" s="307">
        <v>5379888.7999999998</v>
      </c>
      <c r="BL15" s="307">
        <v>0</v>
      </c>
      <c r="BM15" s="307">
        <v>6369271.8000000007</v>
      </c>
      <c r="BN15" s="314">
        <f t="shared" si="6"/>
        <v>19733623.210000001</v>
      </c>
      <c r="BO15" s="307">
        <v>11002536.66</v>
      </c>
      <c r="BP15" s="307">
        <v>133946.85</v>
      </c>
      <c r="BQ15" s="307">
        <v>8597139.7000000011</v>
      </c>
      <c r="BR15" s="307">
        <v>0</v>
      </c>
      <c r="BS15" s="307">
        <v>207108857.59999999</v>
      </c>
      <c r="BT15" s="307">
        <v>0</v>
      </c>
      <c r="BU15" s="307">
        <v>36458901.920000009</v>
      </c>
      <c r="BV15" s="307">
        <v>0</v>
      </c>
      <c r="BW15" s="314">
        <f t="shared" si="7"/>
        <v>207108857.59999999</v>
      </c>
      <c r="BX15" s="314">
        <f t="shared" si="8"/>
        <v>33342103.079999998</v>
      </c>
      <c r="BY15" s="307">
        <v>33342103.079999998</v>
      </c>
      <c r="BZ15" s="307">
        <v>3875272.96</v>
      </c>
      <c r="CA15" s="307">
        <v>0</v>
      </c>
      <c r="CB15" s="309">
        <v>55130382.390000001</v>
      </c>
      <c r="CC15" s="317">
        <v>89736.12</v>
      </c>
      <c r="CE15" s="311"/>
    </row>
    <row r="16" spans="1:83" ht="28.5">
      <c r="A16" s="184">
        <v>520010</v>
      </c>
      <c r="B16" s="300">
        <v>9</v>
      </c>
      <c r="C16" s="185" t="s">
        <v>56</v>
      </c>
      <c r="D16" s="12">
        <f t="shared" si="1"/>
        <v>146728</v>
      </c>
      <c r="E16" s="270">
        <f>СОГАЗ!E17+Капитал!E17+Ингосстрах!E17+Ресо!E17</f>
        <v>132893</v>
      </c>
      <c r="F16" s="270">
        <f>СОГАЗ!F17+Капитал!F17+Ингосстрах!F17+Ресо!F17</f>
        <v>17736</v>
      </c>
      <c r="G16" s="270">
        <f>СОГАЗ!G17+Капитал!G17+Ингосстрах!G17+Ресо!G17</f>
        <v>12581</v>
      </c>
      <c r="H16" s="270">
        <f>СОГАЗ!H17+Капитал!H17+Ингосстрах!H17+Ресо!H17</f>
        <v>0</v>
      </c>
      <c r="I16" s="270">
        <f>СОГАЗ!I17+Капитал!I17+Ингосстрах!I17+Ресо!I17</f>
        <v>0</v>
      </c>
      <c r="J16" s="270">
        <f>СОГАЗ!J17+Капитал!J17+Ингосстрах!J17+Ресо!J17</f>
        <v>0</v>
      </c>
      <c r="K16" s="270">
        <f>СОГАЗ!K17+Капитал!K17+Ингосстрах!K17+Ресо!K17</f>
        <v>0</v>
      </c>
      <c r="L16" s="270">
        <f>СОГАЗ!L17+Капитал!L17+Ингосстрах!L17+Ресо!L17</f>
        <v>13835</v>
      </c>
      <c r="M16" s="14">
        <f t="shared" si="2"/>
        <v>95493</v>
      </c>
      <c r="N16" s="305">
        <f>СОГАЗ!N17+Капитал!N17+Ингосстрах!N17+Ресо!N17</f>
        <v>84828</v>
      </c>
      <c r="O16" s="305">
        <f>СОГАЗ!O17+Капитал!O17+Ингосстрах!O17+Ресо!O17</f>
        <v>0</v>
      </c>
      <c r="P16" s="305">
        <f>СОГАЗ!P17+Капитал!P17+Ингосстрах!P17+Ресо!P17</f>
        <v>0</v>
      </c>
      <c r="Q16" s="305">
        <f>СОГАЗ!Q17+Капитал!Q17+Ингосстрах!Q17+Ресо!Q17</f>
        <v>1765</v>
      </c>
      <c r="R16" s="305">
        <f>СОГАЗ!R17+Капитал!R17+Ингосстрах!R17+Ресо!R17</f>
        <v>764</v>
      </c>
      <c r="S16" s="305">
        <f>СОГАЗ!S17+Капитал!S17+Ингосстрах!S17+Ресо!S17</f>
        <v>0</v>
      </c>
      <c r="T16" s="305">
        <f>СОГАЗ!T17+Капитал!T17+Ингосстрах!T17+Ресо!T17</f>
        <v>417</v>
      </c>
      <c r="U16" s="305">
        <f>СОГАЗ!U17+Капитал!U17+Ингосстрах!U17+Ресо!U17</f>
        <v>1000</v>
      </c>
      <c r="V16" s="305">
        <f>СОГАЗ!V17+Капитал!V17+Ингосстрах!V17+Ресо!V17</f>
        <v>0</v>
      </c>
      <c r="W16" s="305">
        <f>СОГАЗ!W17+Капитал!W17+Ингосстрах!W17+Ресо!W17</f>
        <v>7873</v>
      </c>
      <c r="X16" s="305">
        <f>СОГАЗ!X17+Капитал!X17+Ингосстрах!X17+Ресо!X17</f>
        <v>0</v>
      </c>
      <c r="Y16" s="186">
        <f>СОГАЗ!Y17+Капитал!Y17+Ингосстрах!Y17+Ресо!Y17</f>
        <v>10665</v>
      </c>
      <c r="Z16" s="21">
        <f t="shared" si="3"/>
        <v>34221</v>
      </c>
      <c r="AA16" s="306">
        <f>СОГАЗ!AA17+Капитал!AA17+Ингосстрах!AA17+Ресо!AA17</f>
        <v>27700</v>
      </c>
      <c r="AB16" s="305">
        <f>СОГАЗ!AB17+Капитал!AB17+Ингосстрах!AB17+Ресо!AB17</f>
        <v>599</v>
      </c>
      <c r="AC16" s="305">
        <f>СОГАЗ!AC17+Капитал!AC17+Ингосстрах!AC17+Ресо!AC17</f>
        <v>5922</v>
      </c>
      <c r="AD16" s="186">
        <f>СОГАЗ!AD17+Капитал!AD17+Ингосстрах!AD17+Ресо!AD17</f>
        <v>0</v>
      </c>
      <c r="AE16" s="14">
        <f>СОГАЗ!AE17+Капитал!AE17+Ингосстрах!AE17+Ресо!AE17</f>
        <v>6399</v>
      </c>
      <c r="AF16" s="305">
        <f>СОГАЗ!AF17+Капитал!AF17+Ингосстрах!AF17+Ресо!AF17</f>
        <v>0</v>
      </c>
      <c r="AG16" s="305">
        <f>СОГАЗ!AG17+Капитал!AG17+Ингосстрах!AG17+Ресо!AG17</f>
        <v>416</v>
      </c>
      <c r="AH16" s="302">
        <f>СОГАЗ!AH17+Капитал!AH17+Ингосстрах!AH17+Ресо!AH17</f>
        <v>0</v>
      </c>
      <c r="AI16" s="17">
        <f t="shared" si="9"/>
        <v>6399</v>
      </c>
      <c r="AJ16" s="21">
        <f t="shared" si="4"/>
        <v>2907</v>
      </c>
      <c r="AK16" s="306">
        <f>СОГАЗ!AK17+Капитал!AK17+Ингосстрах!AK17+Ресо!AK17</f>
        <v>2907</v>
      </c>
      <c r="AL16" s="305">
        <f>СОГАЗ!AL17+Капитал!AL17+Ингосстрах!AL17+Ресо!AL17</f>
        <v>107</v>
      </c>
      <c r="AM16" s="187">
        <f>СОГАЗ!AM17+Капитал!AM17+Ингосстрах!AM17+Ресо!AM17</f>
        <v>0</v>
      </c>
      <c r="AN16" s="14">
        <f>СОГАЗ!AN17+Капитал!AN17+Ингосстрах!AN17+Ресо!AN17</f>
        <v>16930</v>
      </c>
      <c r="AO16" s="186">
        <f>СОГАЗ!AO17+Капитал!AO17+Ингосстрах!AO17+Ресо!AO17</f>
        <v>10</v>
      </c>
      <c r="AP16" s="309">
        <f t="shared" si="0"/>
        <v>442728327.82999998</v>
      </c>
      <c r="AQ16" s="314">
        <f t="shared" si="5"/>
        <v>89688563.489999995</v>
      </c>
      <c r="AR16" s="307">
        <v>74497157.939999998</v>
      </c>
      <c r="AS16" s="307">
        <v>28750765.439999998</v>
      </c>
      <c r="AT16" s="307">
        <v>27274224.089999996</v>
      </c>
      <c r="AU16" s="307">
        <v>7465249.8000000007</v>
      </c>
      <c r="AV16" s="307">
        <v>0</v>
      </c>
      <c r="AW16" s="307">
        <v>0</v>
      </c>
      <c r="AX16" s="307">
        <v>0</v>
      </c>
      <c r="AY16" s="307">
        <v>0</v>
      </c>
      <c r="AZ16" s="307">
        <v>7726155.7499999991</v>
      </c>
      <c r="BA16" s="309">
        <v>108959806.37000002</v>
      </c>
      <c r="BB16" s="307">
        <v>92190222.120000005</v>
      </c>
      <c r="BC16" s="307">
        <v>0</v>
      </c>
      <c r="BD16" s="307">
        <v>0</v>
      </c>
      <c r="BE16" s="307">
        <v>1173566.1499999997</v>
      </c>
      <c r="BF16" s="307">
        <v>718771.19999999995</v>
      </c>
      <c r="BG16" s="307">
        <v>0</v>
      </c>
      <c r="BH16" s="307">
        <v>256204.79999999999</v>
      </c>
      <c r="BI16" s="307">
        <v>484670</v>
      </c>
      <c r="BJ16" s="307">
        <v>0</v>
      </c>
      <c r="BK16" s="307">
        <v>4615939.9000000004</v>
      </c>
      <c r="BL16" s="307">
        <v>0</v>
      </c>
      <c r="BM16" s="307">
        <v>9520432.2000000011</v>
      </c>
      <c r="BN16" s="314">
        <f t="shared" si="6"/>
        <v>20821192.530000001</v>
      </c>
      <c r="BO16" s="307">
        <v>15774042</v>
      </c>
      <c r="BP16" s="307">
        <v>263062.83</v>
      </c>
      <c r="BQ16" s="307">
        <v>4784087.7</v>
      </c>
      <c r="BR16" s="307">
        <v>0</v>
      </c>
      <c r="BS16" s="307">
        <v>150439594.13999999</v>
      </c>
      <c r="BT16" s="307">
        <v>0</v>
      </c>
      <c r="BU16" s="307">
        <v>14628049.280000001</v>
      </c>
      <c r="BV16" s="307">
        <v>0</v>
      </c>
      <c r="BW16" s="314">
        <f t="shared" si="7"/>
        <v>150439594.13999999</v>
      </c>
      <c r="BX16" s="314">
        <f t="shared" si="8"/>
        <v>30618268.199999999</v>
      </c>
      <c r="BY16" s="307">
        <v>30618268.199999999</v>
      </c>
      <c r="BZ16" s="307">
        <v>7863929.6900000004</v>
      </c>
      <c r="CA16" s="307">
        <v>0</v>
      </c>
      <c r="CB16" s="309">
        <v>42200903.100000001</v>
      </c>
      <c r="CC16" s="317">
        <v>24926.7</v>
      </c>
      <c r="CE16" s="311"/>
    </row>
    <row r="17" spans="1:83" ht="28.5">
      <c r="A17" s="184">
        <v>520011</v>
      </c>
      <c r="B17" s="300">
        <v>10</v>
      </c>
      <c r="C17" s="185" t="s">
        <v>57</v>
      </c>
      <c r="D17" s="12">
        <f t="shared" si="1"/>
        <v>27606</v>
      </c>
      <c r="E17" s="270">
        <f>СОГАЗ!E18+Капитал!E18+Ингосстрах!E18+Ресо!E18</f>
        <v>25153</v>
      </c>
      <c r="F17" s="270">
        <f>СОГАЗ!F18+Капитал!F18+Ингосстрах!F18+Ресо!F18</f>
        <v>1721</v>
      </c>
      <c r="G17" s="270">
        <f>СОГАЗ!G18+Капитал!G18+Ингосстрах!G18+Ресо!G18</f>
        <v>2584</v>
      </c>
      <c r="H17" s="270">
        <f>СОГАЗ!H18+Капитал!H18+Ингосстрах!H18+Ресо!H18</f>
        <v>0</v>
      </c>
      <c r="I17" s="270">
        <f>СОГАЗ!I18+Капитал!I18+Ингосстрах!I18+Ресо!I18</f>
        <v>0</v>
      </c>
      <c r="J17" s="270">
        <f>СОГАЗ!J18+Капитал!J18+Ингосстрах!J18+Ресо!J18</f>
        <v>0</v>
      </c>
      <c r="K17" s="270">
        <f>СОГАЗ!K18+Капитал!K18+Ингосстрах!K18+Ресо!K18</f>
        <v>0</v>
      </c>
      <c r="L17" s="270">
        <f>СОГАЗ!L18+Капитал!L18+Ингосстрах!L18+Ресо!L18</f>
        <v>2453</v>
      </c>
      <c r="M17" s="14">
        <f t="shared" si="2"/>
        <v>16340</v>
      </c>
      <c r="N17" s="305">
        <f>СОГАЗ!N18+Капитал!N18+Ингосстрах!N18+Ресо!N18</f>
        <v>13074</v>
      </c>
      <c r="O17" s="305">
        <f>СОГАЗ!O18+Капитал!O18+Ингосстрах!O18+Ресо!O18</f>
        <v>0</v>
      </c>
      <c r="P17" s="305">
        <f>СОГАЗ!P18+Капитал!P18+Ингосстрах!P18+Ресо!P18</f>
        <v>0</v>
      </c>
      <c r="Q17" s="305">
        <f>СОГАЗ!Q18+Капитал!Q18+Ингосстрах!Q18+Ресо!Q18</f>
        <v>1196</v>
      </c>
      <c r="R17" s="305">
        <f>СОГАЗ!R18+Капитал!R18+Ингосстрах!R18+Ресо!R18</f>
        <v>497</v>
      </c>
      <c r="S17" s="305">
        <f>СОГАЗ!S18+Капитал!S18+Ингосстрах!S18+Ресо!S18</f>
        <v>0</v>
      </c>
      <c r="T17" s="305">
        <f>СОГАЗ!T18+Капитал!T18+Ингосстрах!T18+Ресо!T18</f>
        <v>0</v>
      </c>
      <c r="U17" s="305">
        <f>СОГАЗ!U18+Капитал!U18+Ингосстрах!U18+Ресо!U18</f>
        <v>300</v>
      </c>
      <c r="V17" s="305">
        <f>СОГАЗ!V18+Капитал!V18+Ингосстрах!V18+Ресо!V18</f>
        <v>0</v>
      </c>
      <c r="W17" s="305">
        <f>СОГАЗ!W18+Капитал!W18+Ингосстрах!W18+Ресо!W18</f>
        <v>1267</v>
      </c>
      <c r="X17" s="305">
        <f>СОГАЗ!X18+Капитал!X18+Ингосстрах!X18+Ресо!X18</f>
        <v>0</v>
      </c>
      <c r="Y17" s="186">
        <f>СОГАЗ!Y18+Капитал!Y18+Ингосстрах!Y18+Ресо!Y18</f>
        <v>3266</v>
      </c>
      <c r="Z17" s="21">
        <f t="shared" si="3"/>
        <v>4321</v>
      </c>
      <c r="AA17" s="306">
        <f>СОГАЗ!AA18+Капитал!AA18+Ингосстрах!AA18+Ресо!AA18</f>
        <v>1557</v>
      </c>
      <c r="AB17" s="305">
        <f>СОГАЗ!AB18+Капитал!AB18+Ингосстрах!AB18+Ресо!AB18</f>
        <v>36</v>
      </c>
      <c r="AC17" s="305">
        <f>СОГАЗ!AC18+Капитал!AC18+Ингосстрах!AC18+Ресо!AC18</f>
        <v>2728</v>
      </c>
      <c r="AD17" s="186">
        <f>СОГАЗ!AD18+Капитал!AD18+Ингосстрах!AD18+Ресо!AD18</f>
        <v>0</v>
      </c>
      <c r="AE17" s="14">
        <f>СОГАЗ!AE18+Капитал!AE18+Ингосстрах!AE18+Ресо!AE18</f>
        <v>1360</v>
      </c>
      <c r="AF17" s="305">
        <f>СОГАЗ!AF18+Капитал!AF18+Ингосстрах!AF18+Ресо!AF18</f>
        <v>0</v>
      </c>
      <c r="AG17" s="305">
        <f>СОГАЗ!AG18+Капитал!AG18+Ингосстрах!AG18+Ресо!AG18</f>
        <v>0</v>
      </c>
      <c r="AH17" s="302">
        <f>СОГАЗ!AH18+Капитал!AH18+Ингосстрах!AH18+Ресо!AH18</f>
        <v>0</v>
      </c>
      <c r="AI17" s="17">
        <f t="shared" si="9"/>
        <v>1360</v>
      </c>
      <c r="AJ17" s="21">
        <f t="shared" si="4"/>
        <v>586</v>
      </c>
      <c r="AK17" s="306">
        <f>СОГАЗ!AK18+Капитал!AK18+Ингосстрах!AK18+Ресо!AK18</f>
        <v>586</v>
      </c>
      <c r="AL17" s="305">
        <f>СОГАЗ!AL18+Капитал!AL18+Ингосстрах!AL18+Ресо!AL18</f>
        <v>0</v>
      </c>
      <c r="AM17" s="187">
        <f>СОГАЗ!AM18+Капитал!AM18+Ингосстрах!AM18+Ресо!AM18</f>
        <v>0</v>
      </c>
      <c r="AN17" s="14">
        <f>СОГАЗ!AN18+Капитал!AN18+Ингосстрах!AN18+Ресо!AN18</f>
        <v>3031</v>
      </c>
      <c r="AO17" s="186">
        <f>СОГАЗ!AO18+Капитал!AO18+Ингосстрах!AO18+Ресо!AO18</f>
        <v>7</v>
      </c>
      <c r="AP17" s="309">
        <f t="shared" si="0"/>
        <v>71292155.960000008</v>
      </c>
      <c r="AQ17" s="314">
        <f t="shared" si="5"/>
        <v>13914209.949999999</v>
      </c>
      <c r="AR17" s="307">
        <v>11529632.140000001</v>
      </c>
      <c r="AS17" s="307">
        <v>2652611.7200000002</v>
      </c>
      <c r="AT17" s="307">
        <v>5614127.6000000006</v>
      </c>
      <c r="AU17" s="307">
        <v>1014699.9599999998</v>
      </c>
      <c r="AV17" s="307">
        <v>0</v>
      </c>
      <c r="AW17" s="307">
        <v>0</v>
      </c>
      <c r="AX17" s="307">
        <v>0</v>
      </c>
      <c r="AY17" s="307">
        <v>0</v>
      </c>
      <c r="AZ17" s="307">
        <v>1369877.8500000003</v>
      </c>
      <c r="BA17" s="309">
        <v>21686084.000000004</v>
      </c>
      <c r="BB17" s="307">
        <v>16619538.060000001</v>
      </c>
      <c r="BC17" s="307">
        <v>0</v>
      </c>
      <c r="BD17" s="307">
        <v>0</v>
      </c>
      <c r="BE17" s="307">
        <v>795232.36</v>
      </c>
      <c r="BF17" s="307">
        <v>467577.59999999998</v>
      </c>
      <c r="BG17" s="307">
        <v>0</v>
      </c>
      <c r="BH17" s="307">
        <v>0</v>
      </c>
      <c r="BI17" s="307">
        <v>145401</v>
      </c>
      <c r="BJ17" s="307">
        <v>0</v>
      </c>
      <c r="BK17" s="307">
        <v>742842.09999999986</v>
      </c>
      <c r="BL17" s="307">
        <v>0</v>
      </c>
      <c r="BM17" s="307">
        <v>2915492.88</v>
      </c>
      <c r="BN17" s="314">
        <f t="shared" si="6"/>
        <v>3106274.14</v>
      </c>
      <c r="BO17" s="307">
        <v>886649.22</v>
      </c>
      <c r="BP17" s="307">
        <v>15810.12</v>
      </c>
      <c r="BQ17" s="307">
        <v>2203814.8000000003</v>
      </c>
      <c r="BR17" s="307">
        <v>0</v>
      </c>
      <c r="BS17" s="307">
        <v>20113325.600000001</v>
      </c>
      <c r="BT17" s="307">
        <v>0</v>
      </c>
      <c r="BU17" s="307">
        <v>0</v>
      </c>
      <c r="BV17" s="307">
        <v>0</v>
      </c>
      <c r="BW17" s="314">
        <f t="shared" si="7"/>
        <v>20113325.600000001</v>
      </c>
      <c r="BX17" s="314">
        <f t="shared" si="8"/>
        <v>4916979.5</v>
      </c>
      <c r="BY17" s="307">
        <v>4916979.5</v>
      </c>
      <c r="BZ17" s="307">
        <v>0</v>
      </c>
      <c r="CA17" s="307">
        <v>0</v>
      </c>
      <c r="CB17" s="309">
        <v>7555282.7699999996</v>
      </c>
      <c r="CC17" s="317">
        <v>17448.690000000002</v>
      </c>
      <c r="CE17" s="311"/>
    </row>
    <row r="18" spans="1:83" ht="28.5">
      <c r="A18" s="184">
        <v>520012</v>
      </c>
      <c r="B18" s="300">
        <v>11</v>
      </c>
      <c r="C18" s="185" t="s">
        <v>58</v>
      </c>
      <c r="D18" s="12">
        <f t="shared" si="1"/>
        <v>25644</v>
      </c>
      <c r="E18" s="270">
        <f>СОГАЗ!E19+Капитал!E19+Ингосстрах!E19+Ресо!E19</f>
        <v>23729</v>
      </c>
      <c r="F18" s="270">
        <f>СОГАЗ!F19+Капитал!F19+Ингосстрах!F19+Ресо!F19</f>
        <v>2402</v>
      </c>
      <c r="G18" s="270">
        <f>СОГАЗ!G19+Капитал!G19+Ингосстрах!G19+Ресо!G19</f>
        <v>2385</v>
      </c>
      <c r="H18" s="270">
        <f>СОГАЗ!H19+Капитал!H19+Ингосстрах!H19+Ресо!H19</f>
        <v>0</v>
      </c>
      <c r="I18" s="270">
        <f>СОГАЗ!I19+Капитал!I19+Ингосстрах!I19+Ресо!I19</f>
        <v>0</v>
      </c>
      <c r="J18" s="270">
        <f>СОГАЗ!J19+Капитал!J19+Ингосстрах!J19+Ресо!J19</f>
        <v>0</v>
      </c>
      <c r="K18" s="270">
        <f>СОГАЗ!K19+Капитал!K19+Ингосстрах!K19+Ресо!K19</f>
        <v>0</v>
      </c>
      <c r="L18" s="270">
        <f>СОГАЗ!L19+Капитал!L19+Ингосстрах!L19+Ресо!L19</f>
        <v>1915</v>
      </c>
      <c r="M18" s="14">
        <f t="shared" si="2"/>
        <v>19685</v>
      </c>
      <c r="N18" s="305">
        <f>СОГАЗ!N19+Капитал!N19+Ингосстрах!N19+Ресо!N19</f>
        <v>18207</v>
      </c>
      <c r="O18" s="305">
        <f>СОГАЗ!O19+Капитал!O19+Ингосстрах!O19+Ресо!O19</f>
        <v>0</v>
      </c>
      <c r="P18" s="305">
        <f>СОГАЗ!P19+Капитал!P19+Ингосстрах!P19+Ресо!P19</f>
        <v>0</v>
      </c>
      <c r="Q18" s="305">
        <f>СОГАЗ!Q19+Капитал!Q19+Ингосстрах!Q19+Ресо!Q19</f>
        <v>560</v>
      </c>
      <c r="R18" s="305">
        <f>СОГАЗ!R19+Капитал!R19+Ингосстрах!R19+Ресо!R19</f>
        <v>306</v>
      </c>
      <c r="S18" s="305">
        <f>СОГАЗ!S19+Капитал!S19+Ингосстрах!S19+Ресо!S19</f>
        <v>0</v>
      </c>
      <c r="T18" s="305">
        <f>СОГАЗ!T19+Капитал!T19+Ингосстрах!T19+Ресо!T19</f>
        <v>0</v>
      </c>
      <c r="U18" s="305">
        <f>СОГАЗ!U19+Капитал!U19+Ингосстрах!U19+Ресо!U19</f>
        <v>0</v>
      </c>
      <c r="V18" s="305">
        <f>СОГАЗ!V19+Капитал!V19+Ингосстрах!V19+Ресо!V19</f>
        <v>0</v>
      </c>
      <c r="W18" s="305">
        <f>СОГАЗ!W19+Капитал!W19+Ингосстрах!W19+Ресо!W19</f>
        <v>1194</v>
      </c>
      <c r="X18" s="305">
        <f>СОГАЗ!X19+Капитал!X19+Ингосстрах!X19+Ресо!X19</f>
        <v>0</v>
      </c>
      <c r="Y18" s="186">
        <f>СОГАЗ!Y19+Капитал!Y19+Ингосстрах!Y19+Ресо!Y19</f>
        <v>1478</v>
      </c>
      <c r="Z18" s="21">
        <f t="shared" si="3"/>
        <v>5181</v>
      </c>
      <c r="AA18" s="306">
        <f>СОГАЗ!AA19+Капитал!AA19+Ингосстрах!AA19+Ресо!AA19</f>
        <v>4955</v>
      </c>
      <c r="AB18" s="305">
        <f>СОГАЗ!AB19+Капитал!AB19+Ингосстрах!AB19+Ресо!AB19</f>
        <v>50</v>
      </c>
      <c r="AC18" s="305">
        <f>СОГАЗ!AC19+Капитал!AC19+Ингосстрах!AC19+Ресо!AC19</f>
        <v>176</v>
      </c>
      <c r="AD18" s="186">
        <f>СОГАЗ!AD19+Капитал!AD19+Ингосстрах!AD19+Ресо!AD19</f>
        <v>0</v>
      </c>
      <c r="AE18" s="14">
        <f>СОГАЗ!AE19+Капитал!AE19+Ингосстрах!AE19+Ресо!AE19</f>
        <v>1565</v>
      </c>
      <c r="AF18" s="305">
        <f>СОГАЗ!AF19+Капитал!AF19+Ингосстрах!AF19+Ресо!AF19</f>
        <v>0</v>
      </c>
      <c r="AG18" s="305">
        <f>СОГАЗ!AG19+Капитал!AG19+Ингосстрах!AG19+Ресо!AG19</f>
        <v>0</v>
      </c>
      <c r="AH18" s="302">
        <f>СОГАЗ!AH19+Капитал!AH19+Ингосстрах!AH19+Ресо!AH19</f>
        <v>0</v>
      </c>
      <c r="AI18" s="17">
        <f t="shared" si="9"/>
        <v>1565</v>
      </c>
      <c r="AJ18" s="21">
        <f t="shared" si="4"/>
        <v>666</v>
      </c>
      <c r="AK18" s="306">
        <f>СОГАЗ!AK19+Капитал!AK19+Ингосстрах!AK19+Ресо!AK19</f>
        <v>666</v>
      </c>
      <c r="AL18" s="305">
        <f>СОГАЗ!AL19+Капитал!AL19+Ингосстрах!AL19+Ресо!AL19</f>
        <v>0</v>
      </c>
      <c r="AM18" s="187">
        <f>СОГАЗ!AM19+Капитал!AM19+Ингосстрах!AM19+Ресо!AM19</f>
        <v>0</v>
      </c>
      <c r="AN18" s="14">
        <f>СОГАЗ!AN19+Капитал!AN19+Ингосстрах!AN19+Ресо!AN19</f>
        <v>3078</v>
      </c>
      <c r="AO18" s="186">
        <f>СОГАЗ!AO19+Капитал!AO19+Ингосстрах!AO19+Ресо!AO19</f>
        <v>15</v>
      </c>
      <c r="AP18" s="309">
        <f t="shared" si="0"/>
        <v>76779006.530000001</v>
      </c>
      <c r="AQ18" s="314">
        <f t="shared" si="5"/>
        <v>14909229.550000001</v>
      </c>
      <c r="AR18" s="307">
        <v>11810397.880000001</v>
      </c>
      <c r="AS18" s="307">
        <v>3483476.4800000004</v>
      </c>
      <c r="AT18" s="307">
        <v>5276311.6500000004</v>
      </c>
      <c r="AU18" s="307">
        <v>2029399.9200000002</v>
      </c>
      <c r="AV18" s="307">
        <v>0</v>
      </c>
      <c r="AW18" s="307">
        <v>0</v>
      </c>
      <c r="AX18" s="307">
        <v>0</v>
      </c>
      <c r="AY18" s="307">
        <v>0</v>
      </c>
      <c r="AZ18" s="307">
        <v>1069431.75</v>
      </c>
      <c r="BA18" s="309">
        <v>19442114.259999998</v>
      </c>
      <c r="BB18" s="307">
        <v>16762456.619999999</v>
      </c>
      <c r="BC18" s="307">
        <v>0</v>
      </c>
      <c r="BD18" s="307">
        <v>0</v>
      </c>
      <c r="BE18" s="307">
        <v>372349.6</v>
      </c>
      <c r="BF18" s="307">
        <v>287884.79999999999</v>
      </c>
      <c r="BG18" s="307">
        <v>0</v>
      </c>
      <c r="BH18" s="307">
        <v>0</v>
      </c>
      <c r="BI18" s="307">
        <v>0</v>
      </c>
      <c r="BJ18" s="307">
        <v>0</v>
      </c>
      <c r="BK18" s="307">
        <v>700042.20000000007</v>
      </c>
      <c r="BL18" s="307">
        <v>0</v>
      </c>
      <c r="BM18" s="307">
        <v>1319381.0399999998</v>
      </c>
      <c r="BN18" s="314">
        <f t="shared" si="6"/>
        <v>2985814.4</v>
      </c>
      <c r="BO18" s="307">
        <v>2821674.3</v>
      </c>
      <c r="BP18" s="307">
        <v>21958.5</v>
      </c>
      <c r="BQ18" s="307">
        <v>142181.6</v>
      </c>
      <c r="BR18" s="307">
        <v>0</v>
      </c>
      <c r="BS18" s="307">
        <v>25672573</v>
      </c>
      <c r="BT18" s="307">
        <v>0</v>
      </c>
      <c r="BU18" s="307">
        <v>0</v>
      </c>
      <c r="BV18" s="307">
        <v>0</v>
      </c>
      <c r="BW18" s="314">
        <f t="shared" si="7"/>
        <v>25672573</v>
      </c>
      <c r="BX18" s="314">
        <f t="shared" si="8"/>
        <v>6096837.0599999996</v>
      </c>
      <c r="BY18" s="307">
        <v>6096837.0599999996</v>
      </c>
      <c r="BZ18" s="307">
        <v>0</v>
      </c>
      <c r="CA18" s="307">
        <v>0</v>
      </c>
      <c r="CB18" s="309">
        <v>7672438.2599999998</v>
      </c>
      <c r="CC18" s="317">
        <v>37390.050000000003</v>
      </c>
      <c r="CE18" s="311"/>
    </row>
    <row r="19" spans="1:83" ht="28.5">
      <c r="A19" s="184">
        <v>520013</v>
      </c>
      <c r="B19" s="300">
        <v>12</v>
      </c>
      <c r="C19" s="185" t="s">
        <v>59</v>
      </c>
      <c r="D19" s="12">
        <f t="shared" si="1"/>
        <v>256370</v>
      </c>
      <c r="E19" s="270">
        <f>СОГАЗ!E20+Капитал!E20+Ингосстрах!E20+Ресо!E20</f>
        <v>218972</v>
      </c>
      <c r="F19" s="270">
        <f>СОГАЗ!F20+Капитал!F20+Ингосстрах!F20+Ресо!F20</f>
        <v>21495</v>
      </c>
      <c r="G19" s="270">
        <f>СОГАЗ!G20+Капитал!G20+Ингосстрах!G20+Ресо!G20</f>
        <v>16189</v>
      </c>
      <c r="H19" s="270">
        <f>СОГАЗ!H20+Капитал!H20+Ингосстрах!H20+Ресо!H20</f>
        <v>0</v>
      </c>
      <c r="I19" s="270">
        <f>СОГАЗ!I20+Капитал!I20+Ингосстрах!I20+Ресо!I20</f>
        <v>0</v>
      </c>
      <c r="J19" s="270">
        <f>СОГАЗ!J20+Капитал!J20+Ингосстрах!J20+Ресо!J20</f>
        <v>0</v>
      </c>
      <c r="K19" s="270">
        <f>СОГАЗ!K20+Капитал!K20+Ингосстрах!K20+Ресо!K20</f>
        <v>16660</v>
      </c>
      <c r="L19" s="270">
        <f>СОГАЗ!L20+Капитал!L20+Ингосстрах!L20+Ресо!L20</f>
        <v>20738</v>
      </c>
      <c r="M19" s="14">
        <f t="shared" si="2"/>
        <v>108645</v>
      </c>
      <c r="N19" s="305">
        <f>СОГАЗ!N20+Капитал!N20+Ингосстрах!N20+Ресо!N20</f>
        <v>90705</v>
      </c>
      <c r="O19" s="305">
        <f>СОГАЗ!O20+Капитал!O20+Ингосстрах!O20+Ресо!O20</f>
        <v>4862</v>
      </c>
      <c r="P19" s="305">
        <f>СОГАЗ!P20+Капитал!P20+Ингосстрах!P20+Ресо!P20</f>
        <v>21</v>
      </c>
      <c r="Q19" s="305">
        <f>СОГАЗ!Q20+Капитал!Q20+Ингосстрах!Q20+Ресо!Q20</f>
        <v>12683</v>
      </c>
      <c r="R19" s="305">
        <f>СОГАЗ!R20+Капитал!R20+Ингосстрах!R20+Ресо!R20</f>
        <v>5268</v>
      </c>
      <c r="S19" s="305">
        <f>СОГАЗ!S20+Капитал!S20+Ингосстрах!S20+Ресо!S20</f>
        <v>11</v>
      </c>
      <c r="T19" s="305">
        <f>СОГАЗ!T20+Капитал!T20+Ингосстрах!T20+Ресо!T20</f>
        <v>1505</v>
      </c>
      <c r="U19" s="305">
        <f>СОГАЗ!U20+Капитал!U20+Ингосстрах!U20+Ресо!U20</f>
        <v>5893</v>
      </c>
      <c r="V19" s="305">
        <f>СОГАЗ!V20+Капитал!V20+Ингосстрах!V20+Ресо!V20</f>
        <v>0</v>
      </c>
      <c r="W19" s="305">
        <f>СОГАЗ!W20+Капитал!W20+Ингосстрах!W20+Ресо!W20</f>
        <v>14024</v>
      </c>
      <c r="X19" s="305">
        <f>СОГАЗ!X20+Капитал!X20+Ингосстрах!X20+Ресо!X20</f>
        <v>0</v>
      </c>
      <c r="Y19" s="186">
        <f>СОГАЗ!Y20+Капитал!Y20+Ингосстрах!Y20+Ресо!Y20</f>
        <v>17940</v>
      </c>
      <c r="Z19" s="21">
        <f t="shared" si="3"/>
        <v>38804</v>
      </c>
      <c r="AA19" s="306">
        <f>СОГАЗ!AA20+Капитал!AA20+Ингосстрах!AA20+Ресо!AA20</f>
        <v>23224</v>
      </c>
      <c r="AB19" s="305">
        <f>СОГАЗ!AB20+Капитал!AB20+Ингосстрах!AB20+Ресо!AB20</f>
        <v>205</v>
      </c>
      <c r="AC19" s="305">
        <f>СОГАЗ!AC20+Капитал!AC20+Ингосстрах!AC20+Ресо!AC20</f>
        <v>15375</v>
      </c>
      <c r="AD19" s="186">
        <f>СОГАЗ!AD20+Капитал!AD20+Ингосстрах!AD20+Ресо!AD20</f>
        <v>0</v>
      </c>
      <c r="AE19" s="14">
        <f>СОГАЗ!AE20+Капитал!AE20+Ингосстрах!AE20+Ресо!AE20</f>
        <v>14602</v>
      </c>
      <c r="AF19" s="305">
        <f>СОГАЗ!AF20+Капитал!AF20+Ингосстрах!AF20+Ресо!AF20</f>
        <v>0</v>
      </c>
      <c r="AG19" s="305">
        <f>СОГАЗ!AG20+Капитал!AG20+Ингосстрах!AG20+Ресо!AG20</f>
        <v>1048</v>
      </c>
      <c r="AH19" s="302">
        <f>СОГАЗ!AH20+Капитал!AH20+Ингосстрах!AH20+Ресо!AH20</f>
        <v>0</v>
      </c>
      <c r="AI19" s="17">
        <f t="shared" si="9"/>
        <v>14602</v>
      </c>
      <c r="AJ19" s="21">
        <f t="shared" si="4"/>
        <v>5409</v>
      </c>
      <c r="AK19" s="306">
        <f>СОГАЗ!AK20+Капитал!AK20+Ингосстрах!AK20+Ресо!AK20</f>
        <v>5409</v>
      </c>
      <c r="AL19" s="305">
        <f>СОГАЗ!AL20+Капитал!AL20+Ингосстрах!AL20+Ресо!AL20</f>
        <v>473</v>
      </c>
      <c r="AM19" s="187">
        <f>СОГАЗ!AM20+Капитал!AM20+Ингосстрах!AM20+Ресо!AM20</f>
        <v>0</v>
      </c>
      <c r="AN19" s="14">
        <f>СОГАЗ!AN20+Капитал!AN20+Ингосстрах!AN20+Ресо!AN20</f>
        <v>33505</v>
      </c>
      <c r="AO19" s="186">
        <f>СОГАЗ!AO20+Капитал!AO20+Ингосстрах!AO20+Ресо!AO20</f>
        <v>21</v>
      </c>
      <c r="AP19" s="309">
        <f t="shared" si="0"/>
        <v>1113767695.99</v>
      </c>
      <c r="AQ19" s="314">
        <f t="shared" si="5"/>
        <v>133366848.54000001</v>
      </c>
      <c r="AR19" s="307">
        <v>108461211.04000001</v>
      </c>
      <c r="AS19" s="307">
        <v>36303980.250000007</v>
      </c>
      <c r="AT19" s="307">
        <v>35135634.260000005</v>
      </c>
      <c r="AU19" s="307">
        <v>0</v>
      </c>
      <c r="AV19" s="307">
        <v>0</v>
      </c>
      <c r="AW19" s="307">
        <v>0</v>
      </c>
      <c r="AX19" s="307">
        <v>0</v>
      </c>
      <c r="AY19" s="307">
        <v>13324501.4</v>
      </c>
      <c r="AZ19" s="307">
        <v>11581136.1</v>
      </c>
      <c r="BA19" s="309">
        <v>232369847.75999999</v>
      </c>
      <c r="BB19" s="307">
        <v>175806245.09999999</v>
      </c>
      <c r="BC19" s="307">
        <v>14980551.300000001</v>
      </c>
      <c r="BD19" s="307">
        <v>71178.45</v>
      </c>
      <c r="BE19" s="307">
        <v>8433053.5300000012</v>
      </c>
      <c r="BF19" s="307">
        <v>4956134.3999999994</v>
      </c>
      <c r="BG19" s="307">
        <v>104902.27</v>
      </c>
      <c r="BH19" s="307">
        <v>924672</v>
      </c>
      <c r="BI19" s="307">
        <v>2856160.3099999996</v>
      </c>
      <c r="BJ19" s="307">
        <v>0</v>
      </c>
      <c r="BK19" s="307">
        <v>8222271.2000000002</v>
      </c>
      <c r="BL19" s="307">
        <v>0</v>
      </c>
      <c r="BM19" s="307">
        <v>16014679.200000001</v>
      </c>
      <c r="BN19" s="314">
        <f t="shared" si="6"/>
        <v>25735862.640000001</v>
      </c>
      <c r="BO19" s="307">
        <v>13225139.039999999</v>
      </c>
      <c r="BP19" s="307">
        <v>90029.849999999991</v>
      </c>
      <c r="BQ19" s="307">
        <v>12420693.75</v>
      </c>
      <c r="BR19" s="307">
        <v>0</v>
      </c>
      <c r="BS19" s="307">
        <v>542610320</v>
      </c>
      <c r="BT19" s="307">
        <v>0</v>
      </c>
      <c r="BU19" s="307">
        <v>60982637.919999994</v>
      </c>
      <c r="BV19" s="307">
        <v>0</v>
      </c>
      <c r="BW19" s="314">
        <f t="shared" si="7"/>
        <v>542610320</v>
      </c>
      <c r="BX19" s="314">
        <f t="shared" si="8"/>
        <v>96167909.159999996</v>
      </c>
      <c r="BY19" s="307">
        <v>96167909.159999996</v>
      </c>
      <c r="BZ19" s="307">
        <v>13591092.130000001</v>
      </c>
      <c r="CA19" s="307">
        <v>0</v>
      </c>
      <c r="CB19" s="309">
        <v>83516907.890000001</v>
      </c>
      <c r="CC19" s="317">
        <v>52346.07</v>
      </c>
      <c r="CE19" s="311"/>
    </row>
    <row r="20" spans="1:83" ht="28.5">
      <c r="A20" s="184">
        <v>520018</v>
      </c>
      <c r="B20" s="300">
        <v>13</v>
      </c>
      <c r="C20" s="185" t="s">
        <v>60</v>
      </c>
      <c r="D20" s="12">
        <f t="shared" si="1"/>
        <v>35938</v>
      </c>
      <c r="E20" s="270">
        <f>СОГАЗ!E21+Капитал!E21+Ингосстрах!E21+Ресо!E21</f>
        <v>31350</v>
      </c>
      <c r="F20" s="270">
        <f>СОГАЗ!F21+Капитал!F21+Ингосстрах!F21+Ресо!F21</f>
        <v>3816</v>
      </c>
      <c r="G20" s="270">
        <f>СОГАЗ!G21+Капитал!G21+Ингосстрах!G21+Ресо!G21</f>
        <v>3541</v>
      </c>
      <c r="H20" s="270">
        <f>СОГАЗ!H21+Капитал!H21+Ингосстрах!H21+Ресо!H21</f>
        <v>0</v>
      </c>
      <c r="I20" s="270">
        <f>СОГАЗ!I21+Капитал!I21+Ингосстрах!I21+Ресо!I21</f>
        <v>0</v>
      </c>
      <c r="J20" s="270">
        <f>СОГАЗ!J21+Капитал!J21+Ингосстрах!J21+Ресо!J21</f>
        <v>0</v>
      </c>
      <c r="K20" s="270">
        <f>СОГАЗ!K21+Капитал!K21+Ингосстрах!K21+Ресо!K21</f>
        <v>0</v>
      </c>
      <c r="L20" s="270">
        <f>СОГАЗ!L21+Капитал!L21+Ингосстрах!L21+Ресо!L21</f>
        <v>4588</v>
      </c>
      <c r="M20" s="14">
        <f t="shared" si="2"/>
        <v>26743</v>
      </c>
      <c r="N20" s="305">
        <f>СОГАЗ!N21+Капитал!N21+Ингосстрах!N21+Ресо!N21</f>
        <v>23485</v>
      </c>
      <c r="O20" s="305">
        <f>СОГАЗ!O21+Капитал!O21+Ингосстрах!O21+Ресо!O21</f>
        <v>0</v>
      </c>
      <c r="P20" s="305">
        <f>СОГАЗ!P21+Капитал!P21+Ингосстрах!P21+Ресо!P21</f>
        <v>0</v>
      </c>
      <c r="Q20" s="305">
        <f>СОГАЗ!Q21+Капитал!Q21+Ингосстрах!Q21+Ресо!Q21</f>
        <v>1497</v>
      </c>
      <c r="R20" s="305">
        <f>СОГАЗ!R21+Капитал!R21+Ингосстрах!R21+Ресо!R21</f>
        <v>622</v>
      </c>
      <c r="S20" s="305">
        <f>СОГАЗ!S21+Капитал!S21+Ингосстрах!S21+Ресо!S21</f>
        <v>1</v>
      </c>
      <c r="T20" s="305">
        <f>СОГАЗ!T21+Капитал!T21+Ингосстрах!T21+Ресо!T21</f>
        <v>178</v>
      </c>
      <c r="U20" s="305">
        <f>СОГАЗ!U21+Капитал!U21+Ингосстрах!U21+Ресо!U21</f>
        <v>0</v>
      </c>
      <c r="V20" s="305">
        <f>СОГАЗ!V21+Капитал!V21+Ингосстрах!V21+Ресо!V21</f>
        <v>0</v>
      </c>
      <c r="W20" s="305">
        <f>СОГАЗ!W21+Капитал!W21+Ингосстрах!W21+Ресо!W21</f>
        <v>1598</v>
      </c>
      <c r="X20" s="305">
        <f>СОГАЗ!X21+Капитал!X21+Ингосстрах!X21+Ресо!X21</f>
        <v>0</v>
      </c>
      <c r="Y20" s="186">
        <f>СОГАЗ!Y21+Капитал!Y21+Ингосстрах!Y21+Ресо!Y21</f>
        <v>3258</v>
      </c>
      <c r="Z20" s="21">
        <f t="shared" si="3"/>
        <v>5263</v>
      </c>
      <c r="AA20" s="306">
        <f>СОГАЗ!AA21+Капитал!AA21+Ингосстрах!AA21+Ресо!AA21</f>
        <v>3614</v>
      </c>
      <c r="AB20" s="305">
        <f>СОГАЗ!AB21+Капитал!AB21+Ингосстрах!AB21+Ресо!AB21</f>
        <v>49</v>
      </c>
      <c r="AC20" s="305">
        <f>СОГАЗ!AC21+Капитал!AC21+Ингосстрах!AC21+Ресо!AC21</f>
        <v>1600</v>
      </c>
      <c r="AD20" s="186">
        <f>СОГАЗ!AD21+Капитал!AD21+Ингосстрах!AD21+Ресо!AD21</f>
        <v>0</v>
      </c>
      <c r="AE20" s="14">
        <f>СОГАЗ!AE21+Капитал!AE21+Ингосстрах!AE21+Ресо!AE21</f>
        <v>1637</v>
      </c>
      <c r="AF20" s="305">
        <f>СОГАЗ!AF21+Капитал!AF21+Ингосстрах!AF21+Ресо!AF21</f>
        <v>0</v>
      </c>
      <c r="AG20" s="305">
        <f>СОГАЗ!AG21+Капитал!AG21+Ингосстрах!AG21+Ресо!AG21</f>
        <v>0</v>
      </c>
      <c r="AH20" s="302">
        <f>СОГАЗ!AH21+Капитал!AH21+Ингосстрах!AH21+Ресо!AH21</f>
        <v>0</v>
      </c>
      <c r="AI20" s="17">
        <f t="shared" si="9"/>
        <v>1637</v>
      </c>
      <c r="AJ20" s="21">
        <f t="shared" si="4"/>
        <v>647</v>
      </c>
      <c r="AK20" s="306">
        <f>СОГАЗ!AK21+Капитал!AK21+Ингосстрах!AK21+Ресо!AK21</f>
        <v>647</v>
      </c>
      <c r="AL20" s="305">
        <f>СОГАЗ!AL21+Капитал!AL21+Ингосстрах!AL21+Ресо!AL21</f>
        <v>0</v>
      </c>
      <c r="AM20" s="187">
        <f>СОГАЗ!AM21+Капитал!AM21+Ингосстрах!AM21+Ресо!AM21</f>
        <v>0</v>
      </c>
      <c r="AN20" s="14">
        <f>СОГАЗ!AN21+Капитал!AN21+Ингосстрах!AN21+Ресо!AN21</f>
        <v>3762</v>
      </c>
      <c r="AO20" s="186">
        <f>СОГАЗ!AO21+Капитал!AO21+Ингосстрах!AO21+Ресо!AO21</f>
        <v>15</v>
      </c>
      <c r="AP20" s="309">
        <f t="shared" si="0"/>
        <v>95030898.469999999</v>
      </c>
      <c r="AQ20" s="314">
        <f t="shared" si="5"/>
        <v>22611926.100000001</v>
      </c>
      <c r="AR20" s="307">
        <v>17350657.5</v>
      </c>
      <c r="AS20" s="307">
        <v>5656762.0800000001</v>
      </c>
      <c r="AT20" s="307">
        <v>7691547.7399999993</v>
      </c>
      <c r="AU20" s="307">
        <v>2699100.0000000005</v>
      </c>
      <c r="AV20" s="307">
        <v>0</v>
      </c>
      <c r="AW20" s="307">
        <v>0</v>
      </c>
      <c r="AX20" s="307">
        <v>0</v>
      </c>
      <c r="AY20" s="307">
        <v>0</v>
      </c>
      <c r="AZ20" s="307">
        <v>2562168.5999999996</v>
      </c>
      <c r="BA20" s="309">
        <v>27566121.280000001</v>
      </c>
      <c r="BB20" s="307">
        <v>22021414.800000001</v>
      </c>
      <c r="BC20" s="307">
        <v>0</v>
      </c>
      <c r="BD20" s="307">
        <v>0</v>
      </c>
      <c r="BE20" s="307">
        <v>995370.2699999999</v>
      </c>
      <c r="BF20" s="307">
        <v>585177.60000000009</v>
      </c>
      <c r="BG20" s="307">
        <v>9536.57</v>
      </c>
      <c r="BH20" s="307">
        <v>109363.20000000001</v>
      </c>
      <c r="BI20" s="307">
        <v>0</v>
      </c>
      <c r="BJ20" s="307">
        <v>0</v>
      </c>
      <c r="BK20" s="307">
        <v>936907.4</v>
      </c>
      <c r="BL20" s="307">
        <v>0</v>
      </c>
      <c r="BM20" s="307">
        <v>2908351.4400000004</v>
      </c>
      <c r="BN20" s="314">
        <f t="shared" si="6"/>
        <v>3372107.77</v>
      </c>
      <c r="BO20" s="307">
        <v>2058028.44</v>
      </c>
      <c r="BP20" s="307">
        <v>21519.33</v>
      </c>
      <c r="BQ20" s="307">
        <v>1292560</v>
      </c>
      <c r="BR20" s="307">
        <v>0</v>
      </c>
      <c r="BS20" s="307">
        <v>26447011.859999999</v>
      </c>
      <c r="BT20" s="307">
        <v>0</v>
      </c>
      <c r="BU20" s="307">
        <v>0</v>
      </c>
      <c r="BV20" s="307">
        <v>0</v>
      </c>
      <c r="BW20" s="314">
        <f t="shared" si="7"/>
        <v>26447011.859999999</v>
      </c>
      <c r="BX20" s="314">
        <f t="shared" si="8"/>
        <v>5656306.9199999999</v>
      </c>
      <c r="BY20" s="307">
        <v>5656306.9199999999</v>
      </c>
      <c r="BZ20" s="307">
        <v>0</v>
      </c>
      <c r="CA20" s="307">
        <v>0</v>
      </c>
      <c r="CB20" s="309">
        <v>9377424.5399999991</v>
      </c>
      <c r="CC20" s="317">
        <v>37390.050000000003</v>
      </c>
      <c r="CE20" s="311"/>
    </row>
    <row r="21" spans="1:83" ht="28.5">
      <c r="A21" s="184">
        <v>520019</v>
      </c>
      <c r="B21" s="300">
        <v>14</v>
      </c>
      <c r="C21" s="185" t="s">
        <v>61</v>
      </c>
      <c r="D21" s="12">
        <f t="shared" si="1"/>
        <v>40174</v>
      </c>
      <c r="E21" s="270">
        <f>СОГАЗ!E22+Капитал!E22+Ингосстрах!E22+Ресо!E22</f>
        <v>36014</v>
      </c>
      <c r="F21" s="270">
        <f>СОГАЗ!F22+Капитал!F22+Ингосстрах!F22+Ресо!F22</f>
        <v>3802</v>
      </c>
      <c r="G21" s="270">
        <f>СОГАЗ!G22+Капитал!G22+Ингосстрах!G22+Ресо!G22</f>
        <v>2926</v>
      </c>
      <c r="H21" s="270">
        <f>СОГАЗ!H22+Капитал!H22+Ингосстрах!H22+Ресо!H22</f>
        <v>0</v>
      </c>
      <c r="I21" s="270">
        <f>СОГАЗ!I22+Капитал!I22+Ингосстрах!I22+Ресо!I22</f>
        <v>0</v>
      </c>
      <c r="J21" s="270">
        <f>СОГАЗ!J22+Капитал!J22+Ингосстрах!J22+Ресо!J22</f>
        <v>0</v>
      </c>
      <c r="K21" s="270">
        <f>СОГАЗ!K22+Капитал!K22+Ингосстрах!K22+Ресо!K22</f>
        <v>0</v>
      </c>
      <c r="L21" s="270">
        <f>СОГАЗ!L22+Капитал!L22+Ингосстрах!L22+Ресо!L22</f>
        <v>4160</v>
      </c>
      <c r="M21" s="14">
        <f t="shared" si="2"/>
        <v>24446</v>
      </c>
      <c r="N21" s="305">
        <f>СОГАЗ!N22+Капитал!N22+Ингосстрах!N22+Ресо!N22</f>
        <v>21006</v>
      </c>
      <c r="O21" s="305">
        <f>СОГАЗ!O22+Капитал!O22+Ингосстрах!O22+Ресо!O22</f>
        <v>0</v>
      </c>
      <c r="P21" s="305">
        <f>СОГАЗ!P22+Капитал!P22+Ингосстрах!P22+Ресо!P22</f>
        <v>0</v>
      </c>
      <c r="Q21" s="305">
        <f>СОГАЗ!Q22+Капитал!Q22+Ингосстрах!Q22+Ресо!Q22</f>
        <v>1100</v>
      </c>
      <c r="R21" s="305">
        <f>СОГАЗ!R22+Капитал!R22+Ингосстрах!R22+Ресо!R22</f>
        <v>666</v>
      </c>
      <c r="S21" s="305">
        <f>СОГАЗ!S22+Капитал!S22+Ингосстрах!S22+Ресо!S22</f>
        <v>0</v>
      </c>
      <c r="T21" s="305">
        <f>СОГАЗ!T22+Капитал!T22+Ингосстрах!T22+Ресо!T22</f>
        <v>0</v>
      </c>
      <c r="U21" s="305">
        <f>СОГАЗ!U22+Капитал!U22+Ингосстрах!U22+Ресо!U22</f>
        <v>0</v>
      </c>
      <c r="V21" s="305">
        <f>СОГАЗ!V22+Капитал!V22+Ингосстрах!V22+Ресо!V22</f>
        <v>0</v>
      </c>
      <c r="W21" s="305">
        <f>СОГАЗ!W22+Капитал!W22+Ингосстрах!W22+Ресо!W22</f>
        <v>1700</v>
      </c>
      <c r="X21" s="305">
        <f>СОГАЗ!X22+Капитал!X22+Ингосстрах!X22+Ресо!X22</f>
        <v>0</v>
      </c>
      <c r="Y21" s="186">
        <f>СОГАЗ!Y22+Капитал!Y22+Ингосстрах!Y22+Ресо!Y22</f>
        <v>3440</v>
      </c>
      <c r="Z21" s="21">
        <f t="shared" si="3"/>
        <v>7377</v>
      </c>
      <c r="AA21" s="306">
        <f>СОГАЗ!AA22+Капитал!AA22+Ингосстрах!AA22+Ресо!AA22</f>
        <v>4826</v>
      </c>
      <c r="AB21" s="305">
        <f>СОГАЗ!AB22+Капитал!AB22+Ингосстрах!AB22+Ресо!AB22</f>
        <v>51</v>
      </c>
      <c r="AC21" s="305">
        <f>СОГАЗ!AC22+Капитал!AC22+Ингосстрах!AC22+Ресо!AC22</f>
        <v>2500</v>
      </c>
      <c r="AD21" s="186">
        <f>СОГАЗ!AD22+Капитал!AD22+Ингосстрах!AD22+Ресо!AD22</f>
        <v>0</v>
      </c>
      <c r="AE21" s="14">
        <f>СОГАЗ!AE22+Капитал!AE22+Ингосстрах!AE22+Ресо!AE22</f>
        <v>1484</v>
      </c>
      <c r="AF21" s="305">
        <f>СОГАЗ!AF22+Капитал!AF22+Ингосстрах!AF22+Ресо!AF22</f>
        <v>0</v>
      </c>
      <c r="AG21" s="305">
        <f>СОГАЗ!AG22+Капитал!AG22+Ингосстрах!AG22+Ресо!AG22</f>
        <v>0</v>
      </c>
      <c r="AH21" s="302">
        <f>СОГАЗ!AH22+Капитал!AH22+Ингосстрах!AH22+Ресо!AH22</f>
        <v>0</v>
      </c>
      <c r="AI21" s="17">
        <f t="shared" si="9"/>
        <v>1484</v>
      </c>
      <c r="AJ21" s="21">
        <f t="shared" si="4"/>
        <v>733</v>
      </c>
      <c r="AK21" s="306">
        <f>СОГАЗ!AK22+Капитал!AK22+Ингосстрах!AK22+Ресо!AK22</f>
        <v>733</v>
      </c>
      <c r="AL21" s="305">
        <f>СОГАЗ!AL22+Капитал!AL22+Ингосстрах!AL22+Ресо!AL22</f>
        <v>0</v>
      </c>
      <c r="AM21" s="187">
        <f>СОГАЗ!AM22+Капитал!AM22+Ингосстрах!AM22+Ресо!AM22</f>
        <v>0</v>
      </c>
      <c r="AN21" s="14">
        <f>СОГАЗ!AN22+Капитал!AN22+Ингосстрах!AN22+Ресо!AN22</f>
        <v>4013</v>
      </c>
      <c r="AO21" s="186">
        <f>СОГАЗ!AO22+Капитал!AO22+Ингосстрах!AO22+Ресо!AO22</f>
        <v>5</v>
      </c>
      <c r="AP21" s="309">
        <f t="shared" si="0"/>
        <v>93830461.710000008</v>
      </c>
      <c r="AQ21" s="314">
        <f t="shared" si="5"/>
        <v>22051272.079999998</v>
      </c>
      <c r="AR21" s="307">
        <v>17698720.16</v>
      </c>
      <c r="AS21" s="307">
        <v>6028032.9799999995</v>
      </c>
      <c r="AT21" s="307">
        <v>6523604.7800000003</v>
      </c>
      <c r="AU21" s="307">
        <v>2029399.92</v>
      </c>
      <c r="AV21" s="307">
        <v>0</v>
      </c>
      <c r="AW21" s="307">
        <v>0</v>
      </c>
      <c r="AX21" s="307">
        <v>0</v>
      </c>
      <c r="AY21" s="307">
        <v>0</v>
      </c>
      <c r="AZ21" s="307">
        <v>2323152</v>
      </c>
      <c r="BA21" s="309">
        <v>30401006.82</v>
      </c>
      <c r="BB21" s="307">
        <v>24975503.82</v>
      </c>
      <c r="BC21" s="307">
        <v>0</v>
      </c>
      <c r="BD21" s="307">
        <v>0</v>
      </c>
      <c r="BE21" s="307">
        <v>731401</v>
      </c>
      <c r="BF21" s="307">
        <v>626572.80000000005</v>
      </c>
      <c r="BG21" s="307">
        <v>0</v>
      </c>
      <c r="BH21" s="307">
        <v>0</v>
      </c>
      <c r="BI21" s="307">
        <v>0</v>
      </c>
      <c r="BJ21" s="307">
        <v>0</v>
      </c>
      <c r="BK21" s="307">
        <v>996710.00000000012</v>
      </c>
      <c r="BL21" s="307">
        <v>0</v>
      </c>
      <c r="BM21" s="307">
        <v>3070819.2000000007</v>
      </c>
      <c r="BN21" s="314">
        <f t="shared" si="6"/>
        <v>4790236.63</v>
      </c>
      <c r="BO21" s="307">
        <v>2748213.96</v>
      </c>
      <c r="BP21" s="307">
        <v>22397.670000000002</v>
      </c>
      <c r="BQ21" s="307">
        <v>2019625</v>
      </c>
      <c r="BR21" s="307">
        <v>0</v>
      </c>
      <c r="BS21" s="307">
        <v>19919494.559999999</v>
      </c>
      <c r="BT21" s="307">
        <v>0</v>
      </c>
      <c r="BU21" s="307">
        <v>0</v>
      </c>
      <c r="BV21" s="307">
        <v>0</v>
      </c>
      <c r="BW21" s="314">
        <f t="shared" si="7"/>
        <v>19919494.559999999</v>
      </c>
      <c r="BX21" s="314">
        <f t="shared" si="8"/>
        <v>6665366.9100000001</v>
      </c>
      <c r="BY21" s="307">
        <v>6665366.9100000001</v>
      </c>
      <c r="BZ21" s="307">
        <v>0</v>
      </c>
      <c r="CA21" s="307">
        <v>0</v>
      </c>
      <c r="CB21" s="309">
        <v>10003084.710000001</v>
      </c>
      <c r="CC21" s="317">
        <v>12463.35</v>
      </c>
      <c r="CE21" s="311"/>
    </row>
    <row r="22" spans="1:83" ht="28.5">
      <c r="A22" s="184">
        <v>520020</v>
      </c>
      <c r="B22" s="300">
        <v>15</v>
      </c>
      <c r="C22" s="185" t="s">
        <v>62</v>
      </c>
      <c r="D22" s="12">
        <f t="shared" si="1"/>
        <v>25242</v>
      </c>
      <c r="E22" s="270">
        <f>СОГАЗ!E23+Капитал!E23+Ингосстрах!E23+Ресо!E23</f>
        <v>22982</v>
      </c>
      <c r="F22" s="270">
        <f>СОГАЗ!F23+Капитал!F23+Ингосстрах!F23+Ресо!F23</f>
        <v>2463</v>
      </c>
      <c r="G22" s="270">
        <f>СОГАЗ!G23+Капитал!G23+Ингосстрах!G23+Ресо!G23</f>
        <v>2168</v>
      </c>
      <c r="H22" s="270">
        <f>СОГАЗ!H23+Капитал!H23+Ингосстрах!H23+Ресо!H23</f>
        <v>0</v>
      </c>
      <c r="I22" s="270">
        <f>СОГАЗ!I23+Капитал!I23+Ингосстрах!I23+Ресо!I23</f>
        <v>0</v>
      </c>
      <c r="J22" s="270">
        <f>СОГАЗ!J23+Капитал!J23+Ингосстрах!J23+Ресо!J23</f>
        <v>0</v>
      </c>
      <c r="K22" s="270">
        <f>СОГАЗ!K23+Капитал!K23+Ингосстрах!K23+Ресо!K23</f>
        <v>0</v>
      </c>
      <c r="L22" s="270">
        <f>СОГАЗ!L23+Капитал!L23+Ингосстрах!L23+Ресо!L23</f>
        <v>2260</v>
      </c>
      <c r="M22" s="14">
        <f t="shared" si="2"/>
        <v>25116</v>
      </c>
      <c r="N22" s="305">
        <f>СОГАЗ!N23+Капитал!N23+Ингосстрах!N23+Ресо!N23</f>
        <v>23550</v>
      </c>
      <c r="O22" s="305">
        <f>СОГАЗ!O23+Капитал!O23+Ингосстрах!O23+Ресо!O23</f>
        <v>0</v>
      </c>
      <c r="P22" s="305">
        <f>СОГАЗ!P23+Капитал!P23+Ингосстрах!P23+Ресо!P23</f>
        <v>0</v>
      </c>
      <c r="Q22" s="305">
        <f>СОГАЗ!Q23+Капитал!Q23+Ингосстрах!Q23+Ресо!Q23</f>
        <v>500</v>
      </c>
      <c r="R22" s="305">
        <f>СОГАЗ!R23+Капитал!R23+Ингосстрах!R23+Ресо!R23</f>
        <v>381</v>
      </c>
      <c r="S22" s="305">
        <f>СОГАЗ!S23+Капитал!S23+Ингосстрах!S23+Ресо!S23</f>
        <v>0</v>
      </c>
      <c r="T22" s="305">
        <f>СОГАЗ!T23+Капитал!T23+Ингосстрах!T23+Ресо!T23</f>
        <v>0</v>
      </c>
      <c r="U22" s="305">
        <f>СОГАЗ!U23+Капитал!U23+Ингосстрах!U23+Ресо!U23</f>
        <v>0</v>
      </c>
      <c r="V22" s="305">
        <f>СОГАЗ!V23+Капитал!V23+Ингосстрах!V23+Ресо!V23</f>
        <v>0</v>
      </c>
      <c r="W22" s="305">
        <f>СОГАЗ!W23+Капитал!W23+Ингосстрах!W23+Ресо!W23</f>
        <v>1224</v>
      </c>
      <c r="X22" s="305">
        <f>СОГАЗ!X23+Капитал!X23+Ингосстрах!X23+Ресо!X23</f>
        <v>0</v>
      </c>
      <c r="Y22" s="186">
        <f>СОГАЗ!Y23+Капитал!Y23+Ингосстрах!Y23+Ресо!Y23</f>
        <v>1566</v>
      </c>
      <c r="Z22" s="21">
        <f t="shared" si="3"/>
        <v>5311</v>
      </c>
      <c r="AA22" s="306">
        <f>СОГАЗ!AA23+Капитал!AA23+Ингосстрах!AA23+Ресо!AA23</f>
        <v>2965</v>
      </c>
      <c r="AB22" s="305">
        <f>СОГАЗ!AB23+Капитал!AB23+Ингосстрах!AB23+Ресо!AB23</f>
        <v>20</v>
      </c>
      <c r="AC22" s="305">
        <f>СОГАЗ!AC23+Капитал!AC23+Ингосстрах!AC23+Ресо!AC23</f>
        <v>2326</v>
      </c>
      <c r="AD22" s="186">
        <f>СОГАЗ!AD23+Капитал!AD23+Ингосстрах!AD23+Ресо!AD23</f>
        <v>0</v>
      </c>
      <c r="AE22" s="14">
        <f>СОГАЗ!AE23+Капитал!AE23+Ингосстрах!AE23+Ресо!AE23</f>
        <v>1221</v>
      </c>
      <c r="AF22" s="305">
        <f>СОГАЗ!AF23+Капитал!AF23+Ингосстрах!AF23+Ресо!AF23</f>
        <v>0</v>
      </c>
      <c r="AG22" s="305">
        <f>СОГАЗ!AG23+Капитал!AG23+Ингосстрах!AG23+Ресо!AG23</f>
        <v>0</v>
      </c>
      <c r="AH22" s="302">
        <f>СОГАЗ!AH23+Капитал!AH23+Ингосстрах!AH23+Ресо!AH23</f>
        <v>0</v>
      </c>
      <c r="AI22" s="17">
        <f t="shared" si="9"/>
        <v>1221</v>
      </c>
      <c r="AJ22" s="21">
        <f t="shared" si="4"/>
        <v>429</v>
      </c>
      <c r="AK22" s="306">
        <f>СОГАЗ!AK23+Капитал!AK23+Ингосстрах!AK23+Ресо!AK23</f>
        <v>429</v>
      </c>
      <c r="AL22" s="305">
        <f>СОГАЗ!AL23+Капитал!AL23+Ингосстрах!AL23+Ресо!AL23</f>
        <v>0</v>
      </c>
      <c r="AM22" s="187">
        <f>СОГАЗ!AM23+Капитал!AM23+Ингосстрах!AM23+Ресо!AM23</f>
        <v>0</v>
      </c>
      <c r="AN22" s="14">
        <f>СОГАЗ!AN23+Капитал!AN23+Ингосстрах!AN23+Ресо!AN23</f>
        <v>3211</v>
      </c>
      <c r="AO22" s="186">
        <f>СОГАЗ!AO23+Капитал!AO23+Ингосстрах!AO23+Ресо!AO23</f>
        <v>7</v>
      </c>
      <c r="AP22" s="309">
        <f t="shared" si="0"/>
        <v>65023932.159999996</v>
      </c>
      <c r="AQ22" s="314">
        <f t="shared" si="5"/>
        <v>13601842.4</v>
      </c>
      <c r="AR22" s="307">
        <v>11599015.4</v>
      </c>
      <c r="AS22" s="307">
        <v>3835728.4199999995</v>
      </c>
      <c r="AT22" s="307">
        <v>4689882.6400000006</v>
      </c>
      <c r="AU22" s="307">
        <v>740730</v>
      </c>
      <c r="AV22" s="307">
        <v>0</v>
      </c>
      <c r="AW22" s="307">
        <v>0</v>
      </c>
      <c r="AX22" s="307">
        <v>0</v>
      </c>
      <c r="AY22" s="307">
        <v>0</v>
      </c>
      <c r="AZ22" s="307">
        <v>1262097</v>
      </c>
      <c r="BA22" s="309">
        <v>19254729.879999999</v>
      </c>
      <c r="BB22" s="307">
        <v>16448262</v>
      </c>
      <c r="BC22" s="307">
        <v>0</v>
      </c>
      <c r="BD22" s="307">
        <v>0</v>
      </c>
      <c r="BE22" s="307">
        <v>332455.00000000006</v>
      </c>
      <c r="BF22" s="307">
        <v>358444.79999999999</v>
      </c>
      <c r="BG22" s="307">
        <v>0</v>
      </c>
      <c r="BH22" s="307">
        <v>0</v>
      </c>
      <c r="BI22" s="307">
        <v>0</v>
      </c>
      <c r="BJ22" s="307">
        <v>0</v>
      </c>
      <c r="BK22" s="307">
        <v>717631.20000000007</v>
      </c>
      <c r="BL22" s="307">
        <v>0</v>
      </c>
      <c r="BM22" s="307">
        <v>1397936.88</v>
      </c>
      <c r="BN22" s="314">
        <f t="shared" si="6"/>
        <v>3576291.4</v>
      </c>
      <c r="BO22" s="307">
        <v>1688448.9</v>
      </c>
      <c r="BP22" s="307">
        <v>8783.4</v>
      </c>
      <c r="BQ22" s="307">
        <v>1879059.1</v>
      </c>
      <c r="BR22" s="307">
        <v>0</v>
      </c>
      <c r="BS22" s="307">
        <v>16718713.439999999</v>
      </c>
      <c r="BT22" s="307">
        <v>0</v>
      </c>
      <c r="BU22" s="307">
        <v>0</v>
      </c>
      <c r="BV22" s="307">
        <v>0</v>
      </c>
      <c r="BW22" s="314">
        <f t="shared" si="7"/>
        <v>16718713.439999999</v>
      </c>
      <c r="BX22" s="314">
        <f t="shared" si="8"/>
        <v>3868391.67</v>
      </c>
      <c r="BY22" s="307">
        <v>3868391.67</v>
      </c>
      <c r="BZ22" s="307">
        <v>0</v>
      </c>
      <c r="CA22" s="307">
        <v>0</v>
      </c>
      <c r="CB22" s="309">
        <v>8003963.3700000001</v>
      </c>
      <c r="CC22" s="317">
        <v>17448.690000000002</v>
      </c>
      <c r="CE22" s="311"/>
    </row>
    <row r="23" spans="1:83" ht="28.5">
      <c r="A23" s="184">
        <v>520021</v>
      </c>
      <c r="B23" s="300">
        <v>16</v>
      </c>
      <c r="C23" s="185" t="s">
        <v>63</v>
      </c>
      <c r="D23" s="12">
        <f t="shared" si="1"/>
        <v>33444</v>
      </c>
      <c r="E23" s="270">
        <f>СОГАЗ!E24+Капитал!E24+Ингосстрах!E24+Ресо!E24</f>
        <v>28419</v>
      </c>
      <c r="F23" s="270">
        <f>СОГАЗ!F24+Капитал!F24+Ингосстрах!F24+Ресо!F24</f>
        <v>3518</v>
      </c>
      <c r="G23" s="270">
        <f>СОГАЗ!G24+Капитал!G24+Ингосстрах!G24+Ресо!G24</f>
        <v>4494</v>
      </c>
      <c r="H23" s="270">
        <f>СОГАЗ!H24+Капитал!H24+Ингосстрах!H24+Ресо!H24</f>
        <v>0</v>
      </c>
      <c r="I23" s="270">
        <f>СОГАЗ!I24+Капитал!I24+Ингосстрах!I24+Ресо!I24</f>
        <v>0</v>
      </c>
      <c r="J23" s="270">
        <f>СОГАЗ!J24+Капитал!J24+Ингосстрах!J24+Ресо!J24</f>
        <v>0</v>
      </c>
      <c r="K23" s="270">
        <f>СОГАЗ!K24+Капитал!K24+Ингосстрах!K24+Ресо!K24</f>
        <v>0</v>
      </c>
      <c r="L23" s="270">
        <f>СОГАЗ!L24+Капитал!L24+Ингосстрах!L24+Ресо!L24</f>
        <v>5025</v>
      </c>
      <c r="M23" s="14">
        <f t="shared" si="2"/>
        <v>34130</v>
      </c>
      <c r="N23" s="305">
        <f>СОГАЗ!N24+Капитал!N24+Ингосстрах!N24+Ресо!N24</f>
        <v>31263</v>
      </c>
      <c r="O23" s="305">
        <f>СОГАЗ!O24+Капитал!O24+Ингосстрах!O24+Ресо!O24</f>
        <v>0</v>
      </c>
      <c r="P23" s="305">
        <f>СОГАЗ!P24+Капитал!P24+Ингосстрах!P24+Ресо!P24</f>
        <v>0</v>
      </c>
      <c r="Q23" s="305">
        <f>СОГАЗ!Q24+Капитал!Q24+Ингосстрах!Q24+Ресо!Q24</f>
        <v>500</v>
      </c>
      <c r="R23" s="305">
        <f>СОГАЗ!R24+Капитал!R24+Ингосстрах!R24+Ресо!R24</f>
        <v>490</v>
      </c>
      <c r="S23" s="305">
        <f>СОГАЗ!S24+Капитал!S24+Ингосстрах!S24+Ресо!S24</f>
        <v>0</v>
      </c>
      <c r="T23" s="305">
        <f>СОГАЗ!T24+Капитал!T24+Ингосстрах!T24+Ресо!T24</f>
        <v>0</v>
      </c>
      <c r="U23" s="305">
        <f>СОГАЗ!U24+Капитал!U24+Ингосстрах!U24+Ресо!U24</f>
        <v>0</v>
      </c>
      <c r="V23" s="305">
        <f>СОГАЗ!V24+Капитал!V24+Ингосстрах!V24+Ресо!V24</f>
        <v>0</v>
      </c>
      <c r="W23" s="305">
        <f>СОГАЗ!W24+Капитал!W24+Ингосстрах!W24+Ресо!W24</f>
        <v>2040</v>
      </c>
      <c r="X23" s="305">
        <f>СОГАЗ!X24+Капитал!X24+Ингосстрах!X24+Ресо!X24</f>
        <v>0</v>
      </c>
      <c r="Y23" s="186">
        <f>СОГАЗ!Y24+Капитал!Y24+Ингосстрах!Y24+Ресо!Y24</f>
        <v>2867</v>
      </c>
      <c r="Z23" s="21">
        <f t="shared" si="3"/>
        <v>8853</v>
      </c>
      <c r="AA23" s="306">
        <f>СОГАЗ!AA24+Капитал!AA24+Ингосстрах!AA24+Ресо!AA24</f>
        <v>5938</v>
      </c>
      <c r="AB23" s="305">
        <f>СОГАЗ!AB24+Капитал!AB24+Ингосстрах!AB24+Ресо!AB24</f>
        <v>134</v>
      </c>
      <c r="AC23" s="305">
        <f>СОГАЗ!AC24+Капитал!AC24+Ингосстрах!AC24+Ресо!AC24</f>
        <v>2781</v>
      </c>
      <c r="AD23" s="186">
        <f>СОГАЗ!AD24+Капитал!AD24+Ингосстрах!AD24+Ресо!AD24</f>
        <v>0</v>
      </c>
      <c r="AE23" s="14">
        <f>СОГАЗ!AE24+Капитал!AE24+Ингосстрах!AE24+Ресо!AE24</f>
        <v>1717</v>
      </c>
      <c r="AF23" s="305">
        <f>СОГАЗ!AF24+Капитал!AF24+Ингосстрах!AF24+Ресо!AF24</f>
        <v>0</v>
      </c>
      <c r="AG23" s="305">
        <f>СОГАЗ!AG24+Капитал!AG24+Ингосстрах!AG24+Ресо!AG24</f>
        <v>0</v>
      </c>
      <c r="AH23" s="302">
        <f>СОГАЗ!AH24+Капитал!AH24+Ингосстрах!AH24+Ресо!AH24</f>
        <v>0</v>
      </c>
      <c r="AI23" s="17">
        <f t="shared" si="9"/>
        <v>1717</v>
      </c>
      <c r="AJ23" s="21">
        <f t="shared" si="4"/>
        <v>929</v>
      </c>
      <c r="AK23" s="306">
        <f>СОГАЗ!AK24+Капитал!AK24+Ингосстрах!AK24+Ресо!AK24</f>
        <v>929</v>
      </c>
      <c r="AL23" s="305">
        <f>СОГАЗ!AL24+Капитал!AL24+Ингосстрах!AL24+Ресо!AL24</f>
        <v>0</v>
      </c>
      <c r="AM23" s="187">
        <f>СОГАЗ!AM24+Капитал!AM24+Ингосстрах!AM24+Ресо!AM24</f>
        <v>0</v>
      </c>
      <c r="AN23" s="14">
        <f>СОГАЗ!AN24+Капитал!AN24+Ингосстрах!AN24+Ресо!AN24</f>
        <v>4913</v>
      </c>
      <c r="AO23" s="186">
        <f>СОГАЗ!AO24+Капитал!AO24+Ингосстрах!AO24+Ресо!AO24</f>
        <v>8</v>
      </c>
      <c r="AP23" s="309">
        <f t="shared" si="0"/>
        <v>108005591.45000002</v>
      </c>
      <c r="AQ23" s="314">
        <f t="shared" si="5"/>
        <v>24609507.93</v>
      </c>
      <c r="AR23" s="307">
        <v>20420756.640000001</v>
      </c>
      <c r="AS23" s="307">
        <v>5251424.1400000006</v>
      </c>
      <c r="AT23" s="307">
        <v>10129386.119999999</v>
      </c>
      <c r="AU23" s="307">
        <v>1382540.0399999998</v>
      </c>
      <c r="AV23" s="307">
        <v>0</v>
      </c>
      <c r="AW23" s="307">
        <v>0</v>
      </c>
      <c r="AX23" s="307">
        <v>0</v>
      </c>
      <c r="AY23" s="307">
        <v>0</v>
      </c>
      <c r="AZ23" s="307">
        <v>2806211.25</v>
      </c>
      <c r="BA23" s="309">
        <v>32354124.759999998</v>
      </c>
      <c r="BB23" s="307">
        <v>27805312.199999999</v>
      </c>
      <c r="BC23" s="307">
        <v>0</v>
      </c>
      <c r="BD23" s="307">
        <v>0</v>
      </c>
      <c r="BE23" s="307">
        <v>332455.00000000006</v>
      </c>
      <c r="BF23" s="307">
        <v>460992.00000000006</v>
      </c>
      <c r="BG23" s="307">
        <v>0</v>
      </c>
      <c r="BH23" s="307">
        <v>0</v>
      </c>
      <c r="BI23" s="307">
        <v>0</v>
      </c>
      <c r="BJ23" s="307">
        <v>0</v>
      </c>
      <c r="BK23" s="307">
        <v>1196052</v>
      </c>
      <c r="BL23" s="307">
        <v>0</v>
      </c>
      <c r="BM23" s="307">
        <v>2559313.5600000005</v>
      </c>
      <c r="BN23" s="314">
        <f t="shared" si="6"/>
        <v>5686933.1099999994</v>
      </c>
      <c r="BO23" s="307">
        <v>3381453.48</v>
      </c>
      <c r="BP23" s="307">
        <v>58848.780000000006</v>
      </c>
      <c r="BQ23" s="307">
        <v>2246630.85</v>
      </c>
      <c r="BR23" s="307">
        <v>0</v>
      </c>
      <c r="BS23" s="307">
        <v>25602375.870000005</v>
      </c>
      <c r="BT23" s="307">
        <v>0</v>
      </c>
      <c r="BU23" s="307">
        <v>0</v>
      </c>
      <c r="BV23" s="307">
        <v>0</v>
      </c>
      <c r="BW23" s="314">
        <f t="shared" si="7"/>
        <v>25602375.870000005</v>
      </c>
      <c r="BX23" s="314">
        <f t="shared" si="8"/>
        <v>7506162.0700000003</v>
      </c>
      <c r="BY23" s="307">
        <v>7506162.0700000003</v>
      </c>
      <c r="BZ23" s="307">
        <v>0</v>
      </c>
      <c r="CA23" s="307">
        <v>0</v>
      </c>
      <c r="CB23" s="309">
        <v>12246487.710000001</v>
      </c>
      <c r="CC23" s="317">
        <v>19941.36</v>
      </c>
      <c r="CE23" s="311"/>
    </row>
    <row r="24" spans="1:83" ht="42.75">
      <c r="A24" s="184">
        <v>520022</v>
      </c>
      <c r="B24" s="300">
        <v>17</v>
      </c>
      <c r="C24" s="185" t="s">
        <v>64</v>
      </c>
      <c r="D24" s="12">
        <f t="shared" si="1"/>
        <v>30782</v>
      </c>
      <c r="E24" s="270">
        <f>СОГАЗ!E25+Капитал!E25+Ингосстрах!E25+Ресо!E25</f>
        <v>28001</v>
      </c>
      <c r="F24" s="270">
        <f>СОГАЗ!F25+Капитал!F25+Ингосстрах!F25+Ресо!F25</f>
        <v>3089</v>
      </c>
      <c r="G24" s="270">
        <f>СОГАЗ!G25+Капитал!G25+Ингосстрах!G25+Ресо!G25</f>
        <v>3764</v>
      </c>
      <c r="H24" s="270">
        <f>СОГАЗ!H25+Капитал!H25+Ингосстрах!H25+Ресо!H25</f>
        <v>0</v>
      </c>
      <c r="I24" s="270">
        <f>СОГАЗ!I25+Капитал!I25+Ингосстрах!I25+Ресо!I25</f>
        <v>0</v>
      </c>
      <c r="J24" s="270">
        <f>СОГАЗ!J25+Капитал!J25+Ингосстрах!J25+Ресо!J25</f>
        <v>0</v>
      </c>
      <c r="K24" s="270">
        <f>СОГАЗ!K25+Капитал!K25+Ингосстрах!K25+Ресо!K25</f>
        <v>0</v>
      </c>
      <c r="L24" s="270">
        <f>СОГАЗ!L25+Капитал!L25+Ингосстрах!L25+Ресо!L25</f>
        <v>2781</v>
      </c>
      <c r="M24" s="14">
        <f t="shared" si="2"/>
        <v>35753</v>
      </c>
      <c r="N24" s="305">
        <f>СОГАЗ!N25+Капитал!N25+Ингосстрах!N25+Ресо!N25</f>
        <v>30890</v>
      </c>
      <c r="O24" s="305">
        <f>СОГАЗ!O25+Капитал!O25+Ингосстрах!O25+Ресо!O25</f>
        <v>303</v>
      </c>
      <c r="P24" s="305">
        <f>СОГАЗ!P25+Капитал!P25+Ингосстрах!P25+Ресо!P25</f>
        <v>0</v>
      </c>
      <c r="Q24" s="305">
        <f>СОГАЗ!Q25+Капитал!Q25+Ингосстрах!Q25+Ресо!Q25</f>
        <v>2714</v>
      </c>
      <c r="R24" s="305">
        <f>СОГАЗ!R25+Капитал!R25+Ингосстрах!R25+Ресо!R25</f>
        <v>1176</v>
      </c>
      <c r="S24" s="305">
        <f>СОГАЗ!S25+Капитал!S25+Ингосстрах!S25+Ресо!S25</f>
        <v>0</v>
      </c>
      <c r="T24" s="305">
        <f>СОГАЗ!T25+Капитал!T25+Ингосстрах!T25+Ресо!T25</f>
        <v>0</v>
      </c>
      <c r="U24" s="305">
        <f>СОГАЗ!U25+Капитал!U25+Ингосстрах!U25+Ресо!U25</f>
        <v>400</v>
      </c>
      <c r="V24" s="305">
        <f>СОГАЗ!V25+Капитал!V25+Ингосстрах!V25+Ресо!V25</f>
        <v>0</v>
      </c>
      <c r="W24" s="305">
        <f>СОГАЗ!W25+Капитал!W25+Ингосстрах!W25+Ресо!W25</f>
        <v>1647</v>
      </c>
      <c r="X24" s="305">
        <f>СОГАЗ!X25+Капитал!X25+Ингосстрах!X25+Ресо!X25</f>
        <v>0</v>
      </c>
      <c r="Y24" s="186">
        <f>СОГАЗ!Y25+Капитал!Y25+Ингосстрах!Y25+Ресо!Y25</f>
        <v>4863</v>
      </c>
      <c r="Z24" s="21">
        <f t="shared" si="3"/>
        <v>7147</v>
      </c>
      <c r="AA24" s="306">
        <f>СОГАЗ!AA25+Капитал!AA25+Ингосстрах!AA25+Ресо!AA25</f>
        <v>4873</v>
      </c>
      <c r="AB24" s="305">
        <f>СОГАЗ!AB25+Капитал!AB25+Ингосстрах!AB25+Ресо!AB25</f>
        <v>450</v>
      </c>
      <c r="AC24" s="305">
        <f>СОГАЗ!AC25+Капитал!AC25+Ингосстрах!AC25+Ресо!AC25</f>
        <v>1824</v>
      </c>
      <c r="AD24" s="186">
        <f>СОГАЗ!AD25+Капитал!AD25+Ингосстрах!AD25+Ресо!AD25</f>
        <v>0</v>
      </c>
      <c r="AE24" s="14">
        <f>СОГАЗ!AE25+Капитал!AE25+Ингосстрах!AE25+Ресо!AE25</f>
        <v>2014</v>
      </c>
      <c r="AF24" s="305">
        <f>СОГАЗ!AF25+Капитал!AF25+Ингосстрах!AF25+Ресо!AF25</f>
        <v>0</v>
      </c>
      <c r="AG24" s="305">
        <f>СОГАЗ!AG25+Капитал!AG25+Ингосстрах!AG25+Ресо!AG25</f>
        <v>0</v>
      </c>
      <c r="AH24" s="302">
        <f>СОГАЗ!AH25+Капитал!AH25+Ингосстрах!AH25+Ресо!AH25</f>
        <v>0</v>
      </c>
      <c r="AI24" s="17">
        <f t="shared" si="9"/>
        <v>2014</v>
      </c>
      <c r="AJ24" s="21">
        <f t="shared" si="4"/>
        <v>826</v>
      </c>
      <c r="AK24" s="306">
        <f>СОГАЗ!AK25+Капитал!AK25+Ингосстрах!AK25+Ресо!AK25</f>
        <v>826</v>
      </c>
      <c r="AL24" s="305">
        <f>СОГАЗ!AL25+Капитал!AL25+Ингосстрах!AL25+Ресо!AL25</f>
        <v>0</v>
      </c>
      <c r="AM24" s="187">
        <f>СОГАЗ!AM25+Капитал!AM25+Ингосстрах!AM25+Ресо!AM25</f>
        <v>0</v>
      </c>
      <c r="AN24" s="14">
        <f>СОГАЗ!AN25+Капитал!AN25+Ингосстрах!AN25+Ресо!AN25</f>
        <v>4099</v>
      </c>
      <c r="AO24" s="186">
        <f>СОГАЗ!AO25+Капитал!AO25+Ингосстрах!AO25+Ресо!AO25</f>
        <v>9</v>
      </c>
      <c r="AP24" s="309">
        <f t="shared" si="0"/>
        <v>102073243.57000001</v>
      </c>
      <c r="AQ24" s="314">
        <f t="shared" si="5"/>
        <v>19701441.129999999</v>
      </c>
      <c r="AR24" s="307">
        <v>17407661.68</v>
      </c>
      <c r="AS24" s="307">
        <v>4769508.67</v>
      </c>
      <c r="AT24" s="307">
        <v>8247375.6800000006</v>
      </c>
      <c r="AU24" s="307">
        <v>740730</v>
      </c>
      <c r="AV24" s="307">
        <v>0</v>
      </c>
      <c r="AW24" s="307">
        <v>0</v>
      </c>
      <c r="AX24" s="307">
        <v>0</v>
      </c>
      <c r="AY24" s="307">
        <v>0</v>
      </c>
      <c r="AZ24" s="307">
        <v>1553049.45</v>
      </c>
      <c r="BA24" s="309">
        <v>33113452.43</v>
      </c>
      <c r="BB24" s="307">
        <v>23768310.5</v>
      </c>
      <c r="BC24" s="307">
        <v>933588.45000000007</v>
      </c>
      <c r="BD24" s="307">
        <v>0</v>
      </c>
      <c r="BE24" s="307">
        <v>1804565.7400000002</v>
      </c>
      <c r="BF24" s="307">
        <v>1106380.8</v>
      </c>
      <c r="BG24" s="307">
        <v>0</v>
      </c>
      <c r="BH24" s="307">
        <v>0</v>
      </c>
      <c r="BI24" s="307">
        <v>193868</v>
      </c>
      <c r="BJ24" s="307">
        <v>0</v>
      </c>
      <c r="BK24" s="307">
        <v>965636.10000000009</v>
      </c>
      <c r="BL24" s="307">
        <v>0</v>
      </c>
      <c r="BM24" s="307">
        <v>4341102.84</v>
      </c>
      <c r="BN24" s="314">
        <f t="shared" si="6"/>
        <v>4446123.4800000004</v>
      </c>
      <c r="BO24" s="307">
        <v>2774978.58</v>
      </c>
      <c r="BP24" s="307">
        <v>197626.5</v>
      </c>
      <c r="BQ24" s="307">
        <v>1473518.4000000001</v>
      </c>
      <c r="BR24" s="307">
        <v>0</v>
      </c>
      <c r="BS24" s="307">
        <v>27016742.579999998</v>
      </c>
      <c r="BT24" s="307">
        <v>0</v>
      </c>
      <c r="BU24" s="307">
        <v>0</v>
      </c>
      <c r="BV24" s="307">
        <v>0</v>
      </c>
      <c r="BW24" s="314">
        <f t="shared" si="7"/>
        <v>27016742.579999998</v>
      </c>
      <c r="BX24" s="314">
        <f t="shared" si="8"/>
        <v>7578029.6200000001</v>
      </c>
      <c r="BY24" s="307">
        <v>7578029.6200000001</v>
      </c>
      <c r="BZ24" s="307">
        <v>0</v>
      </c>
      <c r="CA24" s="307">
        <v>0</v>
      </c>
      <c r="CB24" s="309">
        <v>10217454.33</v>
      </c>
      <c r="CC24" s="317">
        <v>22434.03</v>
      </c>
      <c r="CE24" s="311"/>
    </row>
    <row r="25" spans="1:83" ht="28.5">
      <c r="A25" s="184">
        <v>520025</v>
      </c>
      <c r="B25" s="300">
        <v>18</v>
      </c>
      <c r="C25" s="185" t="s">
        <v>65</v>
      </c>
      <c r="D25" s="12">
        <f t="shared" si="1"/>
        <v>28670</v>
      </c>
      <c r="E25" s="270">
        <f>СОГАЗ!E26+Капитал!E26+Ингосстрах!E26+Ресо!E26</f>
        <v>26298</v>
      </c>
      <c r="F25" s="270">
        <f>СОГАЗ!F26+Капитал!F26+Ингосстрах!F26+Ресо!F26</f>
        <v>3120</v>
      </c>
      <c r="G25" s="270">
        <f>СОГАЗ!G26+Капитал!G26+Ингосстрах!G26+Ресо!G26</f>
        <v>3819</v>
      </c>
      <c r="H25" s="270">
        <f>СОГАЗ!H26+Капитал!H26+Ингосстрах!H26+Ресо!H26</f>
        <v>0</v>
      </c>
      <c r="I25" s="270">
        <f>СОГАЗ!I26+Капитал!I26+Ингосстрах!I26+Ресо!I26</f>
        <v>0</v>
      </c>
      <c r="J25" s="270">
        <f>СОГАЗ!J26+Капитал!J26+Ингосстрах!J26+Ресо!J26</f>
        <v>0</v>
      </c>
      <c r="K25" s="270">
        <f>СОГАЗ!K26+Капитал!K26+Ингосстрах!K26+Ресо!K26</f>
        <v>0</v>
      </c>
      <c r="L25" s="270">
        <f>СОГАЗ!L26+Капитал!L26+Ингосстрах!L26+Ресо!L26</f>
        <v>2372</v>
      </c>
      <c r="M25" s="14">
        <f t="shared" si="2"/>
        <v>20495</v>
      </c>
      <c r="N25" s="305">
        <f>СОГАЗ!N26+Капитал!N26+Ингосстрах!N26+Ресо!N26</f>
        <v>18321</v>
      </c>
      <c r="O25" s="305">
        <f>СОГАЗ!O26+Капитал!O26+Ингосстрах!O26+Ресо!O26</f>
        <v>0</v>
      </c>
      <c r="P25" s="305">
        <f>СОГАЗ!P26+Капитал!P26+Ингосстрах!P26+Ресо!P26</f>
        <v>0</v>
      </c>
      <c r="Q25" s="305">
        <f>СОГАЗ!Q26+Капитал!Q26+Ингосстрах!Q26+Ресо!Q26</f>
        <v>1622</v>
      </c>
      <c r="R25" s="305">
        <f>СОГАЗ!R26+Капитал!R26+Ингосстрах!R26+Ресо!R26</f>
        <v>674</v>
      </c>
      <c r="S25" s="305">
        <f>СОГАЗ!S26+Капитал!S26+Ингосстрах!S26+Ресо!S26</f>
        <v>0</v>
      </c>
      <c r="T25" s="305">
        <f>СОГАЗ!T26+Капитал!T26+Ингосстрах!T26+Ресо!T26</f>
        <v>0</v>
      </c>
      <c r="U25" s="305">
        <f>СОГАЗ!U26+Капитал!U26+Ингосстрах!U26+Ресо!U26</f>
        <v>0</v>
      </c>
      <c r="V25" s="305">
        <f>СОГАЗ!V26+Капитал!V26+Ингосстрах!V26+Ресо!V26</f>
        <v>0</v>
      </c>
      <c r="W25" s="305">
        <f>СОГАЗ!W26+Капитал!W26+Ингосстрах!W26+Ресо!W26</f>
        <v>1734</v>
      </c>
      <c r="X25" s="305">
        <f>СОГАЗ!X26+Капитал!X26+Ингосстрах!X26+Ресо!X26</f>
        <v>0</v>
      </c>
      <c r="Y25" s="186">
        <f>СОГАЗ!Y26+Капитал!Y26+Ингосстрах!Y26+Ресо!Y26</f>
        <v>2174</v>
      </c>
      <c r="Z25" s="21">
        <f t="shared" si="3"/>
        <v>7367</v>
      </c>
      <c r="AA25" s="306">
        <f>СОГАЗ!AA26+Капитал!AA26+Ингосстрах!AA26+Ресо!AA26</f>
        <v>5613</v>
      </c>
      <c r="AB25" s="305">
        <f>СОГАЗ!AB26+Капитал!AB26+Ингосстрах!AB26+Ресо!AB26</f>
        <v>28</v>
      </c>
      <c r="AC25" s="305">
        <f>СОГАЗ!AC26+Капитал!AC26+Ингосстрах!AC26+Ресо!AC26</f>
        <v>1726</v>
      </c>
      <c r="AD25" s="186">
        <f>СОГАЗ!AD26+Капитал!AD26+Ингосстрах!AD26+Ресо!AD26</f>
        <v>0</v>
      </c>
      <c r="AE25" s="14">
        <f>СОГАЗ!AE26+Капитал!AE26+Ингосстрах!AE26+Ресо!AE26</f>
        <v>1642</v>
      </c>
      <c r="AF25" s="305">
        <f>СОГАЗ!AF26+Капитал!AF26+Ингосстрах!AF26+Ресо!AF26</f>
        <v>0</v>
      </c>
      <c r="AG25" s="305">
        <f>СОГАЗ!AG26+Капитал!AG26+Ингосстрах!AG26+Ресо!AG26</f>
        <v>0</v>
      </c>
      <c r="AH25" s="302">
        <f>СОГАЗ!AH26+Капитал!AH26+Ингосстрах!AH26+Ресо!AH26</f>
        <v>0</v>
      </c>
      <c r="AI25" s="17">
        <f t="shared" si="9"/>
        <v>1642</v>
      </c>
      <c r="AJ25" s="21">
        <f t="shared" si="4"/>
        <v>656</v>
      </c>
      <c r="AK25" s="306">
        <f>СОГАЗ!AK26+Капитал!AK26+Ингосстрах!AK26+Ресо!AK26</f>
        <v>656</v>
      </c>
      <c r="AL25" s="305">
        <f>СОГАЗ!AL26+Капитал!AL26+Ингосстрах!AL26+Ресо!AL26</f>
        <v>0</v>
      </c>
      <c r="AM25" s="187">
        <f>СОГАЗ!AM26+Капитал!AM26+Ингосстрах!AM26+Ресо!AM26</f>
        <v>0</v>
      </c>
      <c r="AN25" s="14">
        <f>СОГАЗ!AN26+Капитал!AN26+Ингосстрах!AN26+Ресо!AN26</f>
        <v>4287</v>
      </c>
      <c r="AO25" s="186">
        <f>СОГАЗ!AO26+Капитал!AO26+Ингосстрах!AO26+Ресо!AO26</f>
        <v>9</v>
      </c>
      <c r="AP25" s="309">
        <f t="shared" si="0"/>
        <v>89668891.75</v>
      </c>
      <c r="AQ25" s="314">
        <f t="shared" si="5"/>
        <v>18736023.240000002</v>
      </c>
      <c r="AR25" s="307">
        <v>17411379.840000004</v>
      </c>
      <c r="AS25" s="307">
        <v>4740746.3999999994</v>
      </c>
      <c r="AT25" s="307">
        <v>8175867.959999999</v>
      </c>
      <c r="AU25" s="307">
        <v>0</v>
      </c>
      <c r="AV25" s="307">
        <v>0</v>
      </c>
      <c r="AW25" s="307">
        <v>0</v>
      </c>
      <c r="AX25" s="307">
        <v>0</v>
      </c>
      <c r="AY25" s="307">
        <v>0</v>
      </c>
      <c r="AZ25" s="307">
        <v>1324643.4000000001</v>
      </c>
      <c r="BA25" s="309">
        <v>27888117.039999999</v>
      </c>
      <c r="BB25" s="307">
        <v>23218203.300000001</v>
      </c>
      <c r="BC25" s="307">
        <v>0</v>
      </c>
      <c r="BD25" s="307">
        <v>0</v>
      </c>
      <c r="BE25" s="307">
        <v>1078484.02</v>
      </c>
      <c r="BF25" s="307">
        <v>634099.20000000007</v>
      </c>
      <c r="BG25" s="307">
        <v>0</v>
      </c>
      <c r="BH25" s="307">
        <v>0</v>
      </c>
      <c r="BI25" s="307">
        <v>0</v>
      </c>
      <c r="BJ25" s="307">
        <v>0</v>
      </c>
      <c r="BK25" s="307">
        <v>1016644.2000000001</v>
      </c>
      <c r="BL25" s="307">
        <v>0</v>
      </c>
      <c r="BM25" s="307">
        <v>1940686.32</v>
      </c>
      <c r="BN25" s="314">
        <f t="shared" si="6"/>
        <v>4603024.84</v>
      </c>
      <c r="BO25" s="307">
        <v>3196378.98</v>
      </c>
      <c r="BP25" s="307">
        <v>12296.76</v>
      </c>
      <c r="BQ25" s="307">
        <v>1394349.1</v>
      </c>
      <c r="BR25" s="307">
        <v>0</v>
      </c>
      <c r="BS25" s="307">
        <v>21714087.139999997</v>
      </c>
      <c r="BT25" s="307">
        <v>0</v>
      </c>
      <c r="BU25" s="307">
        <v>0</v>
      </c>
      <c r="BV25" s="307">
        <v>0</v>
      </c>
      <c r="BW25" s="314">
        <f t="shared" si="7"/>
        <v>21714087.139999997</v>
      </c>
      <c r="BX25" s="314">
        <f t="shared" si="8"/>
        <v>6041563.2000000002</v>
      </c>
      <c r="BY25" s="307">
        <v>6041563.2000000002</v>
      </c>
      <c r="BZ25" s="307">
        <v>0</v>
      </c>
      <c r="CA25" s="307">
        <v>0</v>
      </c>
      <c r="CB25" s="309">
        <v>10686076.289999999</v>
      </c>
      <c r="CC25" s="317">
        <v>22434.03</v>
      </c>
      <c r="CE25" s="311"/>
    </row>
    <row r="26" spans="1:83" ht="28.5">
      <c r="A26" s="184">
        <v>520026</v>
      </c>
      <c r="B26" s="300">
        <v>19</v>
      </c>
      <c r="C26" s="185" t="s">
        <v>66</v>
      </c>
      <c r="D26" s="12">
        <f t="shared" si="1"/>
        <v>79105</v>
      </c>
      <c r="E26" s="270">
        <f>СОГАЗ!E27+Капитал!E27+Ингосстрах!E27+Ресо!E27</f>
        <v>73092</v>
      </c>
      <c r="F26" s="270">
        <f>СОГАЗ!F27+Капитал!F27+Ингосстрах!F27+Ресо!F27</f>
        <v>6551</v>
      </c>
      <c r="G26" s="270">
        <f>СОГАЗ!G27+Капитал!G27+Ингосстрах!G27+Ресо!G27</f>
        <v>7026</v>
      </c>
      <c r="H26" s="270">
        <f>СОГАЗ!H27+Капитал!H27+Ингосстрах!H27+Ресо!H27</f>
        <v>0</v>
      </c>
      <c r="I26" s="270">
        <f>СОГАЗ!I27+Капитал!I27+Ингосстрах!I27+Ресо!I27</f>
        <v>0</v>
      </c>
      <c r="J26" s="270">
        <f>СОГАЗ!J27+Капитал!J27+Ингосстрах!J27+Ресо!J27</f>
        <v>0</v>
      </c>
      <c r="K26" s="270">
        <f>СОГАЗ!K27+Капитал!K27+Ингосстрах!K27+Ресо!K27</f>
        <v>0</v>
      </c>
      <c r="L26" s="270">
        <f>СОГАЗ!L27+Капитал!L27+Ингосстрах!L27+Ресо!L27</f>
        <v>6013</v>
      </c>
      <c r="M26" s="14">
        <f t="shared" si="2"/>
        <v>40328</v>
      </c>
      <c r="N26" s="305">
        <f>СОГАЗ!N27+Капитал!N27+Ингосстрах!N27+Ресо!N27</f>
        <v>33586</v>
      </c>
      <c r="O26" s="305">
        <f>СОГАЗ!O27+Капитал!O27+Ингосстрах!O27+Ресо!O27</f>
        <v>0</v>
      </c>
      <c r="P26" s="305">
        <f>СОГАЗ!P27+Капитал!P27+Ингосстрах!P27+Ресо!P27</f>
        <v>0</v>
      </c>
      <c r="Q26" s="305">
        <f>СОГАЗ!Q27+Капитал!Q27+Ингосстрах!Q27+Ресо!Q27</f>
        <v>4848</v>
      </c>
      <c r="R26" s="305">
        <f>СОГАЗ!R27+Капитал!R27+Ингосстрах!R27+Ресо!R27</f>
        <v>1205</v>
      </c>
      <c r="S26" s="305">
        <f>СОГАЗ!S27+Капитал!S27+Ингосстрах!S27+Ресо!S27</f>
        <v>0</v>
      </c>
      <c r="T26" s="305">
        <f>СОГАЗ!T27+Капитал!T27+Ингосстрах!T27+Ресо!T27</f>
        <v>329</v>
      </c>
      <c r="U26" s="305">
        <f>СОГАЗ!U27+Капитал!U27+Ингосстрах!U27+Ресо!U27</f>
        <v>138</v>
      </c>
      <c r="V26" s="305">
        <f>СОГАЗ!V27+Капитал!V27+Ингосстрах!V27+Ресо!V27</f>
        <v>0</v>
      </c>
      <c r="W26" s="305">
        <f>СОГАЗ!W27+Капитал!W27+Ингосстрах!W27+Ресо!W27</f>
        <v>5204</v>
      </c>
      <c r="X26" s="305">
        <f>СОГАЗ!X27+Капитал!X27+Ингосстрах!X27+Ресо!X27</f>
        <v>0</v>
      </c>
      <c r="Y26" s="186">
        <f>СОГАЗ!Y27+Капитал!Y27+Ингосстрах!Y27+Ресо!Y27</f>
        <v>6742</v>
      </c>
      <c r="Z26" s="21">
        <f t="shared" si="3"/>
        <v>11372</v>
      </c>
      <c r="AA26" s="306">
        <f>СОГАЗ!AA27+Капитал!AA27+Ингосстрах!AA27+Ресо!AA27</f>
        <v>7000</v>
      </c>
      <c r="AB26" s="305">
        <f>СОГАЗ!AB27+Капитал!AB27+Ингосстрах!AB27+Ресо!AB27</f>
        <v>207</v>
      </c>
      <c r="AC26" s="305">
        <f>СОГАЗ!AC27+Капитал!AC27+Ингосстрах!AC27+Ресо!AC27</f>
        <v>4165</v>
      </c>
      <c r="AD26" s="186">
        <f>СОГАЗ!AD27+Капитал!AD27+Ингосстрах!AD27+Ресо!AD27</f>
        <v>0</v>
      </c>
      <c r="AE26" s="14">
        <f>СОГАЗ!AE27+Капитал!AE27+Ингосстрах!AE27+Ресо!AE27</f>
        <v>3691</v>
      </c>
      <c r="AF26" s="305">
        <f>СОГАЗ!AF27+Капитал!AF27+Ингосстрах!AF27+Ресо!AF27</f>
        <v>0</v>
      </c>
      <c r="AG26" s="305">
        <f>СОГАЗ!AG27+Капитал!AG27+Ингосстрах!AG27+Ресо!AG27</f>
        <v>0</v>
      </c>
      <c r="AH26" s="302">
        <f>СОГАЗ!AH27+Капитал!AH27+Ингосстрах!AH27+Ресо!AH27</f>
        <v>0</v>
      </c>
      <c r="AI26" s="17">
        <f t="shared" si="9"/>
        <v>3691</v>
      </c>
      <c r="AJ26" s="21">
        <f t="shared" si="4"/>
        <v>1417</v>
      </c>
      <c r="AK26" s="306">
        <f>СОГАЗ!AK27+Капитал!AK27+Ингосстрах!AK27+Ресо!AK27</f>
        <v>1417</v>
      </c>
      <c r="AL26" s="305">
        <f>СОГАЗ!AL27+Капитал!AL27+Ингосстрах!AL27+Ресо!AL27</f>
        <v>0</v>
      </c>
      <c r="AM26" s="187">
        <f>СОГАЗ!AM27+Капитал!AM27+Ингосстрах!AM27+Ресо!AM27</f>
        <v>0</v>
      </c>
      <c r="AN26" s="14">
        <f>СОГАЗ!AN27+Капитал!AN27+Ингосстрах!AN27+Ресо!AN27</f>
        <v>12678</v>
      </c>
      <c r="AO26" s="186">
        <f>СОГАЗ!AO27+Капитал!AO27+Ингосстрах!AO27+Ресо!AO27</f>
        <v>12</v>
      </c>
      <c r="AP26" s="309">
        <f t="shared" si="0"/>
        <v>223697327.67999998</v>
      </c>
      <c r="AQ26" s="314">
        <f t="shared" si="5"/>
        <v>42133265.850000001</v>
      </c>
      <c r="AR26" s="307">
        <v>38775306</v>
      </c>
      <c r="AS26" s="307">
        <v>11384655.349999998</v>
      </c>
      <c r="AT26" s="307">
        <v>15481228.92</v>
      </c>
      <c r="AU26" s="307">
        <v>0</v>
      </c>
      <c r="AV26" s="307">
        <v>0</v>
      </c>
      <c r="AW26" s="307">
        <v>0</v>
      </c>
      <c r="AX26" s="307">
        <v>0</v>
      </c>
      <c r="AY26" s="307">
        <v>0</v>
      </c>
      <c r="AZ26" s="307">
        <v>3357959.85</v>
      </c>
      <c r="BA26" s="309">
        <v>76611705.579999983</v>
      </c>
      <c r="BB26" s="307">
        <v>62915982.079999998</v>
      </c>
      <c r="BC26" s="307">
        <v>0</v>
      </c>
      <c r="BD26" s="307">
        <v>0</v>
      </c>
      <c r="BE26" s="307">
        <v>3223483.6799999997</v>
      </c>
      <c r="BF26" s="307">
        <v>1133664</v>
      </c>
      <c r="BG26" s="307">
        <v>0</v>
      </c>
      <c r="BH26" s="307">
        <v>202137.60000000001</v>
      </c>
      <c r="BI26" s="307">
        <v>66884.459999999992</v>
      </c>
      <c r="BJ26" s="307">
        <v>0</v>
      </c>
      <c r="BK26" s="307">
        <v>3051105.2</v>
      </c>
      <c r="BL26" s="307">
        <v>0</v>
      </c>
      <c r="BM26" s="307">
        <v>6018448.5599999996</v>
      </c>
      <c r="BN26" s="314">
        <f t="shared" si="6"/>
        <v>7441823.4399999995</v>
      </c>
      <c r="BO26" s="307">
        <v>3986220</v>
      </c>
      <c r="BP26" s="307">
        <v>90908.189999999988</v>
      </c>
      <c r="BQ26" s="307">
        <v>3364695.25</v>
      </c>
      <c r="BR26" s="307">
        <v>0</v>
      </c>
      <c r="BS26" s="307">
        <v>53294016.810000002</v>
      </c>
      <c r="BT26" s="307">
        <v>0</v>
      </c>
      <c r="BU26" s="307">
        <v>0</v>
      </c>
      <c r="BV26" s="307">
        <v>0</v>
      </c>
      <c r="BW26" s="314">
        <f t="shared" si="7"/>
        <v>53294016.810000002</v>
      </c>
      <c r="BX26" s="314">
        <f t="shared" si="8"/>
        <v>12614445.74</v>
      </c>
      <c r="BY26" s="307">
        <v>12614445.74</v>
      </c>
      <c r="BZ26" s="307">
        <v>0</v>
      </c>
      <c r="CA26" s="307">
        <v>0</v>
      </c>
      <c r="CB26" s="309">
        <v>31602070.260000002</v>
      </c>
      <c r="CC26" s="317">
        <v>29912.04</v>
      </c>
      <c r="CE26" s="311"/>
    </row>
    <row r="27" spans="1:83" ht="28.5">
      <c r="A27" s="184">
        <v>520027</v>
      </c>
      <c r="B27" s="300">
        <v>20</v>
      </c>
      <c r="C27" s="185" t="s">
        <v>67</v>
      </c>
      <c r="D27" s="12">
        <f t="shared" si="1"/>
        <v>40944</v>
      </c>
      <c r="E27" s="270">
        <f>СОГАЗ!E28+Капитал!E28+Ингосстрах!E28+Ресо!E28</f>
        <v>37586</v>
      </c>
      <c r="F27" s="270">
        <f>СОГАЗ!F28+Капитал!F28+Ингосстрах!F28+Ресо!F28</f>
        <v>3534</v>
      </c>
      <c r="G27" s="270">
        <f>СОГАЗ!G28+Капитал!G28+Ингосстрах!G28+Ресо!G28</f>
        <v>3637</v>
      </c>
      <c r="H27" s="270">
        <f>СОГАЗ!H28+Капитал!H28+Ингосстрах!H28+Ресо!H28</f>
        <v>0</v>
      </c>
      <c r="I27" s="270">
        <f>СОГАЗ!I28+Капитал!I28+Ингосстрах!I28+Ресо!I28</f>
        <v>0</v>
      </c>
      <c r="J27" s="270">
        <f>СОГАЗ!J28+Капитал!J28+Ингосстрах!J28+Ресо!J28</f>
        <v>0</v>
      </c>
      <c r="K27" s="270">
        <f>СОГАЗ!K28+Капитал!K28+Ингосстрах!K28+Ресо!K28</f>
        <v>0</v>
      </c>
      <c r="L27" s="270">
        <f>СОГАЗ!L28+Капитал!L28+Ингосстрах!L28+Ресо!L28</f>
        <v>3358</v>
      </c>
      <c r="M27" s="14">
        <f t="shared" si="2"/>
        <v>29598</v>
      </c>
      <c r="N27" s="305">
        <f>СОГАЗ!N28+Капитал!N28+Ингосстрах!N28+Ресо!N28</f>
        <v>23490</v>
      </c>
      <c r="O27" s="305">
        <f>СОГАЗ!O28+Капитал!O28+Ингосстрах!O28+Ресо!O28</f>
        <v>0</v>
      </c>
      <c r="P27" s="305">
        <f>СОГАЗ!P28+Капитал!P28+Ингосстрах!P28+Ресо!P28</f>
        <v>0</v>
      </c>
      <c r="Q27" s="305">
        <f>СОГАЗ!Q28+Капитал!Q28+Ингосстрах!Q28+Ресо!Q28</f>
        <v>1922</v>
      </c>
      <c r="R27" s="305">
        <f>СОГАЗ!R28+Капитал!R28+Ингосстрах!R28+Ресо!R28</f>
        <v>798</v>
      </c>
      <c r="S27" s="305">
        <f>СОГАЗ!S28+Капитал!S28+Ингосстрах!S28+Ресо!S28</f>
        <v>0</v>
      </c>
      <c r="T27" s="305">
        <f>СОГАЗ!T28+Капитал!T28+Ингосстрах!T28+Ресо!T28</f>
        <v>0</v>
      </c>
      <c r="U27" s="305">
        <f>СОГАЗ!U28+Капитал!U28+Ингосстрах!U28+Ресо!U28</f>
        <v>70</v>
      </c>
      <c r="V27" s="305">
        <f>СОГАЗ!V28+Капитал!V28+Ингосстрах!V28+Ресо!V28</f>
        <v>0</v>
      </c>
      <c r="W27" s="305">
        <f>СОГАЗ!W28+Капитал!W28+Ингосстрах!W28+Ресо!W28</f>
        <v>2046</v>
      </c>
      <c r="X27" s="305">
        <f>СОГАЗ!X28+Капитал!X28+Ингосстрах!X28+Ресо!X28</f>
        <v>0</v>
      </c>
      <c r="Y27" s="186">
        <f>СОГАЗ!Y28+Капитал!Y28+Ингосстрах!Y28+Ресо!Y28</f>
        <v>6108</v>
      </c>
      <c r="Z27" s="21">
        <f t="shared" si="3"/>
        <v>8882</v>
      </c>
      <c r="AA27" s="306">
        <f>СОГАЗ!AA28+Капитал!AA28+Ингосстрах!AA28+Ресо!AA28</f>
        <v>7167</v>
      </c>
      <c r="AB27" s="305">
        <f>СОГАЗ!AB28+Капитал!AB28+Ингосстрах!AB28+Ресо!AB28</f>
        <v>251</v>
      </c>
      <c r="AC27" s="305">
        <f>СОГАЗ!AC28+Капитал!AC28+Ингосстрах!AC28+Ресо!AC28</f>
        <v>1464</v>
      </c>
      <c r="AD27" s="186">
        <f>СОГАЗ!AD28+Капитал!AD28+Ингосстрах!AD28+Ресо!AD28</f>
        <v>0</v>
      </c>
      <c r="AE27" s="14">
        <f>СОГАЗ!AE28+Капитал!AE28+Ингосстрах!AE28+Ресо!AE28</f>
        <v>2209</v>
      </c>
      <c r="AF27" s="305">
        <f>СОГАЗ!AF28+Капитал!AF28+Ингосстрах!AF28+Ресо!AF28</f>
        <v>0</v>
      </c>
      <c r="AG27" s="305">
        <f>СОГАЗ!AG28+Капитал!AG28+Ингосстрах!AG28+Ресо!AG28</f>
        <v>0</v>
      </c>
      <c r="AH27" s="302">
        <f>СОГАЗ!AH28+Капитал!AH28+Ингосстрах!AH28+Ресо!AH28</f>
        <v>142</v>
      </c>
      <c r="AI27" s="17">
        <f t="shared" si="9"/>
        <v>2351</v>
      </c>
      <c r="AJ27" s="21">
        <f t="shared" si="4"/>
        <v>1158</v>
      </c>
      <c r="AK27" s="306">
        <f>СОГАЗ!AK28+Капитал!AK28+Ингосстрах!AK28+Ресо!AK28</f>
        <v>1158</v>
      </c>
      <c r="AL27" s="305">
        <f>СОГАЗ!AL28+Капитал!AL28+Ингосстрах!AL28+Ресо!AL28</f>
        <v>0</v>
      </c>
      <c r="AM27" s="187">
        <f>СОГАЗ!AM28+Капитал!AM28+Ингосстрах!AM28+Ресо!AM28</f>
        <v>0</v>
      </c>
      <c r="AN27" s="14">
        <f>СОГАЗ!AN28+Капитал!AN28+Ингосстрах!AN28+Ресо!AN28</f>
        <v>5074</v>
      </c>
      <c r="AO27" s="186">
        <f>СОГАЗ!AO28+Капитал!AO28+Ингосстрах!AO28+Ресо!AO28</f>
        <v>13</v>
      </c>
      <c r="AP27" s="309">
        <f t="shared" si="0"/>
        <v>122119032.38</v>
      </c>
      <c r="AQ27" s="314">
        <f t="shared" si="5"/>
        <v>21137724.239999998</v>
      </c>
      <c r="AR27" s="307">
        <v>19262449.139999997</v>
      </c>
      <c r="AS27" s="307">
        <v>5568594.4799999995</v>
      </c>
      <c r="AT27" s="307">
        <v>8016529.9200000009</v>
      </c>
      <c r="AU27" s="307">
        <v>0</v>
      </c>
      <c r="AV27" s="307">
        <v>0</v>
      </c>
      <c r="AW27" s="307">
        <v>0</v>
      </c>
      <c r="AX27" s="307">
        <v>0</v>
      </c>
      <c r="AY27" s="307">
        <v>0</v>
      </c>
      <c r="AZ27" s="307">
        <v>1875275.1</v>
      </c>
      <c r="BA27" s="309">
        <v>37302736.259999998</v>
      </c>
      <c r="BB27" s="307">
        <v>28588034.699999999</v>
      </c>
      <c r="BC27" s="307">
        <v>0</v>
      </c>
      <c r="BD27" s="307">
        <v>0</v>
      </c>
      <c r="BE27" s="307">
        <v>1277957.02</v>
      </c>
      <c r="BF27" s="307">
        <v>750758.40000000002</v>
      </c>
      <c r="BG27" s="307">
        <v>0</v>
      </c>
      <c r="BH27" s="307">
        <v>0</v>
      </c>
      <c r="BI27" s="307">
        <v>33926.9</v>
      </c>
      <c r="BJ27" s="307">
        <v>0</v>
      </c>
      <c r="BK27" s="307">
        <v>1199569.7999999998</v>
      </c>
      <c r="BL27" s="307">
        <v>0</v>
      </c>
      <c r="BM27" s="307">
        <v>5452489.4399999995</v>
      </c>
      <c r="BN27" s="314">
        <f t="shared" si="6"/>
        <v>5374243.8899999997</v>
      </c>
      <c r="BO27" s="307">
        <v>4081319.82</v>
      </c>
      <c r="BP27" s="307">
        <v>110231.66999999998</v>
      </c>
      <c r="BQ27" s="307">
        <v>1182692.4000000001</v>
      </c>
      <c r="BR27" s="307">
        <v>0</v>
      </c>
      <c r="BS27" s="307">
        <v>32487928.909999996</v>
      </c>
      <c r="BT27" s="307">
        <v>0</v>
      </c>
      <c r="BU27" s="307">
        <v>0</v>
      </c>
      <c r="BV27" s="307">
        <v>3956215.14</v>
      </c>
      <c r="BW27" s="314">
        <f t="shared" si="7"/>
        <v>36444144.049999997</v>
      </c>
      <c r="BX27" s="314">
        <f t="shared" si="8"/>
        <v>9212376.3599999994</v>
      </c>
      <c r="BY27" s="307">
        <v>9212376.3599999994</v>
      </c>
      <c r="BZ27" s="307">
        <v>0</v>
      </c>
      <c r="CA27" s="307">
        <v>0</v>
      </c>
      <c r="CB27" s="309">
        <v>12647807.58</v>
      </c>
      <c r="CC27" s="317">
        <v>32404.71</v>
      </c>
      <c r="CE27" s="311"/>
    </row>
    <row r="28" spans="1:83" ht="28.5">
      <c r="A28" s="184">
        <v>520028</v>
      </c>
      <c r="B28" s="300">
        <v>21</v>
      </c>
      <c r="C28" s="185" t="s">
        <v>68</v>
      </c>
      <c r="D28" s="12">
        <f t="shared" si="1"/>
        <v>45019</v>
      </c>
      <c r="E28" s="270">
        <f>СОГАЗ!E29+Капитал!E29+Ингосстрах!E29+Ресо!E29</f>
        <v>41394</v>
      </c>
      <c r="F28" s="270">
        <f>СОГАЗ!F29+Капитал!F29+Ингосстрах!F29+Ресо!F29</f>
        <v>3821</v>
      </c>
      <c r="G28" s="270">
        <f>СОГАЗ!G29+Капитал!G29+Ингосстрах!G29+Ресо!G29</f>
        <v>4065</v>
      </c>
      <c r="H28" s="270">
        <f>СОГАЗ!H29+Капитал!H29+Ингосстрах!H29+Ресо!H29</f>
        <v>0</v>
      </c>
      <c r="I28" s="270">
        <f>СОГАЗ!I29+Капитал!I29+Ингосстрах!I29+Ресо!I29</f>
        <v>0</v>
      </c>
      <c r="J28" s="270">
        <f>СОГАЗ!J29+Капитал!J29+Ингосстрах!J29+Ресо!J29</f>
        <v>0</v>
      </c>
      <c r="K28" s="270">
        <f>СОГАЗ!K29+Капитал!K29+Ингосстрах!K29+Ресо!K29</f>
        <v>0</v>
      </c>
      <c r="L28" s="270">
        <f>СОГАЗ!L29+Капитал!L29+Ингосстрах!L29+Ресо!L29</f>
        <v>3625</v>
      </c>
      <c r="M28" s="14">
        <f t="shared" si="2"/>
        <v>26518</v>
      </c>
      <c r="N28" s="305">
        <f>СОГАЗ!N29+Капитал!N29+Ингосстрах!N29+Ресо!N29</f>
        <v>22901</v>
      </c>
      <c r="O28" s="305">
        <f>СОГАЗ!O29+Капитал!O29+Ингосстрах!O29+Ресо!O29</f>
        <v>0</v>
      </c>
      <c r="P28" s="305">
        <f>СОГАЗ!P29+Капитал!P29+Ингосстрах!P29+Ресо!P29</f>
        <v>0</v>
      </c>
      <c r="Q28" s="305">
        <f>СОГАЗ!Q29+Капитал!Q29+Ингосстрах!Q29+Ресо!Q29</f>
        <v>900</v>
      </c>
      <c r="R28" s="305">
        <f>СОГАЗ!R29+Капитал!R29+Ингосстрах!R29+Ресо!R29</f>
        <v>588</v>
      </c>
      <c r="S28" s="305">
        <f>СОГАЗ!S29+Капитал!S29+Ингосстрах!S29+Ресо!S29</f>
        <v>0</v>
      </c>
      <c r="T28" s="305">
        <f>СОГАЗ!T29+Капитал!T29+Ингосстрах!T29+Ресо!T29</f>
        <v>0</v>
      </c>
      <c r="U28" s="305">
        <f>СОГАЗ!U29+Капитал!U29+Ингосстрах!U29+Ресо!U29</f>
        <v>150</v>
      </c>
      <c r="V28" s="305">
        <f>СОГАЗ!V29+Капитал!V29+Ингосстрах!V29+Ресо!V29</f>
        <v>0</v>
      </c>
      <c r="W28" s="305">
        <f>СОГАЗ!W29+Капитал!W29+Ингосстрах!W29+Ресо!W29</f>
        <v>2112</v>
      </c>
      <c r="X28" s="305">
        <f>СОГАЗ!X29+Капитал!X29+Ингосстрах!X29+Ресо!X29</f>
        <v>0</v>
      </c>
      <c r="Y28" s="186">
        <f>СОГАЗ!Y29+Капитал!Y29+Ингосстрах!Y29+Ресо!Y29</f>
        <v>3617</v>
      </c>
      <c r="Z28" s="21">
        <f t="shared" si="3"/>
        <v>8596</v>
      </c>
      <c r="AA28" s="306">
        <f>СОГАЗ!AA29+Капитал!AA29+Ингосстрах!AA29+Ресо!AA29</f>
        <v>7199</v>
      </c>
      <c r="AB28" s="305">
        <f>СОГАЗ!AB29+Капитал!AB29+Ингосстрах!AB29+Ресо!AB29</f>
        <v>10</v>
      </c>
      <c r="AC28" s="305">
        <f>СОГАЗ!AC29+Капитал!AC29+Ингосстрах!AC29+Ресо!AC29</f>
        <v>1387</v>
      </c>
      <c r="AD28" s="186">
        <f>СОГАЗ!AD29+Капитал!AD29+Ингосстрах!AD29+Ресо!AD29</f>
        <v>0</v>
      </c>
      <c r="AE28" s="14">
        <f>СОГАЗ!AE29+Капитал!AE29+Ингосстрах!AE29+Ресо!AE29</f>
        <v>2236</v>
      </c>
      <c r="AF28" s="305">
        <f>СОГАЗ!AF29+Капитал!AF29+Ингосстрах!AF29+Ресо!AF29</f>
        <v>0</v>
      </c>
      <c r="AG28" s="305">
        <f>СОГАЗ!AG29+Капитал!AG29+Ингосстрах!AG29+Ресо!AG29</f>
        <v>0</v>
      </c>
      <c r="AH28" s="302">
        <f>СОГАЗ!AH29+Капитал!AH29+Ингосстрах!AH29+Ресо!AH29</f>
        <v>0</v>
      </c>
      <c r="AI28" s="17">
        <f t="shared" si="9"/>
        <v>2236</v>
      </c>
      <c r="AJ28" s="21">
        <f t="shared" si="4"/>
        <v>1105</v>
      </c>
      <c r="AK28" s="306">
        <f>СОГАЗ!AK29+Капитал!AK29+Ингосстрах!AK29+Ресо!AK29</f>
        <v>1105</v>
      </c>
      <c r="AL28" s="305">
        <f>СОГАЗ!AL29+Капитал!AL29+Ингосстрах!AL29+Ресо!AL29</f>
        <v>0</v>
      </c>
      <c r="AM28" s="187">
        <f>СОГАЗ!AM29+Капитал!AM29+Ингосстрах!AM29+Ресо!AM29</f>
        <v>0</v>
      </c>
      <c r="AN28" s="14">
        <f>СОГАЗ!AN29+Капитал!AN29+Ингосстрах!AN29+Ресо!AN29</f>
        <v>5255</v>
      </c>
      <c r="AO28" s="186">
        <f>СОГАЗ!AO29+Капитал!AO29+Ингосстрах!AO29+Ресо!AO29</f>
        <v>10</v>
      </c>
      <c r="AP28" s="309">
        <f t="shared" si="0"/>
        <v>116963536.70999999</v>
      </c>
      <c r="AQ28" s="314">
        <f t="shared" si="5"/>
        <v>24940666.469999999</v>
      </c>
      <c r="AR28" s="307">
        <v>19943215.259999998</v>
      </c>
      <c r="AS28" s="307">
        <v>5901381.6600000001</v>
      </c>
      <c r="AT28" s="307">
        <v>8887675.3499999996</v>
      </c>
      <c r="AU28" s="307">
        <v>2973069.9600000004</v>
      </c>
      <c r="AV28" s="307">
        <v>0</v>
      </c>
      <c r="AW28" s="307">
        <v>0</v>
      </c>
      <c r="AX28" s="307">
        <v>0</v>
      </c>
      <c r="AY28" s="307">
        <v>0</v>
      </c>
      <c r="AZ28" s="307">
        <v>2024381.25</v>
      </c>
      <c r="BA28" s="309">
        <v>34803150.259999998</v>
      </c>
      <c r="BB28" s="307">
        <v>29111751.199999999</v>
      </c>
      <c r="BC28" s="307">
        <v>0</v>
      </c>
      <c r="BD28" s="307">
        <v>0</v>
      </c>
      <c r="BE28" s="307">
        <v>598419</v>
      </c>
      <c r="BF28" s="307">
        <v>553190.40000000002</v>
      </c>
      <c r="BG28" s="307">
        <v>0</v>
      </c>
      <c r="BH28" s="307">
        <v>0</v>
      </c>
      <c r="BI28" s="307">
        <v>72700.499999999985</v>
      </c>
      <c r="BJ28" s="307">
        <v>0</v>
      </c>
      <c r="BK28" s="307">
        <v>1238265.6000000001</v>
      </c>
      <c r="BL28" s="307">
        <v>0</v>
      </c>
      <c r="BM28" s="307">
        <v>3228823.56</v>
      </c>
      <c r="BN28" s="314">
        <f t="shared" si="6"/>
        <v>5224422.1900000004</v>
      </c>
      <c r="BO28" s="307">
        <v>4099542.54</v>
      </c>
      <c r="BP28" s="307">
        <v>4391.7</v>
      </c>
      <c r="BQ28" s="307">
        <v>1120487.95</v>
      </c>
      <c r="BR28" s="307">
        <v>0</v>
      </c>
      <c r="BS28" s="307">
        <v>29855273.240000002</v>
      </c>
      <c r="BT28" s="307">
        <v>0</v>
      </c>
      <c r="BU28" s="307">
        <v>0</v>
      </c>
      <c r="BV28" s="307">
        <v>0</v>
      </c>
      <c r="BW28" s="314">
        <f t="shared" si="7"/>
        <v>29855273.240000002</v>
      </c>
      <c r="BX28" s="314">
        <f t="shared" si="8"/>
        <v>9041043.6999999993</v>
      </c>
      <c r="BY28" s="307">
        <v>9041043.6999999993</v>
      </c>
      <c r="BZ28" s="307">
        <v>0</v>
      </c>
      <c r="CA28" s="307">
        <v>0</v>
      </c>
      <c r="CB28" s="309">
        <v>13098980.85</v>
      </c>
      <c r="CC28" s="317">
        <v>24926.7</v>
      </c>
      <c r="CE28" s="311"/>
    </row>
    <row r="29" spans="1:83" ht="28.5">
      <c r="A29" s="184">
        <v>520029</v>
      </c>
      <c r="B29" s="300">
        <v>22</v>
      </c>
      <c r="C29" s="185" t="s">
        <v>69</v>
      </c>
      <c r="D29" s="12">
        <f t="shared" si="1"/>
        <v>174077</v>
      </c>
      <c r="E29" s="270">
        <f>СОГАЗ!E30+Капитал!E30+Ингосстрах!E30+Ресо!E30</f>
        <v>154124</v>
      </c>
      <c r="F29" s="270">
        <f>СОГАЗ!F30+Капитал!F30+Ингосстрах!F30+Ресо!F30</f>
        <v>21051</v>
      </c>
      <c r="G29" s="270">
        <f>СОГАЗ!G30+Капитал!G30+Ингосстрах!G30+Ресо!G30</f>
        <v>8038</v>
      </c>
      <c r="H29" s="270">
        <f>СОГАЗ!H30+Капитал!H30+Ингосстрах!H30+Ресо!H30</f>
        <v>0</v>
      </c>
      <c r="I29" s="270">
        <f>СОГАЗ!I30+Капитал!I30+Ингосстрах!I30+Ресо!I30</f>
        <v>0</v>
      </c>
      <c r="J29" s="270">
        <f>СОГАЗ!J30+Капитал!J30+Ингосстрах!J30+Ресо!J30</f>
        <v>0</v>
      </c>
      <c r="K29" s="270">
        <f>СОГАЗ!K30+Капитал!K30+Ингосстрах!K30+Ресо!K30</f>
        <v>4605</v>
      </c>
      <c r="L29" s="270">
        <f>СОГАЗ!L30+Капитал!L30+Ингосстрах!L30+Ресо!L30</f>
        <v>15348</v>
      </c>
      <c r="M29" s="14">
        <f t="shared" si="2"/>
        <v>112029</v>
      </c>
      <c r="N29" s="305">
        <f>СОГАЗ!N30+Капитал!N30+Ингосстрах!N30+Ресо!N30</f>
        <v>96522</v>
      </c>
      <c r="O29" s="305">
        <f>СОГАЗ!O30+Капитал!O30+Ингосстрах!O30+Ресо!O30</f>
        <v>1592</v>
      </c>
      <c r="P29" s="305">
        <f>СОГАЗ!P30+Капитал!P30+Ингосстрах!P30+Ресо!P30</f>
        <v>21</v>
      </c>
      <c r="Q29" s="305">
        <f>СОГАЗ!Q30+Капитал!Q30+Ингосстрах!Q30+Ресо!Q30</f>
        <v>9329</v>
      </c>
      <c r="R29" s="305">
        <f>СОГАЗ!R30+Капитал!R30+Ингосстрах!R30+Ресо!R30</f>
        <v>3800</v>
      </c>
      <c r="S29" s="305">
        <f>СОГАЗ!S30+Капитал!S30+Ингосстрах!S30+Ресо!S30</f>
        <v>0</v>
      </c>
      <c r="T29" s="305">
        <f>СОГАЗ!T30+Капитал!T30+Ингосстрах!T30+Ресо!T30</f>
        <v>1105</v>
      </c>
      <c r="U29" s="305">
        <f>СОГАЗ!U30+Капитал!U30+Ингосстрах!U30+Ресо!U30</f>
        <v>52</v>
      </c>
      <c r="V29" s="305">
        <f>СОГАЗ!V30+Капитал!V30+Ингосстрах!V30+Ресо!V30</f>
        <v>0</v>
      </c>
      <c r="W29" s="305">
        <f>СОГАЗ!W30+Капитал!W30+Ингосстрах!W30+Ресо!W30</f>
        <v>10063</v>
      </c>
      <c r="X29" s="305">
        <f>СОГАЗ!X30+Капитал!X30+Ингосстрах!X30+Ресо!X30</f>
        <v>252</v>
      </c>
      <c r="Y29" s="186">
        <f>СОГАЗ!Y30+Капитал!Y30+Ингосстрах!Y30+Ресо!Y30</f>
        <v>15255</v>
      </c>
      <c r="Z29" s="21">
        <f t="shared" si="3"/>
        <v>22723</v>
      </c>
      <c r="AA29" s="306">
        <f>СОГАЗ!AA30+Капитал!AA30+Ингосстрах!AA30+Ресо!AA30</f>
        <v>12088</v>
      </c>
      <c r="AB29" s="305">
        <f>СОГАЗ!AB30+Капитал!AB30+Ингосстрах!AB30+Ресо!AB30</f>
        <v>1505</v>
      </c>
      <c r="AC29" s="305">
        <f>СОГАЗ!AC30+Капитал!AC30+Ингосстрах!AC30+Ресо!AC30</f>
        <v>9130</v>
      </c>
      <c r="AD29" s="186">
        <f>СОГАЗ!AD30+Капитал!AD30+Ингосстрах!AD30+Ресо!AD30</f>
        <v>0</v>
      </c>
      <c r="AE29" s="14">
        <f>СОГАЗ!AE30+Капитал!AE30+Ингосстрах!AE30+Ресо!AE30</f>
        <v>12105</v>
      </c>
      <c r="AF29" s="305">
        <f>СОГАЗ!AF30+Капитал!AF30+Ингосстрах!AF30+Ресо!AF30</f>
        <v>0</v>
      </c>
      <c r="AG29" s="305">
        <f>СОГАЗ!AG30+Капитал!AG30+Ингосстрах!AG30+Ресо!AG30</f>
        <v>797</v>
      </c>
      <c r="AH29" s="302">
        <f>СОГАЗ!AH30+Капитал!AH30+Ингосстрах!AH30+Ресо!AH30</f>
        <v>53</v>
      </c>
      <c r="AI29" s="17">
        <f t="shared" si="9"/>
        <v>12158</v>
      </c>
      <c r="AJ29" s="21">
        <f t="shared" si="4"/>
        <v>1324</v>
      </c>
      <c r="AK29" s="306">
        <f>СОГАЗ!AK30+Капитал!AK30+Ингосстрах!AK30+Ресо!AK30</f>
        <v>1324</v>
      </c>
      <c r="AL29" s="305">
        <f>СОГАЗ!AL30+Капитал!AL30+Ингосстрах!AL30+Ресо!AL30</f>
        <v>446</v>
      </c>
      <c r="AM29" s="187">
        <f>СОГАЗ!AM30+Капитал!AM30+Ингосстрах!AM30+Ресо!AM30</f>
        <v>0</v>
      </c>
      <c r="AN29" s="14">
        <f>СОГАЗ!AN30+Капитал!AN30+Ингосстрах!AN30+Ресо!AN30</f>
        <v>23819</v>
      </c>
      <c r="AO29" s="186">
        <f>СОГАЗ!AO30+Капитал!AO30+Ингосстрах!AO30+Ресо!AO30</f>
        <v>24</v>
      </c>
      <c r="AP29" s="309">
        <f t="shared" si="0"/>
        <v>630942341.45000005</v>
      </c>
      <c r="AQ29" s="314">
        <f t="shared" si="5"/>
        <v>90617381.270000011</v>
      </c>
      <c r="AR29" s="307">
        <v>76648947.680000007</v>
      </c>
      <c r="AS29" s="307">
        <v>33560346.239999995</v>
      </c>
      <c r="AT29" s="307">
        <v>17739624.859999999</v>
      </c>
      <c r="AU29" s="307">
        <v>1714310.0399999998</v>
      </c>
      <c r="AV29" s="307">
        <v>0</v>
      </c>
      <c r="AW29" s="307">
        <v>0</v>
      </c>
      <c r="AX29" s="307">
        <v>0</v>
      </c>
      <c r="AY29" s="307">
        <v>3683032.95</v>
      </c>
      <c r="AZ29" s="307">
        <v>8571090.6000000015</v>
      </c>
      <c r="BA29" s="309">
        <v>168120598.78</v>
      </c>
      <c r="BB29" s="307">
        <v>114365056.92</v>
      </c>
      <c r="BC29" s="307">
        <v>4905190.8</v>
      </c>
      <c r="BD29" s="307">
        <v>71178.45</v>
      </c>
      <c r="BE29" s="307">
        <v>6202945.3900000006</v>
      </c>
      <c r="BF29" s="307">
        <v>3575040</v>
      </c>
      <c r="BG29" s="307">
        <v>0</v>
      </c>
      <c r="BH29" s="307">
        <v>678912.00000000012</v>
      </c>
      <c r="BI29" s="307">
        <v>25202.839999999997</v>
      </c>
      <c r="BJ29" s="307">
        <v>0</v>
      </c>
      <c r="BK29" s="307">
        <v>5899936.9000000004</v>
      </c>
      <c r="BL29" s="307">
        <v>18779302.079999998</v>
      </c>
      <c r="BM29" s="307">
        <v>13617833.400000002</v>
      </c>
      <c r="BN29" s="314">
        <f t="shared" si="6"/>
        <v>14920253.83</v>
      </c>
      <c r="BO29" s="307">
        <v>6883632.4800000004</v>
      </c>
      <c r="BP29" s="307">
        <v>660950.85000000009</v>
      </c>
      <c r="BQ29" s="307">
        <v>7375670.5</v>
      </c>
      <c r="BR29" s="307">
        <v>0</v>
      </c>
      <c r="BS29" s="307">
        <v>277216194.36000001</v>
      </c>
      <c r="BT29" s="307">
        <v>0</v>
      </c>
      <c r="BU29" s="307">
        <v>43182041.809999987</v>
      </c>
      <c r="BV29" s="307">
        <v>1458782.5999999999</v>
      </c>
      <c r="BW29" s="314">
        <f t="shared" si="7"/>
        <v>278674976.96000004</v>
      </c>
      <c r="BX29" s="314">
        <f t="shared" si="8"/>
        <v>19236223.879999999</v>
      </c>
      <c r="BY29" s="307">
        <v>19236223.879999999</v>
      </c>
      <c r="BZ29" s="307">
        <v>12349503.630000001</v>
      </c>
      <c r="CA29" s="307">
        <v>0</v>
      </c>
      <c r="CB29" s="309">
        <v>59372906.729999997</v>
      </c>
      <c r="CC29" s="317">
        <v>59824.08</v>
      </c>
      <c r="CE29" s="311"/>
    </row>
    <row r="30" spans="1:83" ht="28.5">
      <c r="A30" s="184">
        <v>520031</v>
      </c>
      <c r="B30" s="300">
        <v>23</v>
      </c>
      <c r="C30" s="185" t="s">
        <v>70</v>
      </c>
      <c r="D30" s="12">
        <f t="shared" si="1"/>
        <v>13869</v>
      </c>
      <c r="E30" s="270">
        <f>СОГАЗ!E31+Капитал!E31+Ингосстрах!E31+Ресо!E31</f>
        <v>11355</v>
      </c>
      <c r="F30" s="270">
        <f>СОГАЗ!F31+Капитал!F31+Ингосстрах!F31+Ресо!F31</f>
        <v>1716</v>
      </c>
      <c r="G30" s="270">
        <f>СОГАЗ!G31+Капитал!G31+Ингосстрах!G31+Ресо!G31</f>
        <v>2613</v>
      </c>
      <c r="H30" s="270">
        <f>СОГАЗ!H31+Капитал!H31+Ингосстрах!H31+Ресо!H31</f>
        <v>0</v>
      </c>
      <c r="I30" s="270">
        <f>СОГАЗ!I31+Капитал!I31+Ингосстрах!I31+Ресо!I31</f>
        <v>0</v>
      </c>
      <c r="J30" s="270">
        <f>СОГАЗ!J31+Капитал!J31+Ингосстрах!J31+Ресо!J31</f>
        <v>0</v>
      </c>
      <c r="K30" s="270">
        <f>СОГАЗ!K31+Капитал!K31+Ингосстрах!K31+Ресо!K31</f>
        <v>0</v>
      </c>
      <c r="L30" s="270">
        <f>СОГАЗ!L31+Капитал!L31+Ингосстрах!L31+Ресо!L31</f>
        <v>2514</v>
      </c>
      <c r="M30" s="14">
        <f t="shared" si="2"/>
        <v>16356</v>
      </c>
      <c r="N30" s="305">
        <f>СОГАЗ!N31+Капитал!N31+Ингосстрах!N31+Ресо!N31</f>
        <v>15256</v>
      </c>
      <c r="O30" s="305">
        <f>СОГАЗ!O31+Капитал!O31+Ингосстрах!O31+Ресо!O31</f>
        <v>0</v>
      </c>
      <c r="P30" s="305">
        <f>СОГАЗ!P31+Капитал!P31+Ингосстрах!P31+Ресо!P31</f>
        <v>0</v>
      </c>
      <c r="Q30" s="305">
        <f>СОГАЗ!Q31+Капитал!Q31+Ингосстрах!Q31+Ресо!Q31</f>
        <v>1408</v>
      </c>
      <c r="R30" s="305">
        <f>СОГАЗ!R31+Капитал!R31+Ингосстрах!R31+Ресо!R31</f>
        <v>468</v>
      </c>
      <c r="S30" s="305">
        <f>СОГАЗ!S31+Капитал!S31+Ингосстрах!S31+Ресо!S31</f>
        <v>1</v>
      </c>
      <c r="T30" s="305">
        <f>СОГАЗ!T31+Капитал!T31+Ингосстрах!T31+Ресо!T31</f>
        <v>0</v>
      </c>
      <c r="U30" s="305">
        <f>СОГАЗ!U31+Капитал!U31+Ингосстрах!U31+Ресо!U31</f>
        <v>0</v>
      </c>
      <c r="V30" s="305">
        <f>СОГАЗ!V31+Капитал!V31+Ингосстрах!V31+Ресо!V31</f>
        <v>0</v>
      </c>
      <c r="W30" s="305">
        <f>СОГАЗ!W31+Капитал!W31+Ингосстрах!W31+Ресо!W31</f>
        <v>1214</v>
      </c>
      <c r="X30" s="305">
        <f>СОГАЗ!X31+Капитал!X31+Ингосстрах!X31+Ресо!X31</f>
        <v>0</v>
      </c>
      <c r="Y30" s="186">
        <f>СОГАЗ!Y31+Капитал!Y31+Ингосстрах!Y31+Ресо!Y31</f>
        <v>1100</v>
      </c>
      <c r="Z30" s="21">
        <f t="shared" si="3"/>
        <v>4075</v>
      </c>
      <c r="AA30" s="306">
        <f>СОГАЗ!AA31+Капитал!AA31+Ингосстрах!AA31+Ресо!AA31</f>
        <v>1437</v>
      </c>
      <c r="AB30" s="305">
        <f>СОГАЗ!AB31+Капитал!AB31+Ингосстрах!AB31+Ресо!AB31</f>
        <v>31</v>
      </c>
      <c r="AC30" s="305">
        <f>СОГАЗ!AC31+Капитал!AC31+Ингосстрах!AC31+Ресо!AC31</f>
        <v>2607</v>
      </c>
      <c r="AD30" s="186">
        <f>СОГАЗ!AD31+Капитал!AD31+Ингосстрах!AD31+Ресо!AD31</f>
        <v>0</v>
      </c>
      <c r="AE30" s="14">
        <f>СОГАЗ!AE31+Капитал!AE31+Ингосстрах!AE31+Ресо!AE31</f>
        <v>1226</v>
      </c>
      <c r="AF30" s="305">
        <f>СОГАЗ!AF31+Капитал!AF31+Ингосстрах!AF31+Ресо!AF31</f>
        <v>0</v>
      </c>
      <c r="AG30" s="305">
        <f>СОГАЗ!AG31+Капитал!AG31+Ингосстрах!AG31+Ресо!AG31</f>
        <v>0</v>
      </c>
      <c r="AH30" s="302">
        <f>СОГАЗ!AH31+Капитал!AH31+Ингосстрах!AH31+Ресо!AH31</f>
        <v>0</v>
      </c>
      <c r="AI30" s="17">
        <f t="shared" si="9"/>
        <v>1226</v>
      </c>
      <c r="AJ30" s="21">
        <f t="shared" si="4"/>
        <v>540</v>
      </c>
      <c r="AK30" s="306">
        <f>СОГАЗ!AK31+Капитал!AK31+Ингосстрах!AK31+Ресо!AK31</f>
        <v>540</v>
      </c>
      <c r="AL30" s="305">
        <f>СОГАЗ!AL31+Капитал!AL31+Ингосстрах!AL31+Ресо!AL31</f>
        <v>0</v>
      </c>
      <c r="AM30" s="187">
        <f>СОГАЗ!AM31+Капитал!AM31+Ингосстрах!AM31+Ресо!AM31</f>
        <v>0</v>
      </c>
      <c r="AN30" s="14">
        <f>СОГАЗ!AN31+Капитал!AN31+Ингосстрах!AN31+Ресо!AN31</f>
        <v>3239</v>
      </c>
      <c r="AO30" s="186">
        <f>СОГАЗ!AO31+Капитал!AO31+Ингосстрах!AO31+Ресо!AO31</f>
        <v>7</v>
      </c>
      <c r="AP30" s="309">
        <f t="shared" si="0"/>
        <v>68461949.329999998</v>
      </c>
      <c r="AQ30" s="314">
        <f t="shared" si="5"/>
        <v>12427717.950000001</v>
      </c>
      <c r="AR30" s="307">
        <v>11023774.65</v>
      </c>
      <c r="AS30" s="307">
        <v>2456574.12</v>
      </c>
      <c r="AT30" s="307">
        <v>5730178.3499999987</v>
      </c>
      <c r="AU30" s="307">
        <v>0</v>
      </c>
      <c r="AV30" s="307">
        <v>0</v>
      </c>
      <c r="AW30" s="307">
        <v>0</v>
      </c>
      <c r="AX30" s="307">
        <v>0</v>
      </c>
      <c r="AY30" s="307">
        <v>0</v>
      </c>
      <c r="AZ30" s="307">
        <v>1403943.3</v>
      </c>
      <c r="BA30" s="309">
        <v>20578219.890000001</v>
      </c>
      <c r="BB30" s="307">
        <v>17498479.440000001</v>
      </c>
      <c r="BC30" s="307">
        <v>0</v>
      </c>
      <c r="BD30" s="307">
        <v>0</v>
      </c>
      <c r="BE30" s="307">
        <v>936193.27999999991</v>
      </c>
      <c r="BF30" s="307">
        <v>440294.40000000008</v>
      </c>
      <c r="BG30" s="307">
        <v>9536.57</v>
      </c>
      <c r="BH30" s="307">
        <v>0</v>
      </c>
      <c r="BI30" s="307">
        <v>0</v>
      </c>
      <c r="BJ30" s="307">
        <v>0</v>
      </c>
      <c r="BK30" s="307">
        <v>711768.20000000007</v>
      </c>
      <c r="BL30" s="307">
        <v>0</v>
      </c>
      <c r="BM30" s="307">
        <v>981948</v>
      </c>
      <c r="BN30" s="314">
        <f t="shared" si="6"/>
        <v>2937993.24</v>
      </c>
      <c r="BO30" s="307">
        <v>818314.02</v>
      </c>
      <c r="BP30" s="307">
        <v>13614.27</v>
      </c>
      <c r="BQ30" s="307">
        <v>2106064.9500000002</v>
      </c>
      <c r="BR30" s="307">
        <v>0</v>
      </c>
      <c r="BS30" s="307">
        <v>19420845.32</v>
      </c>
      <c r="BT30" s="307">
        <v>0</v>
      </c>
      <c r="BU30" s="307">
        <v>0</v>
      </c>
      <c r="BV30" s="307">
        <v>0</v>
      </c>
      <c r="BW30" s="314">
        <f t="shared" si="7"/>
        <v>19420845.32</v>
      </c>
      <c r="BX30" s="314">
        <f t="shared" si="8"/>
        <v>5023414.8</v>
      </c>
      <c r="BY30" s="307">
        <v>5023414.8</v>
      </c>
      <c r="BZ30" s="307">
        <v>0</v>
      </c>
      <c r="CA30" s="307">
        <v>0</v>
      </c>
      <c r="CB30" s="309">
        <v>8073758.1299999999</v>
      </c>
      <c r="CC30" s="317">
        <v>17448.690000000002</v>
      </c>
      <c r="CE30" s="311"/>
    </row>
    <row r="31" spans="1:83" ht="28.5">
      <c r="A31" s="184">
        <v>520033</v>
      </c>
      <c r="B31" s="300">
        <v>24</v>
      </c>
      <c r="C31" s="185" t="s">
        <v>71</v>
      </c>
      <c r="D31" s="12">
        <f t="shared" si="1"/>
        <v>173710</v>
      </c>
      <c r="E31" s="270">
        <f>СОГАЗ!E32+Капитал!E32+Ингосстрах!E32+Ресо!E32</f>
        <v>139658</v>
      </c>
      <c r="F31" s="270">
        <f>СОГАЗ!F32+Капитал!F32+Ингосстрах!F32+Ресо!F32</f>
        <v>20159</v>
      </c>
      <c r="G31" s="270">
        <f>СОГАЗ!G32+Капитал!G32+Ингосстрах!G32+Ресо!G32</f>
        <v>12351</v>
      </c>
      <c r="H31" s="270">
        <f>СОГАЗ!H32+Капитал!H32+Ингосстрах!H32+Ресо!H32</f>
        <v>0</v>
      </c>
      <c r="I31" s="270">
        <f>СОГАЗ!I32+Капитал!I32+Ингосстрах!I32+Ресо!I32</f>
        <v>0</v>
      </c>
      <c r="J31" s="270">
        <f>СОГАЗ!J32+Капитал!J32+Ингосстрах!J32+Ресо!J32</f>
        <v>0</v>
      </c>
      <c r="K31" s="270">
        <f>СОГАЗ!K32+Капитал!K32+Ингосстрах!K32+Ресо!K32</f>
        <v>12042</v>
      </c>
      <c r="L31" s="270">
        <f>СОГАЗ!L32+Капитал!L32+Ингосстрах!L32+Ресо!L32</f>
        <v>22010</v>
      </c>
      <c r="M31" s="14">
        <f t="shared" si="2"/>
        <v>129181</v>
      </c>
      <c r="N31" s="305">
        <f>СОГАЗ!N32+Капитал!N32+Ингосстрах!N32+Ресо!N32</f>
        <v>111289</v>
      </c>
      <c r="O31" s="305">
        <f>СОГАЗ!O32+Капитал!O32+Ингосстрах!O32+Ресо!O32</f>
        <v>1398</v>
      </c>
      <c r="P31" s="305">
        <f>СОГАЗ!P32+Капитал!P32+Ингосстрах!P32+Ресо!P32</f>
        <v>0</v>
      </c>
      <c r="Q31" s="305">
        <f>СОГАЗ!Q32+Капитал!Q32+Ингосстрах!Q32+Ресо!Q32</f>
        <v>10102</v>
      </c>
      <c r="R31" s="305">
        <f>СОГАЗ!R32+Капитал!R32+Ингосстрах!R32+Ресо!R32</f>
        <v>4196</v>
      </c>
      <c r="S31" s="305">
        <f>СОГАЗ!S32+Капитал!S32+Ингосстрах!S32+Ресо!S32</f>
        <v>0</v>
      </c>
      <c r="T31" s="305">
        <f>СОГАЗ!T32+Капитал!T32+Ингосстрах!T32+Ресо!T32</f>
        <v>0</v>
      </c>
      <c r="U31" s="305">
        <f>СОГАЗ!U32+Капитал!U32+Ингосстрах!U32+Ресо!U32</f>
        <v>0</v>
      </c>
      <c r="V31" s="305">
        <f>СОГАЗ!V32+Капитал!V32+Ингосстрах!V32+Ресо!V32</f>
        <v>0</v>
      </c>
      <c r="W31" s="305">
        <f>СОГАЗ!W32+Капитал!W32+Ингосстрах!W32+Ресо!W32</f>
        <v>10981</v>
      </c>
      <c r="X31" s="305">
        <f>СОГАЗ!X32+Капитал!X32+Ингосстрах!X32+Ресо!X32</f>
        <v>0</v>
      </c>
      <c r="Y31" s="186">
        <f>СОГАЗ!Y32+Капитал!Y32+Ингосстрах!Y32+Ресо!Y32</f>
        <v>17892</v>
      </c>
      <c r="Z31" s="21">
        <f t="shared" si="3"/>
        <v>37006</v>
      </c>
      <c r="AA31" s="306">
        <f>СОГАЗ!AA32+Капитал!AA32+Ингосстрах!AA32+Ресо!AA32</f>
        <v>19960</v>
      </c>
      <c r="AB31" s="305">
        <f>СОГАЗ!AB32+Капитал!AB32+Ингосстрах!AB32+Ресо!AB32</f>
        <v>790</v>
      </c>
      <c r="AC31" s="305">
        <f>СОГАЗ!AC32+Капитал!AC32+Ингосстрах!AC32+Ресо!AC32</f>
        <v>16256</v>
      </c>
      <c r="AD31" s="186">
        <f>СОГАЗ!AD32+Капитал!AD32+Ингосстрах!AD32+Ресо!AD32</f>
        <v>0</v>
      </c>
      <c r="AE31" s="14">
        <f>СОГАЗ!AE32+Капитал!AE32+Ингосстрах!AE32+Ресо!AE32</f>
        <v>13595</v>
      </c>
      <c r="AF31" s="305">
        <f>СОГАЗ!AF32+Капитал!AF32+Ингосстрах!AF32+Ресо!AF32</f>
        <v>0</v>
      </c>
      <c r="AG31" s="305">
        <f>СОГАЗ!AG32+Капитал!AG32+Ингосстрах!AG32+Ресо!AG32</f>
        <v>1003</v>
      </c>
      <c r="AH31" s="302">
        <f>СОГАЗ!AH32+Капитал!AH32+Ингосстрах!AH32+Ресо!AH32</f>
        <v>159</v>
      </c>
      <c r="AI31" s="17">
        <f t="shared" si="9"/>
        <v>13754</v>
      </c>
      <c r="AJ31" s="21">
        <f t="shared" si="4"/>
        <v>4405</v>
      </c>
      <c r="AK31" s="306">
        <f>СОГАЗ!AK32+Капитал!AK32+Ингосстрах!AK32+Ресо!AK32</f>
        <v>4405</v>
      </c>
      <c r="AL31" s="305">
        <f>СОГАЗ!AL32+Капитал!AL32+Ингосстрах!AL32+Ресо!AL32</f>
        <v>200</v>
      </c>
      <c r="AM31" s="187">
        <f>СОГАЗ!AM32+Капитал!AM32+Ингосстрах!AM32+Ресо!AM32</f>
        <v>0</v>
      </c>
      <c r="AN31" s="14">
        <f>СОГАЗ!AN32+Капитал!AN32+Ингосстрах!AN32+Ресо!AN32</f>
        <v>25317</v>
      </c>
      <c r="AO31" s="186">
        <f>СОГАЗ!AO32+Капитал!AO32+Ингосстрах!AO32+Ресо!AO32</f>
        <v>48</v>
      </c>
      <c r="AP31" s="309">
        <f t="shared" si="0"/>
        <v>767713712.33000004</v>
      </c>
      <c r="AQ31" s="314">
        <f t="shared" si="5"/>
        <v>107678154</v>
      </c>
      <c r="AR31" s="307">
        <v>85755598.319999993</v>
      </c>
      <c r="AS31" s="307">
        <v>32396520.949999999</v>
      </c>
      <c r="AT31" s="307">
        <v>27007561.170000002</v>
      </c>
      <c r="AU31" s="307">
        <v>0</v>
      </c>
      <c r="AV31" s="307">
        <v>0</v>
      </c>
      <c r="AW31" s="307">
        <v>0</v>
      </c>
      <c r="AX31" s="307">
        <v>0</v>
      </c>
      <c r="AY31" s="307">
        <v>9631071.1799999997</v>
      </c>
      <c r="AZ31" s="307">
        <v>12291484.500000002</v>
      </c>
      <c r="BA31" s="309">
        <v>178412941.43000001</v>
      </c>
      <c r="BB31" s="307">
        <v>141030985.25</v>
      </c>
      <c r="BC31" s="307">
        <v>4307447.7</v>
      </c>
      <c r="BD31" s="307">
        <v>0</v>
      </c>
      <c r="BE31" s="307">
        <v>6716920.8199999994</v>
      </c>
      <c r="BF31" s="307">
        <v>3947596.8000000003</v>
      </c>
      <c r="BG31" s="307">
        <v>0</v>
      </c>
      <c r="BH31" s="307">
        <v>0</v>
      </c>
      <c r="BI31" s="307">
        <v>0</v>
      </c>
      <c r="BJ31" s="307">
        <v>0</v>
      </c>
      <c r="BK31" s="307">
        <v>6438160.3000000007</v>
      </c>
      <c r="BL31" s="307">
        <v>0</v>
      </c>
      <c r="BM31" s="307">
        <v>15971830.560000001</v>
      </c>
      <c r="BN31" s="314">
        <f t="shared" si="6"/>
        <v>24845775.5</v>
      </c>
      <c r="BO31" s="307">
        <v>11366421.6</v>
      </c>
      <c r="BP31" s="307">
        <v>346944.29999999993</v>
      </c>
      <c r="BQ31" s="307">
        <v>13132409.6</v>
      </c>
      <c r="BR31" s="307">
        <v>0</v>
      </c>
      <c r="BS31" s="307">
        <v>337415961.69000006</v>
      </c>
      <c r="BT31" s="307">
        <v>0</v>
      </c>
      <c r="BU31" s="307">
        <v>45536711.529999994</v>
      </c>
      <c r="BV31" s="307">
        <v>5647859.6699999981</v>
      </c>
      <c r="BW31" s="314">
        <f t="shared" si="7"/>
        <v>343063821.36000007</v>
      </c>
      <c r="BX31" s="314">
        <f t="shared" si="8"/>
        <v>50606093.649999999</v>
      </c>
      <c r="BY31" s="307">
        <v>50606093.649999999</v>
      </c>
      <c r="BZ31" s="307">
        <v>14459036</v>
      </c>
      <c r="CA31" s="307">
        <v>0</v>
      </c>
      <c r="CB31" s="309">
        <v>63106926.390000001</v>
      </c>
      <c r="CC31" s="317">
        <v>119648.16</v>
      </c>
      <c r="CE31" s="311"/>
    </row>
    <row r="32" spans="1:83" ht="28.5">
      <c r="A32" s="184">
        <v>520038</v>
      </c>
      <c r="B32" s="300">
        <v>25</v>
      </c>
      <c r="C32" s="185" t="s">
        <v>72</v>
      </c>
      <c r="D32" s="12">
        <f t="shared" si="1"/>
        <v>44766</v>
      </c>
      <c r="E32" s="270">
        <f>СОГАЗ!E33+Капитал!E33+Ингосстрах!E33+Ресо!E33</f>
        <v>39022</v>
      </c>
      <c r="F32" s="270">
        <f>СОГАЗ!F33+Капитал!F33+Ингосстрах!F33+Ресо!F33</f>
        <v>4548</v>
      </c>
      <c r="G32" s="270">
        <f>СОГАЗ!G33+Капитал!G33+Ингосстрах!G33+Ресо!G33</f>
        <v>5043</v>
      </c>
      <c r="H32" s="270">
        <f>СОГАЗ!H33+Капитал!H33+Ингосстрах!H33+Ресо!H33</f>
        <v>0</v>
      </c>
      <c r="I32" s="270">
        <f>СОГАЗ!I33+Капитал!I33+Ингосстрах!I33+Ресо!I33</f>
        <v>0</v>
      </c>
      <c r="J32" s="270">
        <f>СОГАЗ!J33+Капитал!J33+Ингосстрах!J33+Ресо!J33</f>
        <v>0</v>
      </c>
      <c r="K32" s="270">
        <f>СОГАЗ!K33+Капитал!K33+Ингосстрах!K33+Ресо!K33</f>
        <v>0</v>
      </c>
      <c r="L32" s="270">
        <f>СОГАЗ!L33+Капитал!L33+Ингосстрах!L33+Ресо!L33</f>
        <v>5744</v>
      </c>
      <c r="M32" s="14">
        <f t="shared" si="2"/>
        <v>32801</v>
      </c>
      <c r="N32" s="305">
        <f>СОГАЗ!N33+Капитал!N33+Ингосстрах!N33+Ресо!N33</f>
        <v>28802</v>
      </c>
      <c r="O32" s="305">
        <f>СОГАЗ!O33+Капитал!O33+Ингосстрах!O33+Ресо!O33</f>
        <v>0</v>
      </c>
      <c r="P32" s="305">
        <f>СОГАЗ!P33+Капитал!P33+Ингосстрах!P33+Ресо!P33</f>
        <v>0</v>
      </c>
      <c r="Q32" s="305">
        <f>СОГАЗ!Q33+Капитал!Q33+Ингосстрах!Q33+Ресо!Q33</f>
        <v>1818</v>
      </c>
      <c r="R32" s="305">
        <f>СОГАЗ!R33+Капитал!R33+Ингосстрах!R33+Ресо!R33</f>
        <v>372</v>
      </c>
      <c r="S32" s="305">
        <f>СОГАЗ!S33+Капитал!S33+Ингосстрах!S33+Ресо!S33</f>
        <v>0</v>
      </c>
      <c r="T32" s="305">
        <f>СОГАЗ!T33+Капитал!T33+Ингосстрах!T33+Ресо!T33</f>
        <v>0</v>
      </c>
      <c r="U32" s="305">
        <f>СОГАЗ!U33+Капитал!U33+Ингосстрах!U33+Ресо!U33</f>
        <v>0</v>
      </c>
      <c r="V32" s="305">
        <f>СОГАЗ!V33+Капитал!V33+Ингосстрах!V33+Ресо!V33</f>
        <v>0</v>
      </c>
      <c r="W32" s="305">
        <f>СОГАЗ!W33+Капитал!W33+Ингосстрах!W33+Ресо!W33</f>
        <v>2369</v>
      </c>
      <c r="X32" s="305">
        <f>СОГАЗ!X33+Капитал!X33+Ингосстрах!X33+Ресо!X33</f>
        <v>0</v>
      </c>
      <c r="Y32" s="186">
        <f>СОГАЗ!Y33+Капитал!Y33+Ингосстрах!Y33+Ресо!Y33</f>
        <v>3999</v>
      </c>
      <c r="Z32" s="21">
        <f t="shared" si="3"/>
        <v>10674</v>
      </c>
      <c r="AA32" s="306">
        <f>СОГАЗ!AA33+Капитал!AA33+Ингосстрах!AA33+Ресо!AA33</f>
        <v>8002</v>
      </c>
      <c r="AB32" s="305">
        <f>СОГАЗ!AB33+Капитал!AB33+Ингосстрах!AB33+Ресо!AB33</f>
        <v>174</v>
      </c>
      <c r="AC32" s="305">
        <f>СОГАЗ!AC33+Капитал!AC33+Ингосстрах!AC33+Ресо!AC33</f>
        <v>2498</v>
      </c>
      <c r="AD32" s="186">
        <f>СОГАЗ!AD33+Капитал!AD33+Ингосстрах!AD33+Ресо!AD33</f>
        <v>0</v>
      </c>
      <c r="AE32" s="14">
        <f>СОГАЗ!AE33+Капитал!AE33+Ингосстрах!AE33+Ресо!AE33</f>
        <v>2040</v>
      </c>
      <c r="AF32" s="305">
        <f>СОГАЗ!AF33+Капитал!AF33+Ингосстрах!AF33+Ресо!AF33</f>
        <v>0</v>
      </c>
      <c r="AG32" s="305">
        <f>СОГАЗ!AG33+Капитал!AG33+Ингосстрах!AG33+Ресо!AG33</f>
        <v>0</v>
      </c>
      <c r="AH32" s="302">
        <f>СОГАЗ!AH33+Капитал!AH33+Ингосстрах!AH33+Ресо!AH33</f>
        <v>0</v>
      </c>
      <c r="AI32" s="17">
        <f t="shared" si="9"/>
        <v>2040</v>
      </c>
      <c r="AJ32" s="21">
        <f t="shared" si="4"/>
        <v>1151</v>
      </c>
      <c r="AK32" s="306">
        <f>СОГАЗ!AK33+Капитал!AK33+Ингосстрах!AK33+Ресо!AK33</f>
        <v>1151</v>
      </c>
      <c r="AL32" s="305">
        <f>СОГАЗ!AL33+Капитал!AL33+Ингосстрах!AL33+Ресо!AL33</f>
        <v>0</v>
      </c>
      <c r="AM32" s="187">
        <f>СОГАЗ!AM33+Капитал!AM33+Ингосстрах!AM33+Ресо!AM33</f>
        <v>0</v>
      </c>
      <c r="AN32" s="14">
        <f>СОГАЗ!AN33+Капитал!AN33+Ингосстрах!AN33+Ресо!AN33</f>
        <v>6092</v>
      </c>
      <c r="AO32" s="186">
        <f>СОГАЗ!AO33+Капитал!AO33+Ингосстрах!AO33+Ресо!AO33</f>
        <v>12</v>
      </c>
      <c r="AP32" s="309">
        <f t="shared" si="0"/>
        <v>132742058.58</v>
      </c>
      <c r="AQ32" s="314">
        <f t="shared" si="5"/>
        <v>35147029.779999994</v>
      </c>
      <c r="AR32" s="307">
        <v>24518693.259999998</v>
      </c>
      <c r="AS32" s="307">
        <v>7108569.4799999995</v>
      </c>
      <c r="AT32" s="307">
        <v>11043917.850000001</v>
      </c>
      <c r="AU32" s="307">
        <v>7420599.7199999997</v>
      </c>
      <c r="AV32" s="307">
        <v>0</v>
      </c>
      <c r="AW32" s="307">
        <v>0</v>
      </c>
      <c r="AX32" s="307">
        <v>0</v>
      </c>
      <c r="AY32" s="307">
        <v>0</v>
      </c>
      <c r="AZ32" s="307">
        <v>3207736.8000000003</v>
      </c>
      <c r="BA32" s="309">
        <v>38783860.560000002</v>
      </c>
      <c r="BB32" s="307">
        <v>32266304.559999999</v>
      </c>
      <c r="BC32" s="307">
        <v>0</v>
      </c>
      <c r="BD32" s="307">
        <v>0</v>
      </c>
      <c r="BE32" s="307">
        <v>1208806.3800000001</v>
      </c>
      <c r="BF32" s="307">
        <v>349977.59999999992</v>
      </c>
      <c r="BG32" s="307">
        <v>0</v>
      </c>
      <c r="BH32" s="307">
        <v>0</v>
      </c>
      <c r="BI32" s="307">
        <v>0</v>
      </c>
      <c r="BJ32" s="307">
        <v>0</v>
      </c>
      <c r="BK32" s="307">
        <v>1388944.7</v>
      </c>
      <c r="BL32" s="307">
        <v>0</v>
      </c>
      <c r="BM32" s="307">
        <v>3569827.32</v>
      </c>
      <c r="BN32" s="314">
        <f t="shared" si="6"/>
        <v>6651243.7999999998</v>
      </c>
      <c r="BO32" s="307">
        <v>4556818.92</v>
      </c>
      <c r="BP32" s="307">
        <v>76415.579999999987</v>
      </c>
      <c r="BQ32" s="307">
        <v>2018009.3</v>
      </c>
      <c r="BR32" s="307">
        <v>0</v>
      </c>
      <c r="BS32" s="307">
        <v>27969154.800000001</v>
      </c>
      <c r="BT32" s="307">
        <v>0</v>
      </c>
      <c r="BU32" s="307">
        <v>0</v>
      </c>
      <c r="BV32" s="307">
        <v>0</v>
      </c>
      <c r="BW32" s="314">
        <f t="shared" si="7"/>
        <v>27969154.800000001</v>
      </c>
      <c r="BX32" s="314">
        <f t="shared" si="8"/>
        <v>9005424</v>
      </c>
      <c r="BY32" s="307">
        <v>9005424</v>
      </c>
      <c r="BZ32" s="307">
        <v>0</v>
      </c>
      <c r="CA32" s="307">
        <v>0</v>
      </c>
      <c r="CB32" s="309">
        <v>15185345.640000001</v>
      </c>
      <c r="CC32" s="317">
        <v>29912.04</v>
      </c>
      <c r="CE32" s="311"/>
    </row>
    <row r="33" spans="1:83" ht="42.75">
      <c r="A33" s="184">
        <v>520039</v>
      </c>
      <c r="B33" s="300">
        <v>26</v>
      </c>
      <c r="C33" s="185" t="s">
        <v>73</v>
      </c>
      <c r="D33" s="12">
        <f t="shared" si="1"/>
        <v>28657</v>
      </c>
      <c r="E33" s="270">
        <f>СОГАЗ!E34+Капитал!E34+Ингосстрах!E34+Ресо!E34</f>
        <v>25923</v>
      </c>
      <c r="F33" s="270">
        <f>СОГАЗ!F34+Капитал!F34+Ингосстрах!F34+Ресо!F34</f>
        <v>3750</v>
      </c>
      <c r="G33" s="270">
        <f>СОГАЗ!G34+Капитал!G34+Ингосстрах!G34+Ресо!G34</f>
        <v>3095</v>
      </c>
      <c r="H33" s="270">
        <f>СОГАЗ!H34+Капитал!H34+Ингосстрах!H34+Ресо!H34</f>
        <v>0</v>
      </c>
      <c r="I33" s="270">
        <f>СОГАЗ!I34+Капитал!I34+Ингосстрах!I34+Ресо!I34</f>
        <v>0</v>
      </c>
      <c r="J33" s="270">
        <f>СОГАЗ!J34+Капитал!J34+Ингосстрах!J34+Ресо!J34</f>
        <v>0</v>
      </c>
      <c r="K33" s="270">
        <f>СОГАЗ!K34+Капитал!K34+Ингосстрах!K34+Ресо!K34</f>
        <v>0</v>
      </c>
      <c r="L33" s="270">
        <f>СОГАЗ!L34+Капитал!L34+Ингосстрах!L34+Ресо!L34</f>
        <v>2734</v>
      </c>
      <c r="M33" s="14">
        <f t="shared" si="2"/>
        <v>26436</v>
      </c>
      <c r="N33" s="305">
        <f>СОГАЗ!N34+Капитал!N34+Ингосстрах!N34+Ресо!N34</f>
        <v>22389</v>
      </c>
      <c r="O33" s="305">
        <f>СОГАЗ!O34+Капитал!O34+Ингосстрах!O34+Ресо!O34</f>
        <v>0</v>
      </c>
      <c r="P33" s="305">
        <f>СОГАЗ!P34+Капитал!P34+Ингосстрах!P34+Ресо!P34</f>
        <v>0</v>
      </c>
      <c r="Q33" s="305">
        <f>СОГАЗ!Q34+Капитал!Q34+Ингосстрах!Q34+Ресо!Q34</f>
        <v>1787</v>
      </c>
      <c r="R33" s="305">
        <f>СОГАЗ!R34+Капитал!R34+Ингосстрах!R34+Ресо!R34</f>
        <v>743</v>
      </c>
      <c r="S33" s="305">
        <f>СОГАЗ!S34+Капитал!S34+Ингосстрах!S34+Ресо!S34</f>
        <v>1</v>
      </c>
      <c r="T33" s="305">
        <f>СОГАЗ!T34+Капитал!T34+Ингосстрах!T34+Ресо!T34</f>
        <v>211</v>
      </c>
      <c r="U33" s="305">
        <f>СОГАЗ!U34+Капитал!U34+Ингосстрах!U34+Ресо!U34</f>
        <v>96</v>
      </c>
      <c r="V33" s="305">
        <f>СОГАЗ!V34+Капитал!V34+Ингосстрах!V34+Ресо!V34</f>
        <v>0</v>
      </c>
      <c r="W33" s="305">
        <f>СОГАЗ!W34+Капитал!W34+Ингосстрах!W34+Ресо!W34</f>
        <v>1905</v>
      </c>
      <c r="X33" s="305">
        <f>СОГАЗ!X34+Капитал!X34+Ингосстрах!X34+Ресо!X34</f>
        <v>0</v>
      </c>
      <c r="Y33" s="186">
        <f>СОГАЗ!Y34+Капитал!Y34+Ингосстрах!Y34+Ресо!Y34</f>
        <v>4047</v>
      </c>
      <c r="Z33" s="21">
        <f t="shared" si="3"/>
        <v>8676</v>
      </c>
      <c r="AA33" s="306">
        <f>СОГАЗ!AA34+Капитал!AA34+Ингосстрах!AA34+Ресо!AA34</f>
        <v>4783</v>
      </c>
      <c r="AB33" s="305">
        <f>СОГАЗ!AB34+Капитал!AB34+Ингосстрах!AB34+Ресо!AB34</f>
        <v>20</v>
      </c>
      <c r="AC33" s="305">
        <f>СОГАЗ!AC34+Капитал!AC34+Ингосстрах!AC34+Ресо!AC34</f>
        <v>3873</v>
      </c>
      <c r="AD33" s="186">
        <f>СОГАЗ!AD34+Капитал!AD34+Ингосстрах!AD34+Ресо!AD34</f>
        <v>0</v>
      </c>
      <c r="AE33" s="14">
        <f>СОГАЗ!AE34+Капитал!AE34+Ингосстрах!AE34+Ресо!AE34</f>
        <v>1555</v>
      </c>
      <c r="AF33" s="305">
        <f>СОГАЗ!AF34+Капитал!AF34+Ингосстрах!AF34+Ресо!AF34</f>
        <v>0</v>
      </c>
      <c r="AG33" s="305">
        <f>СОГАЗ!AG34+Капитал!AG34+Ингосстрах!AG34+Ресо!AG34</f>
        <v>0</v>
      </c>
      <c r="AH33" s="302">
        <f>СОГАЗ!AH34+Капитал!AH34+Ингосстрах!AH34+Ресо!AH34</f>
        <v>0</v>
      </c>
      <c r="AI33" s="17">
        <f t="shared" si="9"/>
        <v>1555</v>
      </c>
      <c r="AJ33" s="21">
        <f t="shared" si="4"/>
        <v>856</v>
      </c>
      <c r="AK33" s="306">
        <f>СОГАЗ!AK34+Капитал!AK34+Ингосстрах!AK34+Ресо!AK34</f>
        <v>856</v>
      </c>
      <c r="AL33" s="305">
        <f>СОГАЗ!AL34+Капитал!AL34+Ингосстрах!AL34+Ресо!AL34</f>
        <v>0</v>
      </c>
      <c r="AM33" s="187">
        <f>СОГАЗ!AM34+Капитал!AM34+Ингосстрах!AM34+Ресо!AM34</f>
        <v>0</v>
      </c>
      <c r="AN33" s="14">
        <f>СОГАЗ!AN34+Капитал!AN34+Ингосстрах!AN34+Ресо!AN34</f>
        <v>4497</v>
      </c>
      <c r="AO33" s="186">
        <f>СОГАЗ!AO34+Капитал!AO34+Ингосстрах!AO34+Ресо!AO34</f>
        <v>3</v>
      </c>
      <c r="AP33" s="309">
        <f t="shared" si="0"/>
        <v>102339224.95999999</v>
      </c>
      <c r="AQ33" s="314">
        <f t="shared" si="5"/>
        <v>20168141.489999998</v>
      </c>
      <c r="AR33" s="307">
        <v>17900609.189999998</v>
      </c>
      <c r="AS33" s="307">
        <v>6010462.5</v>
      </c>
      <c r="AT33" s="307">
        <v>6762946.4000000004</v>
      </c>
      <c r="AU33" s="307">
        <v>740730</v>
      </c>
      <c r="AV33" s="307">
        <v>0</v>
      </c>
      <c r="AW33" s="307">
        <v>0</v>
      </c>
      <c r="AX33" s="307">
        <v>0</v>
      </c>
      <c r="AY33" s="307">
        <v>0</v>
      </c>
      <c r="AZ33" s="307">
        <v>1526802.3</v>
      </c>
      <c r="BA33" s="309">
        <v>32655067.620000001</v>
      </c>
      <c r="BB33" s="307">
        <v>25852578.300000001</v>
      </c>
      <c r="BC33" s="307">
        <v>0</v>
      </c>
      <c r="BD33" s="307">
        <v>0</v>
      </c>
      <c r="BE33" s="307">
        <v>1188194.1700000002</v>
      </c>
      <c r="BF33" s="307">
        <v>699014.4</v>
      </c>
      <c r="BG33" s="307">
        <v>9536.57</v>
      </c>
      <c r="BH33" s="307">
        <v>129638.39999999999</v>
      </c>
      <c r="BI33" s="307">
        <v>46528.319999999992</v>
      </c>
      <c r="BJ33" s="307">
        <v>0</v>
      </c>
      <c r="BK33" s="307">
        <v>1116901.5</v>
      </c>
      <c r="BL33" s="307">
        <v>0</v>
      </c>
      <c r="BM33" s="307">
        <v>3612675.9600000004</v>
      </c>
      <c r="BN33" s="314">
        <f t="shared" si="6"/>
        <v>5861313.6300000008</v>
      </c>
      <c r="BO33" s="307">
        <v>2723727.18</v>
      </c>
      <c r="BP33" s="307">
        <v>8783.4</v>
      </c>
      <c r="BQ33" s="307">
        <v>3128803.0500000003</v>
      </c>
      <c r="BR33" s="307">
        <v>0</v>
      </c>
      <c r="BS33" s="307">
        <v>24447103.550000004</v>
      </c>
      <c r="BT33" s="307">
        <v>0</v>
      </c>
      <c r="BU33" s="307">
        <v>0</v>
      </c>
      <c r="BV33" s="307">
        <v>0</v>
      </c>
      <c r="BW33" s="314">
        <f t="shared" si="7"/>
        <v>24447103.550000004</v>
      </c>
      <c r="BX33" s="314">
        <f t="shared" si="8"/>
        <v>7998061.6799999997</v>
      </c>
      <c r="BY33" s="307">
        <v>7998061.6799999997</v>
      </c>
      <c r="BZ33" s="307">
        <v>0</v>
      </c>
      <c r="CA33" s="307">
        <v>0</v>
      </c>
      <c r="CB33" s="309">
        <v>11209536.99</v>
      </c>
      <c r="CC33" s="317">
        <v>7478.01</v>
      </c>
      <c r="CE33" s="311"/>
    </row>
    <row r="34" spans="1:83" ht="28.5">
      <c r="A34" s="184">
        <v>520294</v>
      </c>
      <c r="B34" s="300">
        <v>27</v>
      </c>
      <c r="C34" s="185" t="s">
        <v>74</v>
      </c>
      <c r="D34" s="12">
        <f t="shared" si="1"/>
        <v>86617</v>
      </c>
      <c r="E34" s="270">
        <f>СОГАЗ!E35+Капитал!E35+Ингосстрах!E35+Ресо!E35</f>
        <v>84446</v>
      </c>
      <c r="F34" s="270">
        <f>СОГАЗ!F35+Капитал!F35+Ингосстрах!F35+Ресо!F35</f>
        <v>6952</v>
      </c>
      <c r="G34" s="270">
        <f>СОГАЗ!G35+Капитал!G35+Ингосстрах!G35+Ресо!G35</f>
        <v>13003</v>
      </c>
      <c r="H34" s="270">
        <f>СОГАЗ!H35+Капитал!H35+Ингосстрах!H35+Ресо!H35</f>
        <v>0</v>
      </c>
      <c r="I34" s="270">
        <f>СОГАЗ!I35+Капитал!I35+Ингосстрах!I35+Ресо!I35</f>
        <v>0</v>
      </c>
      <c r="J34" s="270">
        <f>СОГАЗ!J35+Капитал!J35+Ингосстрах!J35+Ресо!J35</f>
        <v>0</v>
      </c>
      <c r="K34" s="270">
        <f>СОГАЗ!K35+Капитал!K35+Ингосстрах!K35+Ресо!K35</f>
        <v>0</v>
      </c>
      <c r="L34" s="270">
        <f>СОГАЗ!L35+Капитал!L35+Ингосстрах!L35+Ресо!L35</f>
        <v>2171</v>
      </c>
      <c r="M34" s="14">
        <f t="shared" si="2"/>
        <v>52202</v>
      </c>
      <c r="N34" s="305">
        <f>СОГАЗ!N35+Капитал!N35+Ингосстрах!N35+Ресо!N35</f>
        <v>51909</v>
      </c>
      <c r="O34" s="305">
        <f>СОГАЗ!O35+Капитал!O35+Ингосстрах!O35+Ресо!O35</f>
        <v>0</v>
      </c>
      <c r="P34" s="305">
        <f>СОГАЗ!P35+Капитал!P35+Ингосстрах!P35+Ресо!P35</f>
        <v>0</v>
      </c>
      <c r="Q34" s="305">
        <f>СОГАЗ!Q35+Капитал!Q35+Ингосстрах!Q35+Ресо!Q35</f>
        <v>2415</v>
      </c>
      <c r="R34" s="305">
        <f>СОГАЗ!R35+Капитал!R35+Ингосстрах!R35+Ресо!R35</f>
        <v>3233</v>
      </c>
      <c r="S34" s="305">
        <f>СОГАЗ!S35+Капитал!S35+Ингосстрах!S35+Ресо!S35</f>
        <v>0</v>
      </c>
      <c r="T34" s="305">
        <f>СОГАЗ!T35+Капитал!T35+Ингосстрах!T35+Ресо!T35</f>
        <v>684</v>
      </c>
      <c r="U34" s="305">
        <f>СОГАЗ!U35+Капитал!U35+Ингосстрах!U35+Ресо!U35</f>
        <v>3000</v>
      </c>
      <c r="V34" s="305">
        <f>СОГАЗ!V35+Капитал!V35+Ингосстрах!V35+Ресо!V35</f>
        <v>0</v>
      </c>
      <c r="W34" s="305">
        <f>СОГАЗ!W35+Капитал!W35+Ингосстрах!W35+Ресо!W35</f>
        <v>8515</v>
      </c>
      <c r="X34" s="305">
        <f>СОГАЗ!X35+Капитал!X35+Ингосстрах!X35+Ресо!X35</f>
        <v>0</v>
      </c>
      <c r="Y34" s="186">
        <f>СОГАЗ!Y35+Капитал!Y35+Ингосстрах!Y35+Ресо!Y35</f>
        <v>293</v>
      </c>
      <c r="Z34" s="21">
        <f t="shared" si="3"/>
        <v>37069</v>
      </c>
      <c r="AA34" s="306">
        <f>СОГАЗ!AA35+Капитал!AA35+Ингосстрах!AA35+Ресо!AA35</f>
        <v>18080</v>
      </c>
      <c r="AB34" s="305">
        <f>СОГАЗ!AB35+Капитал!AB35+Ингосстрах!AB35+Ресо!AB35</f>
        <v>9</v>
      </c>
      <c r="AC34" s="305">
        <f>СОГАЗ!AC35+Капитал!AC35+Ингосстрах!AC35+Ресо!AC35</f>
        <v>0</v>
      </c>
      <c r="AD34" s="186">
        <f>СОГАЗ!AD35+Капитал!AD35+Ингосстрах!AD35+Ресо!AD35</f>
        <v>18980</v>
      </c>
      <c r="AE34" s="14">
        <f>СОГАЗ!AE35+Капитал!AE35+Ингосстрах!AE35+Ресо!AE35</f>
        <v>0</v>
      </c>
      <c r="AF34" s="305">
        <f>СОГАЗ!AF35+Капитал!AF35+Ингосстрах!AF35+Ресо!AF35</f>
        <v>0</v>
      </c>
      <c r="AG34" s="305">
        <f>СОГАЗ!AG35+Капитал!AG35+Ингосстрах!AG35+Ресо!AG35</f>
        <v>0</v>
      </c>
      <c r="AH34" s="302">
        <f>СОГАЗ!AH35+Капитал!AH35+Ингосстрах!AH35+Ресо!AH35</f>
        <v>0</v>
      </c>
      <c r="AI34" s="17">
        <f t="shared" si="9"/>
        <v>0</v>
      </c>
      <c r="AJ34" s="21">
        <f t="shared" si="4"/>
        <v>1204</v>
      </c>
      <c r="AK34" s="306">
        <f>СОГАЗ!AK35+Капитал!AK35+Ингосстрах!AK35+Ресо!AK35</f>
        <v>1204</v>
      </c>
      <c r="AL34" s="305">
        <f>СОГАЗ!AL35+Капитал!AL35+Ингосстрах!AL35+Ресо!AL35</f>
        <v>0</v>
      </c>
      <c r="AM34" s="187">
        <f>СОГАЗ!AM35+Капитал!AM35+Ингосстрах!AM35+Ресо!AM35</f>
        <v>0</v>
      </c>
      <c r="AN34" s="14">
        <f>СОГАЗ!AN35+Капитал!AN35+Ингосстрах!AN35+Ресо!AN35</f>
        <v>0</v>
      </c>
      <c r="AO34" s="186">
        <f>СОГАЗ!AO35+Капитал!AO35+Ингосстрах!AO35+Ресо!AO35</f>
        <v>0</v>
      </c>
      <c r="AP34" s="309">
        <f t="shared" si="0"/>
        <v>165375867.72</v>
      </c>
      <c r="AQ34" s="314">
        <f t="shared" si="5"/>
        <v>50112540.169999994</v>
      </c>
      <c r="AR34" s="307">
        <v>48900145.219999991</v>
      </c>
      <c r="AS34" s="307">
        <v>8224424.5599999996</v>
      </c>
      <c r="AT34" s="307">
        <v>28151885.09</v>
      </c>
      <c r="AU34" s="307">
        <v>0</v>
      </c>
      <c r="AV34" s="307">
        <v>0</v>
      </c>
      <c r="AW34" s="307">
        <v>0</v>
      </c>
      <c r="AX34" s="307">
        <v>0</v>
      </c>
      <c r="AY34" s="307">
        <v>0</v>
      </c>
      <c r="AZ34" s="307">
        <v>1212394.9500000002</v>
      </c>
      <c r="BA34" s="309">
        <v>81112970.140000001</v>
      </c>
      <c r="BB34" s="307">
        <v>69337446.75</v>
      </c>
      <c r="BC34" s="307">
        <v>0</v>
      </c>
      <c r="BD34" s="307">
        <v>0</v>
      </c>
      <c r="BE34" s="307">
        <v>1605757.65</v>
      </c>
      <c r="BF34" s="307">
        <v>3041606.4000000004</v>
      </c>
      <c r="BG34" s="307">
        <v>0</v>
      </c>
      <c r="BH34" s="307">
        <v>420249.60000000003</v>
      </c>
      <c r="BI34" s="307">
        <v>1454010</v>
      </c>
      <c r="BJ34" s="307">
        <v>0</v>
      </c>
      <c r="BK34" s="307">
        <v>4992344.4999999991</v>
      </c>
      <c r="BL34" s="307">
        <v>0</v>
      </c>
      <c r="BM34" s="307">
        <v>261555.24</v>
      </c>
      <c r="BN34" s="314">
        <f t="shared" si="6"/>
        <v>23529608.530000001</v>
      </c>
      <c r="BO34" s="307">
        <v>10295836.800000001</v>
      </c>
      <c r="BP34" s="307">
        <v>3952.53</v>
      </c>
      <c r="BQ34" s="307">
        <v>0</v>
      </c>
      <c r="BR34" s="307">
        <v>13229819.199999999</v>
      </c>
      <c r="BS34" s="307"/>
      <c r="BT34" s="307">
        <v>0</v>
      </c>
      <c r="BU34" s="307">
        <v>0</v>
      </c>
      <c r="BV34" s="307">
        <v>0</v>
      </c>
      <c r="BW34" s="314">
        <f t="shared" si="7"/>
        <v>0</v>
      </c>
      <c r="BX34" s="314">
        <f t="shared" si="8"/>
        <v>10620748.880000001</v>
      </c>
      <c r="BY34" s="307">
        <v>10620748.880000001</v>
      </c>
      <c r="BZ34" s="307">
        <v>0</v>
      </c>
      <c r="CA34" s="307">
        <v>0</v>
      </c>
      <c r="CB34" s="309">
        <v>0</v>
      </c>
      <c r="CC34" s="317">
        <v>0</v>
      </c>
      <c r="CE34" s="311"/>
    </row>
    <row r="35" spans="1:83" ht="28.5">
      <c r="A35" s="184">
        <v>520043</v>
      </c>
      <c r="B35" s="300">
        <v>28</v>
      </c>
      <c r="C35" s="185" t="s">
        <v>75</v>
      </c>
      <c r="D35" s="12">
        <f t="shared" si="1"/>
        <v>145401</v>
      </c>
      <c r="E35" s="270">
        <f>СОГАЗ!E36+Капитал!E36+Ингосстрах!E36+Ресо!E36</f>
        <v>142201</v>
      </c>
      <c r="F35" s="270">
        <f>СОГАЗ!F36+Капитал!F36+Ингосстрах!F36+Ресо!F36</f>
        <v>9828</v>
      </c>
      <c r="G35" s="270">
        <f>СОГАЗ!G36+Капитал!G36+Ингосстрах!G36+Ресо!G36</f>
        <v>28090</v>
      </c>
      <c r="H35" s="270">
        <f>СОГАЗ!H36+Капитал!H36+Ингосстрах!H36+Ресо!H36</f>
        <v>0</v>
      </c>
      <c r="I35" s="270">
        <f>СОГАЗ!I36+Капитал!I36+Ингосстрах!I36+Ресо!I36</f>
        <v>0</v>
      </c>
      <c r="J35" s="270">
        <f>СОГАЗ!J36+Капитал!J36+Ингосстрах!J36+Ресо!J36</f>
        <v>0</v>
      </c>
      <c r="K35" s="270">
        <f>СОГАЗ!K36+Капитал!K36+Ингосстрах!K36+Ресо!K36</f>
        <v>3200</v>
      </c>
      <c r="L35" s="270">
        <f>СОГАЗ!L36+Капитал!L36+Ингосстрах!L36+Ресо!L36</f>
        <v>0</v>
      </c>
      <c r="M35" s="14">
        <f t="shared" si="2"/>
        <v>40975</v>
      </c>
      <c r="N35" s="305">
        <f>СОГАЗ!N36+Капитал!N36+Ингосстрах!N36+Ресо!N36</f>
        <v>40975</v>
      </c>
      <c r="O35" s="305">
        <f>СОГАЗ!O36+Капитал!O36+Ингосстрах!O36+Ресо!O36</f>
        <v>769</v>
      </c>
      <c r="P35" s="305">
        <f>СОГАЗ!P36+Капитал!P36+Ингосстрах!P36+Ресо!P36</f>
        <v>0</v>
      </c>
      <c r="Q35" s="305">
        <f>СОГАЗ!Q36+Капитал!Q36+Ингосстрах!Q36+Ресо!Q36</f>
        <v>13379</v>
      </c>
      <c r="R35" s="305">
        <f>СОГАЗ!R36+Капитал!R36+Ингосстрах!R36+Ресо!R36</f>
        <v>2939</v>
      </c>
      <c r="S35" s="305">
        <f>СОГАЗ!S36+Капитал!S36+Ингосстрах!S36+Ресо!S36</f>
        <v>0</v>
      </c>
      <c r="T35" s="305">
        <f>СОГАЗ!T36+Капитал!T36+Ингосстрах!T36+Ресо!T36</f>
        <v>0</v>
      </c>
      <c r="U35" s="305">
        <f>СОГАЗ!U36+Капитал!U36+Ингосстрах!U36+Ресо!U36</f>
        <v>7400</v>
      </c>
      <c r="V35" s="305">
        <f>СОГАЗ!V36+Капитал!V36+Ингосстрах!V36+Ресо!V36</f>
        <v>0</v>
      </c>
      <c r="W35" s="305">
        <f>СОГАЗ!W36+Капитал!W36+Ингосстрах!W36+Ресо!W36</f>
        <v>14508</v>
      </c>
      <c r="X35" s="305">
        <f>СОГАЗ!X36+Капитал!X36+Ингосстрах!X36+Ресо!X36</f>
        <v>0</v>
      </c>
      <c r="Y35" s="186">
        <f>СОГАЗ!Y36+Капитал!Y36+Ингосстрах!Y36+Ресо!Y36</f>
        <v>0</v>
      </c>
      <c r="Z35" s="21">
        <f t="shared" si="3"/>
        <v>17240</v>
      </c>
      <c r="AA35" s="306">
        <f>СОГАЗ!AA36+Капитал!AA36+Ингосстрах!AA36+Ресо!AA36</f>
        <v>14366</v>
      </c>
      <c r="AB35" s="305">
        <f>СОГАЗ!AB36+Капитал!AB36+Ингосстрах!AB36+Ресо!AB36</f>
        <v>0</v>
      </c>
      <c r="AC35" s="305">
        <f>СОГАЗ!AC36+Капитал!AC36+Ингосстрах!AC36+Ресо!AC36</f>
        <v>2874</v>
      </c>
      <c r="AD35" s="186">
        <f>СОГАЗ!AD36+Капитал!AD36+Ингосстрах!AD36+Ресо!AD36</f>
        <v>0</v>
      </c>
      <c r="AE35" s="14">
        <f>СОГАЗ!AE36+Капитал!AE36+Ингосстрах!AE36+Ресо!AE36</f>
        <v>7644</v>
      </c>
      <c r="AF35" s="305">
        <f>СОГАЗ!AF36+Капитал!AF36+Ингосстрах!AF36+Ресо!AF36</f>
        <v>0</v>
      </c>
      <c r="AG35" s="305">
        <f>СОГАЗ!AG36+Капитал!AG36+Ингосстрах!AG36+Ресо!AG36</f>
        <v>0</v>
      </c>
      <c r="AH35" s="302">
        <f>СОГАЗ!AH36+Капитал!AH36+Ингосстрах!AH36+Ресо!AH36</f>
        <v>0</v>
      </c>
      <c r="AI35" s="17">
        <f t="shared" si="9"/>
        <v>7644</v>
      </c>
      <c r="AJ35" s="21">
        <f t="shared" si="4"/>
        <v>2479</v>
      </c>
      <c r="AK35" s="306">
        <f>СОГАЗ!AK36+Капитал!AK36+Ингосстрах!AK36+Ресо!AK36</f>
        <v>2479</v>
      </c>
      <c r="AL35" s="305">
        <f>СОГАЗ!AL36+Капитал!AL36+Ингосстрах!AL36+Ресо!AL36</f>
        <v>0</v>
      </c>
      <c r="AM35" s="187">
        <f>СОГАЗ!AM36+Капитал!AM36+Ингосстрах!AM36+Ресо!AM36</f>
        <v>0</v>
      </c>
      <c r="AN35" s="14">
        <f>СОГАЗ!AN36+Капитал!AN36+Ингосстрах!AN36+Ресо!AN36</f>
        <v>0</v>
      </c>
      <c r="AO35" s="186">
        <f>СОГАЗ!AO36+Капитал!AO36+Ингосстрах!AO36+Ресо!AO36</f>
        <v>0</v>
      </c>
      <c r="AP35" s="309">
        <f t="shared" si="0"/>
        <v>469909412.79999995</v>
      </c>
      <c r="AQ35" s="314">
        <f t="shared" si="5"/>
        <v>96079237.659999982</v>
      </c>
      <c r="AR35" s="307">
        <v>93519909.659999982</v>
      </c>
      <c r="AS35" s="307">
        <v>11656597.68</v>
      </c>
      <c r="AT35" s="307">
        <v>60919625.700000003</v>
      </c>
      <c r="AU35" s="307">
        <v>0</v>
      </c>
      <c r="AV35" s="307">
        <v>0</v>
      </c>
      <c r="AW35" s="307">
        <v>0</v>
      </c>
      <c r="AX35" s="307">
        <v>0</v>
      </c>
      <c r="AY35" s="307">
        <v>2559328</v>
      </c>
      <c r="AZ35" s="307">
        <v>0</v>
      </c>
      <c r="BA35" s="309">
        <v>143822712.84</v>
      </c>
      <c r="BB35" s="307">
        <v>117699868</v>
      </c>
      <c r="BC35" s="307">
        <v>2369404.35</v>
      </c>
      <c r="BD35" s="307">
        <v>0</v>
      </c>
      <c r="BE35" s="307">
        <v>8895830.8899999987</v>
      </c>
      <c r="BF35" s="307">
        <v>2765011.2</v>
      </c>
      <c r="BG35" s="307">
        <v>0</v>
      </c>
      <c r="BH35" s="307">
        <v>0</v>
      </c>
      <c r="BI35" s="307">
        <v>3586558</v>
      </c>
      <c r="BJ35" s="307">
        <v>0</v>
      </c>
      <c r="BK35" s="307">
        <v>8506040.4000000004</v>
      </c>
      <c r="BL35" s="307">
        <v>0</v>
      </c>
      <c r="BM35" s="307">
        <v>0</v>
      </c>
      <c r="BN35" s="314">
        <f t="shared" si="6"/>
        <v>10502623.26</v>
      </c>
      <c r="BO35" s="307">
        <v>8180862.3600000003</v>
      </c>
      <c r="BP35" s="307">
        <v>0</v>
      </c>
      <c r="BQ35" s="307">
        <v>2321760.9</v>
      </c>
      <c r="BR35" s="307">
        <v>0</v>
      </c>
      <c r="BS35" s="307">
        <v>202440791.27999997</v>
      </c>
      <c r="BT35" s="307">
        <v>0</v>
      </c>
      <c r="BU35" s="307">
        <v>0</v>
      </c>
      <c r="BV35" s="307">
        <v>0</v>
      </c>
      <c r="BW35" s="314">
        <f t="shared" si="7"/>
        <v>202440791.27999997</v>
      </c>
      <c r="BX35" s="314">
        <f t="shared" si="8"/>
        <v>17064047.760000002</v>
      </c>
      <c r="BY35" s="307">
        <v>17064047.760000002</v>
      </c>
      <c r="BZ35" s="307">
        <v>0</v>
      </c>
      <c r="CA35" s="307">
        <v>0</v>
      </c>
      <c r="CB35" s="309">
        <v>0</v>
      </c>
      <c r="CC35" s="317">
        <v>0</v>
      </c>
      <c r="CE35" s="311"/>
    </row>
    <row r="36" spans="1:83" ht="28.5">
      <c r="A36" s="184">
        <v>520042</v>
      </c>
      <c r="B36" s="300">
        <v>29</v>
      </c>
      <c r="C36" s="185" t="s">
        <v>76</v>
      </c>
      <c r="D36" s="12">
        <f t="shared" si="1"/>
        <v>0</v>
      </c>
      <c r="E36" s="270">
        <f>СОГАЗ!E37+Капитал!E37+Ингосстрах!E37+Ресо!E37</f>
        <v>0</v>
      </c>
      <c r="F36" s="270">
        <f>СОГАЗ!F37+Капитал!F37+Ингосстрах!F37+Ресо!F37</f>
        <v>0</v>
      </c>
      <c r="G36" s="270">
        <f>СОГАЗ!G37+Капитал!G37+Ингосстрах!G37+Ресо!G37</f>
        <v>0</v>
      </c>
      <c r="H36" s="270">
        <f>СОГАЗ!H37+Капитал!H37+Ингосстрах!H37+Ресо!H37</f>
        <v>0</v>
      </c>
      <c r="I36" s="270">
        <f>СОГАЗ!I37+Капитал!I37+Ингосстрах!I37+Ресо!I37</f>
        <v>0</v>
      </c>
      <c r="J36" s="270">
        <f>СОГАЗ!J37+Капитал!J37+Ингосстрах!J37+Ресо!J37</f>
        <v>0</v>
      </c>
      <c r="K36" s="270">
        <f>СОГАЗ!K37+Капитал!K37+Ингосстрах!K37+Ресо!K37</f>
        <v>0</v>
      </c>
      <c r="L36" s="270">
        <f>СОГАЗ!L37+Капитал!L37+Ингосстрах!L37+Ресо!L37</f>
        <v>0</v>
      </c>
      <c r="M36" s="14">
        <f t="shared" si="2"/>
        <v>0</v>
      </c>
      <c r="N36" s="305">
        <f>СОГАЗ!N37+Капитал!N37+Ингосстрах!N37+Ресо!N37</f>
        <v>0</v>
      </c>
      <c r="O36" s="305">
        <f>СОГАЗ!O37+Капитал!O37+Ингосстрах!O37+Ресо!O37</f>
        <v>0</v>
      </c>
      <c r="P36" s="305">
        <f>СОГАЗ!P37+Капитал!P37+Ингосстрах!P37+Ресо!P37</f>
        <v>0</v>
      </c>
      <c r="Q36" s="305">
        <f>СОГАЗ!Q37+Капитал!Q37+Ингосстрах!Q37+Ресо!Q37</f>
        <v>0</v>
      </c>
      <c r="R36" s="305">
        <f>СОГАЗ!R37+Капитал!R37+Ингосстрах!R37+Ресо!R37</f>
        <v>0</v>
      </c>
      <c r="S36" s="305">
        <f>СОГАЗ!S37+Капитал!S37+Ингосстрах!S37+Ресо!S37</f>
        <v>0</v>
      </c>
      <c r="T36" s="305">
        <f>СОГАЗ!T37+Капитал!T37+Ингосстрах!T37+Ресо!T37</f>
        <v>0</v>
      </c>
      <c r="U36" s="305">
        <f>СОГАЗ!U37+Капитал!U37+Ингосстрах!U37+Ресо!U37</f>
        <v>0</v>
      </c>
      <c r="V36" s="305">
        <f>СОГАЗ!V37+Капитал!V37+Ингосстрах!V37+Ресо!V37</f>
        <v>0</v>
      </c>
      <c r="W36" s="305">
        <f>СОГАЗ!W37+Капитал!W37+Ингосстрах!W37+Ресо!W37</f>
        <v>0</v>
      </c>
      <c r="X36" s="305">
        <f>СОГАЗ!X37+Капитал!X37+Ингосстрах!X37+Ресо!X37</f>
        <v>0</v>
      </c>
      <c r="Y36" s="186">
        <f>СОГАЗ!Y37+Капитал!Y37+Ингосстрах!Y37+Ресо!Y37</f>
        <v>0</v>
      </c>
      <c r="Z36" s="21">
        <f t="shared" si="3"/>
        <v>6208</v>
      </c>
      <c r="AA36" s="306">
        <f>СОГАЗ!AA37+Капитал!AA37+Ингосстрах!AA37+Ресо!AA37</f>
        <v>0</v>
      </c>
      <c r="AB36" s="305">
        <f>СОГАЗ!AB37+Капитал!AB37+Ингосстрах!AB37+Ресо!AB37</f>
        <v>0</v>
      </c>
      <c r="AC36" s="305">
        <f>СОГАЗ!AC37+Капитал!AC37+Ингосстрах!AC37+Ресо!AC37</f>
        <v>6208</v>
      </c>
      <c r="AD36" s="186">
        <f>СОГАЗ!AD37+Капитал!AD37+Ингосстрах!AD37+Ресо!AD37</f>
        <v>0</v>
      </c>
      <c r="AE36" s="14">
        <f>СОГАЗ!AE37+Капитал!AE37+Ингосстрах!AE37+Ресо!AE37</f>
        <v>6421</v>
      </c>
      <c r="AF36" s="305">
        <f>СОГАЗ!AF37+Капитал!AF37+Ингосстрах!AF37+Ресо!AF37</f>
        <v>0</v>
      </c>
      <c r="AG36" s="305">
        <f>СОГАЗ!AG37+Капитал!AG37+Ингосстрах!AG37+Ресо!AG37</f>
        <v>0</v>
      </c>
      <c r="AH36" s="302">
        <f>СОГАЗ!AH37+Капитал!AH37+Ингосстрах!AH37+Ресо!AH37</f>
        <v>0</v>
      </c>
      <c r="AI36" s="17">
        <f t="shared" si="9"/>
        <v>6421</v>
      </c>
      <c r="AJ36" s="21">
        <f t="shared" si="4"/>
        <v>4879</v>
      </c>
      <c r="AK36" s="306">
        <f>СОГАЗ!AK37+Капитал!AK37+Ингосстрах!AK37+Ресо!AK37</f>
        <v>4879</v>
      </c>
      <c r="AL36" s="305">
        <f>СОГАЗ!AL37+Капитал!AL37+Ингосстрах!AL37+Ресо!AL37</f>
        <v>0</v>
      </c>
      <c r="AM36" s="187">
        <f>СОГАЗ!AM37+Капитал!AM37+Ингосстрах!AM37+Ресо!AM37</f>
        <v>0</v>
      </c>
      <c r="AN36" s="14">
        <f>СОГАЗ!AN37+Капитал!AN37+Ингосстрах!AN37+Ресо!AN37</f>
        <v>0</v>
      </c>
      <c r="AO36" s="186">
        <f>СОГАЗ!AO37+Капитал!AO37+Ингосстрах!AO37+Ресо!AO37</f>
        <v>0</v>
      </c>
      <c r="AP36" s="309">
        <f t="shared" si="0"/>
        <v>180927643.68000001</v>
      </c>
      <c r="AQ36" s="314">
        <f t="shared" si="5"/>
        <v>0</v>
      </c>
      <c r="AR36" s="307">
        <v>0</v>
      </c>
      <c r="AS36" s="307">
        <v>0</v>
      </c>
      <c r="AT36" s="307">
        <v>0</v>
      </c>
      <c r="AU36" s="307">
        <v>0</v>
      </c>
      <c r="AV36" s="307">
        <v>0</v>
      </c>
      <c r="AW36" s="307">
        <v>0</v>
      </c>
      <c r="AX36" s="307">
        <v>0</v>
      </c>
      <c r="AY36" s="307">
        <v>0</v>
      </c>
      <c r="AZ36" s="307">
        <v>0</v>
      </c>
      <c r="BA36" s="309">
        <v>0</v>
      </c>
      <c r="BB36" s="307">
        <v>0</v>
      </c>
      <c r="BC36" s="307">
        <v>0</v>
      </c>
      <c r="BD36" s="307">
        <v>0</v>
      </c>
      <c r="BE36" s="307">
        <v>0</v>
      </c>
      <c r="BF36" s="307">
        <v>0</v>
      </c>
      <c r="BG36" s="307">
        <v>0</v>
      </c>
      <c r="BH36" s="307">
        <v>0</v>
      </c>
      <c r="BI36" s="307">
        <v>0</v>
      </c>
      <c r="BJ36" s="307">
        <v>0</v>
      </c>
      <c r="BK36" s="307">
        <v>0</v>
      </c>
      <c r="BL36" s="307">
        <v>0</v>
      </c>
      <c r="BM36" s="307">
        <v>0</v>
      </c>
      <c r="BN36" s="314">
        <f t="shared" si="6"/>
        <v>5015132.8</v>
      </c>
      <c r="BO36" s="307">
        <v>0</v>
      </c>
      <c r="BP36" s="307">
        <v>0</v>
      </c>
      <c r="BQ36" s="307">
        <v>5015132.8</v>
      </c>
      <c r="BR36" s="307">
        <v>0</v>
      </c>
      <c r="BS36" s="307">
        <v>129333039.41</v>
      </c>
      <c r="BT36" s="307">
        <v>0</v>
      </c>
      <c r="BU36" s="307">
        <v>0</v>
      </c>
      <c r="BV36" s="307">
        <v>0</v>
      </c>
      <c r="BW36" s="314">
        <f t="shared" si="7"/>
        <v>129333039.41</v>
      </c>
      <c r="BX36" s="314">
        <f t="shared" si="8"/>
        <v>46579471.469999999</v>
      </c>
      <c r="BY36" s="307">
        <v>46579471.469999999</v>
      </c>
      <c r="BZ36" s="307">
        <v>0</v>
      </c>
      <c r="CA36" s="307">
        <v>0</v>
      </c>
      <c r="CB36" s="309">
        <v>0</v>
      </c>
      <c r="CC36" s="317">
        <v>0</v>
      </c>
      <c r="CE36" s="311"/>
    </row>
    <row r="37" spans="1:83" ht="28.5">
      <c r="A37" s="184">
        <v>520044</v>
      </c>
      <c r="B37" s="300">
        <v>30</v>
      </c>
      <c r="C37" s="185" t="s">
        <v>77</v>
      </c>
      <c r="D37" s="12">
        <f t="shared" si="1"/>
        <v>87146</v>
      </c>
      <c r="E37" s="270">
        <f>СОГАЗ!E38+Капитал!E38+Ингосстрах!E38+Ресо!E38</f>
        <v>87146</v>
      </c>
      <c r="F37" s="270">
        <f>СОГАЗ!F38+Капитал!F38+Ингосстрах!F38+Ресо!F38</f>
        <v>24586</v>
      </c>
      <c r="G37" s="270">
        <f>СОГАЗ!G38+Капитал!G38+Ингосстрах!G38+Ресо!G38</f>
        <v>507</v>
      </c>
      <c r="H37" s="270">
        <f>СОГАЗ!H38+Капитал!H38+Ингосстрах!H38+Ресо!H38</f>
        <v>0</v>
      </c>
      <c r="I37" s="270">
        <f>СОГАЗ!I38+Капитал!I38+Ингосстрах!I38+Ресо!I38</f>
        <v>0</v>
      </c>
      <c r="J37" s="270">
        <f>СОГАЗ!J38+Капитал!J38+Ингосстрах!J38+Ресо!J38</f>
        <v>0</v>
      </c>
      <c r="K37" s="270">
        <f>СОГАЗ!K38+Капитал!K38+Ингосстрах!K38+Ресо!K38</f>
        <v>0</v>
      </c>
      <c r="L37" s="270">
        <f>СОГАЗ!L38+Капитал!L38+Ингосстрах!L38+Ресо!L38</f>
        <v>0</v>
      </c>
      <c r="M37" s="14">
        <f t="shared" si="2"/>
        <v>40505</v>
      </c>
      <c r="N37" s="305">
        <f>СОГАЗ!N38+Капитал!N38+Ингосстрах!N38+Ресо!N38</f>
        <v>40505</v>
      </c>
      <c r="O37" s="305">
        <f>СОГАЗ!O38+Капитал!O38+Ингосстрах!O38+Ресо!O38</f>
        <v>0</v>
      </c>
      <c r="P37" s="305">
        <f>СОГАЗ!P38+Капитал!P38+Ингосстрах!P38+Ресо!P38</f>
        <v>0</v>
      </c>
      <c r="Q37" s="305">
        <f>СОГАЗ!Q38+Капитал!Q38+Ингосстрах!Q38+Ресо!Q38</f>
        <v>4500</v>
      </c>
      <c r="R37" s="305">
        <f>СОГАЗ!R38+Капитал!R38+Ингосстрах!R38+Ресо!R38</f>
        <v>196</v>
      </c>
      <c r="S37" s="305">
        <f>СОГАЗ!S38+Капитал!S38+Ингосстрах!S38+Ресо!S38</f>
        <v>0</v>
      </c>
      <c r="T37" s="305">
        <f>СОГАЗ!T38+Капитал!T38+Ингосстрах!T38+Ресо!T38</f>
        <v>0</v>
      </c>
      <c r="U37" s="305">
        <f>СОГАЗ!U38+Капитал!U38+Ингосстрах!U38+Ресо!U38</f>
        <v>0</v>
      </c>
      <c r="V37" s="305">
        <f>СОГАЗ!V38+Капитал!V38+Ингосстрах!V38+Ресо!V38</f>
        <v>0</v>
      </c>
      <c r="W37" s="305">
        <f>СОГАЗ!W38+Капитал!W38+Ингосстрах!W38+Ресо!W38</f>
        <v>3409</v>
      </c>
      <c r="X37" s="305">
        <f>СОГАЗ!X38+Капитал!X38+Ингосстрах!X38+Ресо!X38</f>
        <v>0</v>
      </c>
      <c r="Y37" s="186">
        <f>СОГАЗ!Y38+Капитал!Y38+Ингосстрах!Y38+Ресо!Y38</f>
        <v>0</v>
      </c>
      <c r="Z37" s="21">
        <f t="shared" si="3"/>
        <v>22728</v>
      </c>
      <c r="AA37" s="306">
        <f>СОГАЗ!AA38+Капитал!AA38+Ингосстрах!AA38+Ресо!AA38</f>
        <v>20788</v>
      </c>
      <c r="AB37" s="305">
        <f>СОГАЗ!AB38+Капитал!AB38+Ингосстрах!AB38+Ресо!AB38</f>
        <v>0</v>
      </c>
      <c r="AC37" s="305">
        <f>СОГАЗ!AC38+Капитал!AC38+Ингосстрах!AC38+Ресо!AC38</f>
        <v>1940</v>
      </c>
      <c r="AD37" s="186">
        <f>СОГАЗ!AD38+Капитал!AD38+Ингосстрах!AD38+Ресо!AD38</f>
        <v>0</v>
      </c>
      <c r="AE37" s="14">
        <f>СОГАЗ!AE38+Капитал!AE38+Ингосстрах!AE38+Ресо!AE38</f>
        <v>3298</v>
      </c>
      <c r="AF37" s="305">
        <f>СОГАЗ!AF38+Капитал!AF38+Ингосстрах!AF38+Ресо!AF38</f>
        <v>0</v>
      </c>
      <c r="AG37" s="305">
        <f>СОГАЗ!AG38+Капитал!AG38+Ингосстрах!AG38+Ресо!AG38</f>
        <v>0</v>
      </c>
      <c r="AH37" s="302">
        <f>СОГАЗ!AH38+Капитал!AH38+Ингосстрах!AH38+Ресо!AH38</f>
        <v>0</v>
      </c>
      <c r="AI37" s="17">
        <f t="shared" si="9"/>
        <v>3298</v>
      </c>
      <c r="AJ37" s="21">
        <f t="shared" si="4"/>
        <v>586</v>
      </c>
      <c r="AK37" s="306">
        <f>СОГАЗ!AK38+Капитал!AK38+Ингосстрах!AK38+Ресо!AK38</f>
        <v>586</v>
      </c>
      <c r="AL37" s="305">
        <f>СОГАЗ!AL38+Капитал!AL38+Ингосстрах!AL38+Ресо!AL38</f>
        <v>0</v>
      </c>
      <c r="AM37" s="187">
        <f>СОГАЗ!AM38+Капитал!AM38+Ингосстрах!AM38+Ресо!AM38</f>
        <v>0</v>
      </c>
      <c r="AN37" s="14">
        <f>СОГАЗ!AN38+Капитал!AN38+Ингосстрах!AN38+Ресо!AN38</f>
        <v>0</v>
      </c>
      <c r="AO37" s="186">
        <f>СОГАЗ!AO38+Капитал!AO38+Ингосстрах!AO38+Ресо!AO38</f>
        <v>0</v>
      </c>
      <c r="AP37" s="309">
        <f t="shared" si="0"/>
        <v>188472156.29999998</v>
      </c>
      <c r="AQ37" s="314">
        <f t="shared" si="5"/>
        <v>74794797.420000002</v>
      </c>
      <c r="AR37" s="307">
        <v>74794797.420000002</v>
      </c>
      <c r="AS37" s="307">
        <v>63449827.779999986</v>
      </c>
      <c r="AT37" s="307">
        <v>2090949.12</v>
      </c>
      <c r="AU37" s="307">
        <v>0</v>
      </c>
      <c r="AV37" s="307">
        <v>0</v>
      </c>
      <c r="AW37" s="307">
        <v>0</v>
      </c>
      <c r="AX37" s="307">
        <v>0</v>
      </c>
      <c r="AY37" s="307">
        <v>0</v>
      </c>
      <c r="AZ37" s="307">
        <v>0</v>
      </c>
      <c r="BA37" s="309">
        <v>55940915.100000001</v>
      </c>
      <c r="BB37" s="307">
        <v>50765726.600000001</v>
      </c>
      <c r="BC37" s="307">
        <v>0</v>
      </c>
      <c r="BD37" s="307">
        <v>0</v>
      </c>
      <c r="BE37" s="307">
        <v>2992095</v>
      </c>
      <c r="BF37" s="307">
        <v>184396.80000000002</v>
      </c>
      <c r="BG37" s="307">
        <v>0</v>
      </c>
      <c r="BH37" s="307">
        <v>0</v>
      </c>
      <c r="BI37" s="307">
        <v>0</v>
      </c>
      <c r="BJ37" s="307">
        <v>0</v>
      </c>
      <c r="BK37" s="307">
        <v>1998696.7</v>
      </c>
      <c r="BL37" s="307">
        <v>0</v>
      </c>
      <c r="BM37" s="307">
        <v>0</v>
      </c>
      <c r="BN37" s="314">
        <f t="shared" si="6"/>
        <v>13405163.48</v>
      </c>
      <c r="BO37" s="307">
        <v>11837934.48</v>
      </c>
      <c r="BP37" s="307">
        <v>0</v>
      </c>
      <c r="BQ37" s="307">
        <v>1567229</v>
      </c>
      <c r="BR37" s="307">
        <v>0</v>
      </c>
      <c r="BS37" s="307">
        <v>38667994.640000001</v>
      </c>
      <c r="BT37" s="307">
        <v>0</v>
      </c>
      <c r="BU37" s="307">
        <v>0</v>
      </c>
      <c r="BV37" s="307">
        <v>0</v>
      </c>
      <c r="BW37" s="314">
        <f t="shared" si="7"/>
        <v>38667994.640000001</v>
      </c>
      <c r="BX37" s="314">
        <f t="shared" si="8"/>
        <v>5663285.6600000001</v>
      </c>
      <c r="BY37" s="307">
        <v>5663285.6600000001</v>
      </c>
      <c r="BZ37" s="307">
        <v>0</v>
      </c>
      <c r="CA37" s="307">
        <v>0</v>
      </c>
      <c r="CB37" s="309">
        <v>0</v>
      </c>
      <c r="CC37" s="317">
        <v>0</v>
      </c>
      <c r="CE37" s="311"/>
    </row>
    <row r="38" spans="1:83" ht="28.5">
      <c r="A38" s="184">
        <v>520049</v>
      </c>
      <c r="B38" s="300">
        <v>31</v>
      </c>
      <c r="C38" s="185" t="s">
        <v>78</v>
      </c>
      <c r="D38" s="12">
        <f t="shared" si="1"/>
        <v>51229</v>
      </c>
      <c r="E38" s="270">
        <f>СОГАЗ!E39+Капитал!E39+Ингосстрах!E39+Ресо!E39</f>
        <v>47761</v>
      </c>
      <c r="F38" s="270">
        <f>СОГАЗ!F39+Капитал!F39+Ингосстрах!F39+Ресо!F39</f>
        <v>13050</v>
      </c>
      <c r="G38" s="270">
        <f>СОГАЗ!G39+Капитал!G39+Ингосстрах!G39+Ресо!G39</f>
        <v>175</v>
      </c>
      <c r="H38" s="270">
        <f>СОГАЗ!H39+Капитал!H39+Ингосстрах!H39+Ресо!H39</f>
        <v>0</v>
      </c>
      <c r="I38" s="270">
        <f>СОГАЗ!I39+Капитал!I39+Ингосстрах!I39+Ресо!I39</f>
        <v>0</v>
      </c>
      <c r="J38" s="270">
        <f>СОГАЗ!J39+Капитал!J39+Ингосстрах!J39+Ресо!J39</f>
        <v>0</v>
      </c>
      <c r="K38" s="270">
        <f>СОГАЗ!K39+Капитал!K39+Ингосстрах!K39+Ресо!K39</f>
        <v>3468</v>
      </c>
      <c r="L38" s="270">
        <f>СОГАЗ!L39+Капитал!L39+Ингосстрах!L39+Ресо!L39</f>
        <v>0</v>
      </c>
      <c r="M38" s="14">
        <f t="shared" si="2"/>
        <v>27933</v>
      </c>
      <c r="N38" s="305">
        <f>СОГАЗ!N39+Капитал!N39+Ингосстрах!N39+Ресо!N39</f>
        <v>27933</v>
      </c>
      <c r="O38" s="305">
        <f>СОГАЗ!O39+Капитал!O39+Ингосстрах!O39+Ресо!O39</f>
        <v>0</v>
      </c>
      <c r="P38" s="305">
        <f>СОГАЗ!P39+Капитал!P39+Ингосстрах!P39+Ресо!P39</f>
        <v>0</v>
      </c>
      <c r="Q38" s="305">
        <f>СОГАЗ!Q39+Капитал!Q39+Ингосстрах!Q39+Ресо!Q39</f>
        <v>1607</v>
      </c>
      <c r="R38" s="305">
        <f>СОГАЗ!R39+Капитал!R39+Ингосстрах!R39+Ресо!R39</f>
        <v>0</v>
      </c>
      <c r="S38" s="305">
        <f>СОГАЗ!S39+Капитал!S39+Ингосстрах!S39+Ресо!S39</f>
        <v>0</v>
      </c>
      <c r="T38" s="305">
        <f>СОГАЗ!T39+Капитал!T39+Ингосстрах!T39+Ресо!T39</f>
        <v>0</v>
      </c>
      <c r="U38" s="305">
        <f>СОГАЗ!U39+Капитал!U39+Ингосстрах!U39+Ресо!U39</f>
        <v>0</v>
      </c>
      <c r="V38" s="305">
        <f>СОГАЗ!V39+Капитал!V39+Ингосстрах!V39+Ресо!V39</f>
        <v>0</v>
      </c>
      <c r="W38" s="305">
        <f>СОГАЗ!W39+Капитал!W39+Ингосстрах!W39+Ресо!W39</f>
        <v>1760</v>
      </c>
      <c r="X38" s="305">
        <f>СОГАЗ!X39+Капитал!X39+Ингосстрах!X39+Ресо!X39</f>
        <v>0</v>
      </c>
      <c r="Y38" s="186">
        <f>СОГАЗ!Y39+Капитал!Y39+Ингосстрах!Y39+Ресо!Y39</f>
        <v>0</v>
      </c>
      <c r="Z38" s="21">
        <f t="shared" si="3"/>
        <v>10215</v>
      </c>
      <c r="AA38" s="306">
        <f>СОГАЗ!AA39+Капитал!AA39+Ингосстрах!AA39+Ресо!AA39</f>
        <v>10215</v>
      </c>
      <c r="AB38" s="305">
        <f>СОГАЗ!AB39+Капитал!AB39+Ингосстрах!AB39+Ресо!AB39</f>
        <v>0</v>
      </c>
      <c r="AC38" s="305">
        <f>СОГАЗ!AC39+Капитал!AC39+Ингосстрах!AC39+Ресо!AC39</f>
        <v>0</v>
      </c>
      <c r="AD38" s="186">
        <f>СОГАЗ!AD39+Капитал!AD39+Ингосстрах!AD39+Ресо!AD39</f>
        <v>0</v>
      </c>
      <c r="AE38" s="14">
        <f>СОГАЗ!AE39+Капитал!AE39+Ингосстрах!AE39+Ресо!AE39</f>
        <v>0</v>
      </c>
      <c r="AF38" s="305">
        <f>СОГАЗ!AF39+Капитал!AF39+Ингосстрах!AF39+Ресо!AF39</f>
        <v>0</v>
      </c>
      <c r="AG38" s="305">
        <f>СОГАЗ!AG39+Капитал!AG39+Ингосстрах!AG39+Ресо!AG39</f>
        <v>0</v>
      </c>
      <c r="AH38" s="302">
        <f>СОГАЗ!AH39+Капитал!AH39+Ингосстрах!AH39+Ресо!AH39</f>
        <v>0</v>
      </c>
      <c r="AI38" s="17">
        <f t="shared" si="9"/>
        <v>0</v>
      </c>
      <c r="AJ38" s="21">
        <f t="shared" si="4"/>
        <v>0</v>
      </c>
      <c r="AK38" s="306">
        <f>СОГАЗ!AK39+Капитал!AK39+Ингосстрах!AK39+Ресо!AK39</f>
        <v>0</v>
      </c>
      <c r="AL38" s="305">
        <f>СОГАЗ!AL39+Капитал!AL39+Ингосстрах!AL39+Ресо!AL39</f>
        <v>0</v>
      </c>
      <c r="AM38" s="187">
        <f>СОГАЗ!AM39+Капитал!AM39+Ингосстрах!AM39+Ресо!AM39</f>
        <v>0</v>
      </c>
      <c r="AN38" s="14">
        <f>СОГАЗ!AN39+Капитал!AN39+Ингосстрах!AN39+Ресо!AN39</f>
        <v>0</v>
      </c>
      <c r="AO38" s="186">
        <f>СОГАЗ!AO39+Капитал!AO39+Ингосстрах!AO39+Ресо!AO39</f>
        <v>0</v>
      </c>
      <c r="AP38" s="309">
        <f t="shared" si="0"/>
        <v>75925977.020000011</v>
      </c>
      <c r="AQ38" s="314">
        <f t="shared" si="5"/>
        <v>41958228.950000003</v>
      </c>
      <c r="AR38" s="307">
        <v>39184557.230000004</v>
      </c>
      <c r="AS38" s="307">
        <v>33864097.5</v>
      </c>
      <c r="AT38" s="307">
        <v>723800</v>
      </c>
      <c r="AU38" s="307">
        <v>0</v>
      </c>
      <c r="AV38" s="307">
        <v>0</v>
      </c>
      <c r="AW38" s="307">
        <v>0</v>
      </c>
      <c r="AX38" s="307">
        <v>0</v>
      </c>
      <c r="AY38" s="307">
        <v>2773671.72</v>
      </c>
      <c r="AZ38" s="307">
        <v>0</v>
      </c>
      <c r="BA38" s="309">
        <v>28150714.170000002</v>
      </c>
      <c r="BB38" s="307">
        <v>26050315.800000001</v>
      </c>
      <c r="BC38" s="307">
        <v>0</v>
      </c>
      <c r="BD38" s="307">
        <v>0</v>
      </c>
      <c r="BE38" s="307">
        <v>1068510.3699999999</v>
      </c>
      <c r="BF38" s="307">
        <v>0</v>
      </c>
      <c r="BG38" s="307">
        <v>0</v>
      </c>
      <c r="BH38" s="307">
        <v>0</v>
      </c>
      <c r="BI38" s="307">
        <v>0</v>
      </c>
      <c r="BJ38" s="307">
        <v>0</v>
      </c>
      <c r="BK38" s="307">
        <v>1031888.0000000001</v>
      </c>
      <c r="BL38" s="307">
        <v>0</v>
      </c>
      <c r="BM38" s="307">
        <v>0</v>
      </c>
      <c r="BN38" s="314">
        <f t="shared" si="6"/>
        <v>5817033.9000000004</v>
      </c>
      <c r="BO38" s="307">
        <v>5817033.9000000004</v>
      </c>
      <c r="BP38" s="307">
        <v>0</v>
      </c>
      <c r="BQ38" s="307">
        <v>0</v>
      </c>
      <c r="BR38" s="307">
        <v>0</v>
      </c>
      <c r="BS38" s="307"/>
      <c r="BT38" s="307">
        <v>0</v>
      </c>
      <c r="BU38" s="307">
        <v>0</v>
      </c>
      <c r="BV38" s="307">
        <v>0</v>
      </c>
      <c r="BW38" s="314">
        <f t="shared" si="7"/>
        <v>0</v>
      </c>
      <c r="BX38" s="314">
        <f t="shared" si="8"/>
        <v>0</v>
      </c>
      <c r="BY38" s="307">
        <v>0</v>
      </c>
      <c r="BZ38" s="307">
        <v>0</v>
      </c>
      <c r="CA38" s="307">
        <v>0</v>
      </c>
      <c r="CB38" s="309">
        <v>0</v>
      </c>
      <c r="CC38" s="317">
        <v>0</v>
      </c>
      <c r="CE38" s="311"/>
    </row>
    <row r="39" spans="1:83" ht="28.5">
      <c r="A39" s="184">
        <v>520053</v>
      </c>
      <c r="B39" s="300">
        <v>32</v>
      </c>
      <c r="C39" s="185" t="s">
        <v>79</v>
      </c>
      <c r="D39" s="12">
        <f t="shared" si="1"/>
        <v>0</v>
      </c>
      <c r="E39" s="270">
        <f>СОГАЗ!E40+Капитал!E40+Ингосстрах!E40+Ресо!E40</f>
        <v>0</v>
      </c>
      <c r="F39" s="270">
        <f>СОГАЗ!F40+Капитал!F40+Ингосстрах!F40+Ресо!F40</f>
        <v>0</v>
      </c>
      <c r="G39" s="270">
        <f>СОГАЗ!G40+Капитал!G40+Ингосстрах!G40+Ресо!G40</f>
        <v>0</v>
      </c>
      <c r="H39" s="270">
        <f>СОГАЗ!H40+Капитал!H40+Ингосстрах!H40+Ресо!H40</f>
        <v>0</v>
      </c>
      <c r="I39" s="270">
        <f>СОГАЗ!I40+Капитал!I40+Ингосстрах!I40+Ресо!I40</f>
        <v>0</v>
      </c>
      <c r="J39" s="270">
        <f>СОГАЗ!J40+Капитал!J40+Ингосстрах!J40+Ресо!J40</f>
        <v>0</v>
      </c>
      <c r="K39" s="270">
        <f>СОГАЗ!K40+Капитал!K40+Ингосстрах!K40+Ресо!K40</f>
        <v>0</v>
      </c>
      <c r="L39" s="270">
        <f>СОГАЗ!L40+Капитал!L40+Ингосстрах!L40+Ресо!L40</f>
        <v>0</v>
      </c>
      <c r="M39" s="301">
        <f t="shared" si="2"/>
        <v>1104</v>
      </c>
      <c r="N39" s="305">
        <f>СОГАЗ!N40+Капитал!N40+Ингосстрах!N40+Ресо!N40</f>
        <v>641</v>
      </c>
      <c r="O39" s="305">
        <f>СОГАЗ!O40+Капитал!O40+Ингосстрах!O40+Ресо!O40</f>
        <v>1264</v>
      </c>
      <c r="P39" s="305">
        <f>СОГАЗ!P40+Капитал!P40+Ингосстрах!P40+Ресо!P40</f>
        <v>0</v>
      </c>
      <c r="Q39" s="305">
        <f>СОГАЗ!Q40+Капитал!Q40+Ингосстрах!Q40+Ресо!Q40</f>
        <v>0</v>
      </c>
      <c r="R39" s="305">
        <f>СОГАЗ!R40+Капитал!R40+Ингосстрах!R40+Ресо!R40</f>
        <v>0</v>
      </c>
      <c r="S39" s="305">
        <f>СОГАЗ!S40+Капитал!S40+Ингосстрах!S40+Ресо!S40</f>
        <v>0</v>
      </c>
      <c r="T39" s="305">
        <f>СОГАЗ!T40+Капитал!T40+Ингосстрах!T40+Ресо!T40</f>
        <v>0</v>
      </c>
      <c r="U39" s="305">
        <f>СОГАЗ!U40+Капитал!U40+Ингосстрах!U40+Ресо!U40</f>
        <v>0</v>
      </c>
      <c r="V39" s="305">
        <f>СОГАЗ!V40+Капитал!V40+Ингосстрах!V40+Ресо!V40</f>
        <v>0</v>
      </c>
      <c r="W39" s="305">
        <f>СОГАЗ!W40+Капитал!W40+Ингосстрах!W40+Ресо!W40</f>
        <v>0</v>
      </c>
      <c r="X39" s="305">
        <f>СОГАЗ!X40+Капитал!X40+Ингосстрах!X40+Ресо!X40</f>
        <v>463</v>
      </c>
      <c r="Y39" s="186">
        <f>СОГАЗ!Y40+Капитал!Y40+Ингосстрах!Y40+Ресо!Y40</f>
        <v>0</v>
      </c>
      <c r="Z39" s="21">
        <f t="shared" si="3"/>
        <v>26774</v>
      </c>
      <c r="AA39" s="306">
        <f>СОГАЗ!AA40+Капитал!AA40+Ингосстрах!AA40+Ресо!AA40</f>
        <v>2</v>
      </c>
      <c r="AB39" s="305">
        <f>СОГАЗ!AB40+Капитал!AB40+Ингосстрах!AB40+Ресо!AB40</f>
        <v>0</v>
      </c>
      <c r="AC39" s="305">
        <f>СОГАЗ!AC40+Капитал!AC40+Ингосстрах!AC40+Ресо!AC40</f>
        <v>26772</v>
      </c>
      <c r="AD39" s="186">
        <f>СОГАЗ!AD40+Капитал!AD40+Ингосстрах!AD40+Ресо!AD40</f>
        <v>0</v>
      </c>
      <c r="AE39" s="14">
        <f>СОГАЗ!AE40+Капитал!AE40+Ингосстрах!AE40+Ресо!AE40</f>
        <v>10504</v>
      </c>
      <c r="AF39" s="305">
        <f>СОГАЗ!AF40+Капитал!AF40+Ингосстрах!AF40+Ресо!AF40</f>
        <v>0</v>
      </c>
      <c r="AG39" s="305">
        <f>СОГАЗ!AG40+Капитал!AG40+Ингосстрах!AG40+Ресо!AG40</f>
        <v>147</v>
      </c>
      <c r="AH39" s="302">
        <f>СОГАЗ!AH40+Капитал!AH40+Ингосстрах!AH40+Ресо!AH40</f>
        <v>0</v>
      </c>
      <c r="AI39" s="17">
        <f t="shared" si="9"/>
        <v>10504</v>
      </c>
      <c r="AJ39" s="21">
        <f t="shared" si="4"/>
        <v>1179</v>
      </c>
      <c r="AK39" s="306">
        <f>СОГАЗ!AK40+Капитал!AK40+Ингосстрах!AK40+Ресо!AK40</f>
        <v>1179</v>
      </c>
      <c r="AL39" s="305">
        <f>СОГАЗ!AL40+Капитал!AL40+Ингосстрах!AL40+Ресо!AL40</f>
        <v>0</v>
      </c>
      <c r="AM39" s="187">
        <f>СОГАЗ!AM40+Капитал!AM40+Ингосстрах!AM40+Ресо!AM40</f>
        <v>0</v>
      </c>
      <c r="AN39" s="14">
        <f>СОГАЗ!AN40+Капитал!AN40+Ингосстрах!AN40+Ресо!AN40</f>
        <v>66523</v>
      </c>
      <c r="AO39" s="186">
        <f>СОГАЗ!AO40+Капитал!AO40+Ингосстрах!AO40+Ресо!AO40</f>
        <v>40</v>
      </c>
      <c r="AP39" s="309">
        <f t="shared" si="0"/>
        <v>527745544.17000008</v>
      </c>
      <c r="AQ39" s="314">
        <f t="shared" si="5"/>
        <v>0</v>
      </c>
      <c r="AR39" s="307">
        <v>0</v>
      </c>
      <c r="AS39" s="307">
        <v>0</v>
      </c>
      <c r="AT39" s="307">
        <v>0</v>
      </c>
      <c r="AU39" s="307">
        <v>0</v>
      </c>
      <c r="AV39" s="307">
        <v>0</v>
      </c>
      <c r="AW39" s="307">
        <v>0</v>
      </c>
      <c r="AX39" s="307">
        <v>0</v>
      </c>
      <c r="AY39" s="307">
        <v>0</v>
      </c>
      <c r="AZ39" s="307">
        <v>0</v>
      </c>
      <c r="BA39" s="309">
        <v>38397866.400000006</v>
      </c>
      <c r="BB39" s="307">
        <v>51.28</v>
      </c>
      <c r="BC39" s="307">
        <v>3894573.5999999996</v>
      </c>
      <c r="BD39" s="307">
        <v>0</v>
      </c>
      <c r="BE39" s="307">
        <v>0</v>
      </c>
      <c r="BF39" s="307">
        <v>0</v>
      </c>
      <c r="BG39" s="307">
        <v>0</v>
      </c>
      <c r="BH39" s="307">
        <v>0</v>
      </c>
      <c r="BI39" s="307">
        <v>0</v>
      </c>
      <c r="BJ39" s="307">
        <v>0</v>
      </c>
      <c r="BK39" s="307">
        <v>0</v>
      </c>
      <c r="BL39" s="307">
        <v>34503241.520000003</v>
      </c>
      <c r="BM39" s="307">
        <v>0</v>
      </c>
      <c r="BN39" s="314">
        <f t="shared" si="6"/>
        <v>21628899.120000001</v>
      </c>
      <c r="BO39" s="307">
        <v>1138.92</v>
      </c>
      <c r="BP39" s="307">
        <v>0</v>
      </c>
      <c r="BQ39" s="307">
        <v>21627760.199999999</v>
      </c>
      <c r="BR39" s="307">
        <v>0</v>
      </c>
      <c r="BS39" s="307">
        <v>286354225.00000006</v>
      </c>
      <c r="BT39" s="307">
        <v>0</v>
      </c>
      <c r="BU39" s="307">
        <v>12112014</v>
      </c>
      <c r="BV39" s="307">
        <v>0</v>
      </c>
      <c r="BW39" s="314">
        <f t="shared" si="7"/>
        <v>286354225.00000006</v>
      </c>
      <c r="BX39" s="314">
        <f t="shared" si="8"/>
        <v>15544667.24</v>
      </c>
      <c r="BY39" s="307">
        <v>15544667.24</v>
      </c>
      <c r="BZ39" s="307">
        <v>0</v>
      </c>
      <c r="CA39" s="307">
        <v>0</v>
      </c>
      <c r="CB39" s="309">
        <v>165819886.41</v>
      </c>
      <c r="CC39" s="317">
        <v>99706.8</v>
      </c>
      <c r="CE39" s="311"/>
    </row>
    <row r="40" spans="1:83" ht="28.5">
      <c r="A40" s="184">
        <v>520054</v>
      </c>
      <c r="B40" s="300">
        <v>33</v>
      </c>
      <c r="C40" s="185" t="s">
        <v>80</v>
      </c>
      <c r="D40" s="12">
        <f t="shared" si="1"/>
        <v>38411</v>
      </c>
      <c r="E40" s="270">
        <f>СОГАЗ!E41+Капитал!E41+Ингосстрах!E41+Ресо!E41</f>
        <v>38411</v>
      </c>
      <c r="F40" s="270">
        <f>СОГАЗ!F41+Капитал!F41+Ингосстрах!F41+Ресо!F41</f>
        <v>0</v>
      </c>
      <c r="G40" s="270">
        <f>СОГАЗ!G41+Капитал!G41+Ингосстрах!G41+Ресо!G41</f>
        <v>0</v>
      </c>
      <c r="H40" s="270">
        <f>СОГАЗ!H41+Капитал!H41+Ингосстрах!H41+Ресо!H41</f>
        <v>0</v>
      </c>
      <c r="I40" s="270">
        <f>СОГАЗ!I41+Капитал!I41+Ингосстрах!I41+Ресо!I41</f>
        <v>0</v>
      </c>
      <c r="J40" s="270">
        <f>СОГАЗ!J41+Капитал!J41+Ингосстрах!J41+Ресо!J41</f>
        <v>0</v>
      </c>
      <c r="K40" s="270">
        <f>СОГАЗ!K41+Капитал!K41+Ингосстрах!K41+Ресо!K41</f>
        <v>0</v>
      </c>
      <c r="L40" s="270">
        <f>СОГАЗ!L41+Капитал!L41+Ингосстрах!L41+Ресо!L41</f>
        <v>0</v>
      </c>
      <c r="M40" s="301">
        <f t="shared" si="2"/>
        <v>4409</v>
      </c>
      <c r="N40" s="305">
        <f>СОГАЗ!N41+Капитал!N41+Ингосстрах!N41+Ресо!N41</f>
        <v>4409</v>
      </c>
      <c r="O40" s="305">
        <f>СОГАЗ!O41+Капитал!O41+Ингосстрах!O41+Ресо!O41</f>
        <v>0</v>
      </c>
      <c r="P40" s="305">
        <f>СОГАЗ!P41+Капитал!P41+Ингосстрах!P41+Ресо!P41</f>
        <v>0</v>
      </c>
      <c r="Q40" s="305">
        <f>СОГАЗ!Q41+Капитал!Q41+Ингосстрах!Q41+Ресо!Q41</f>
        <v>0</v>
      </c>
      <c r="R40" s="305">
        <f>СОГАЗ!R41+Капитал!R41+Ингосстрах!R41+Ресо!R41</f>
        <v>0</v>
      </c>
      <c r="S40" s="305">
        <f>СОГАЗ!S41+Капитал!S41+Ингосстрах!S41+Ресо!S41</f>
        <v>0</v>
      </c>
      <c r="T40" s="305">
        <f>СОГАЗ!T41+Капитал!T41+Ингосстрах!T41+Ресо!T41</f>
        <v>0</v>
      </c>
      <c r="U40" s="305">
        <f>СОГАЗ!U41+Капитал!U41+Ингосстрах!U41+Ресо!U41</f>
        <v>0</v>
      </c>
      <c r="V40" s="305">
        <f>СОГАЗ!V41+Капитал!V41+Ингосстрах!V41+Ресо!V41</f>
        <v>0</v>
      </c>
      <c r="W40" s="305">
        <f>СОГАЗ!W41+Капитал!W41+Ингосстрах!W41+Ресо!W41</f>
        <v>0</v>
      </c>
      <c r="X40" s="305">
        <f>СОГАЗ!X41+Капитал!X41+Ингосстрах!X41+Ресо!X41</f>
        <v>0</v>
      </c>
      <c r="Y40" s="186">
        <f>СОГАЗ!Y41+Капитал!Y41+Ингосстрах!Y41+Ресо!Y41</f>
        <v>0</v>
      </c>
      <c r="Z40" s="21">
        <f t="shared" si="3"/>
        <v>635</v>
      </c>
      <c r="AA40" s="306">
        <f>СОГАЗ!AA41+Капитал!AA41+Ингосстрах!AA41+Ресо!AA41</f>
        <v>0</v>
      </c>
      <c r="AB40" s="305">
        <f>СОГАЗ!AB41+Капитал!AB41+Ингосстрах!AB41+Ресо!AB41</f>
        <v>0</v>
      </c>
      <c r="AC40" s="305">
        <f>СОГАЗ!AC41+Капитал!AC41+Ингосстрах!AC41+Ресо!AC41</f>
        <v>635</v>
      </c>
      <c r="AD40" s="186">
        <f>СОГАЗ!AD41+Капитал!AD41+Ингосстрах!AD41+Ресо!AD41</f>
        <v>0</v>
      </c>
      <c r="AE40" s="14">
        <f>СОГАЗ!AE41+Капитал!AE41+Ингосстрах!AE41+Ресо!AE41</f>
        <v>6553</v>
      </c>
      <c r="AF40" s="305">
        <f>СОГАЗ!AF41+Капитал!AF41+Ингосстрах!AF41+Ресо!AF41</f>
        <v>82</v>
      </c>
      <c r="AG40" s="305">
        <f>СОГАЗ!AG41+Капитал!AG41+Ингосстрах!AG41+Ресо!AG41</f>
        <v>0</v>
      </c>
      <c r="AH40" s="302">
        <f>СОГАЗ!AH41+Капитал!AH41+Ингосстрах!AH41+Ресо!AH41</f>
        <v>0</v>
      </c>
      <c r="AI40" s="17">
        <f t="shared" si="9"/>
        <v>6553</v>
      </c>
      <c r="AJ40" s="21">
        <f t="shared" si="4"/>
        <v>684</v>
      </c>
      <c r="AK40" s="306">
        <f>СОГАЗ!AK41+Капитал!AK41+Ингосстрах!AK41+Ресо!AK41</f>
        <v>684</v>
      </c>
      <c r="AL40" s="305">
        <f>СОГАЗ!AL41+Капитал!AL41+Ингосстрах!AL41+Ресо!AL41</f>
        <v>0</v>
      </c>
      <c r="AM40" s="187">
        <f>СОГАЗ!AM41+Капитал!AM41+Ингосстрах!AM41+Ресо!AM41</f>
        <v>0</v>
      </c>
      <c r="AN40" s="14">
        <f>СОГАЗ!AN41+Капитал!AN41+Ингосстрах!AN41+Ресо!AN41</f>
        <v>0</v>
      </c>
      <c r="AO40" s="186">
        <f>СОГАЗ!AO41+Капитал!AO41+Ингосстрах!AO41+Ресо!AO41</f>
        <v>0</v>
      </c>
      <c r="AP40" s="309">
        <f t="shared" si="0"/>
        <v>189285580.56999996</v>
      </c>
      <c r="AQ40" s="314">
        <f t="shared" si="5"/>
        <v>12768200.509999998</v>
      </c>
      <c r="AR40" s="307">
        <v>12768200.509999998</v>
      </c>
      <c r="AS40" s="307">
        <v>0</v>
      </c>
      <c r="AT40" s="307">
        <v>0</v>
      </c>
      <c r="AU40" s="307">
        <v>0</v>
      </c>
      <c r="AV40" s="307">
        <v>0</v>
      </c>
      <c r="AW40" s="307">
        <v>0</v>
      </c>
      <c r="AX40" s="307">
        <v>0</v>
      </c>
      <c r="AY40" s="307">
        <v>0</v>
      </c>
      <c r="AZ40" s="307">
        <v>0</v>
      </c>
      <c r="BA40" s="309">
        <v>5318664.88</v>
      </c>
      <c r="BB40" s="307">
        <v>5318664.88</v>
      </c>
      <c r="BC40" s="307">
        <v>0</v>
      </c>
      <c r="BD40" s="307">
        <v>0</v>
      </c>
      <c r="BE40" s="307">
        <v>0</v>
      </c>
      <c r="BF40" s="307">
        <v>0</v>
      </c>
      <c r="BG40" s="307">
        <v>0</v>
      </c>
      <c r="BH40" s="307">
        <v>0</v>
      </c>
      <c r="BI40" s="307">
        <v>0</v>
      </c>
      <c r="BJ40" s="307">
        <v>0</v>
      </c>
      <c r="BK40" s="307">
        <v>0</v>
      </c>
      <c r="BL40" s="307">
        <v>0</v>
      </c>
      <c r="BM40" s="307">
        <v>0</v>
      </c>
      <c r="BN40" s="314">
        <f t="shared" si="6"/>
        <v>512984.75</v>
      </c>
      <c r="BO40" s="307">
        <v>0</v>
      </c>
      <c r="BP40" s="307">
        <v>0</v>
      </c>
      <c r="BQ40" s="307">
        <v>512984.75</v>
      </c>
      <c r="BR40" s="307">
        <v>0</v>
      </c>
      <c r="BS40" s="307">
        <v>164735805.94999999</v>
      </c>
      <c r="BT40" s="307">
        <v>22934179.840000004</v>
      </c>
      <c r="BU40" s="307">
        <v>0</v>
      </c>
      <c r="BV40" s="307">
        <v>0</v>
      </c>
      <c r="BW40" s="314">
        <f t="shared" si="7"/>
        <v>164735805.94999999</v>
      </c>
      <c r="BX40" s="314">
        <f t="shared" si="8"/>
        <v>5949924.4800000004</v>
      </c>
      <c r="BY40" s="307">
        <v>5949924.4800000004</v>
      </c>
      <c r="BZ40" s="307">
        <v>0</v>
      </c>
      <c r="CA40" s="307">
        <v>0</v>
      </c>
      <c r="CB40" s="309">
        <v>0</v>
      </c>
      <c r="CC40" s="317">
        <v>0</v>
      </c>
      <c r="CE40" s="311"/>
    </row>
    <row r="41" spans="1:83" ht="28.5">
      <c r="A41" s="184">
        <v>520050</v>
      </c>
      <c r="B41" s="300">
        <v>34</v>
      </c>
      <c r="C41" s="185" t="s">
        <v>81</v>
      </c>
      <c r="D41" s="12">
        <f t="shared" si="1"/>
        <v>23475</v>
      </c>
      <c r="E41" s="270">
        <f>СОГАЗ!E42+Капитал!E42+Ингосстрах!E42+Ресо!E42</f>
        <v>0</v>
      </c>
      <c r="F41" s="270">
        <f>СОГАЗ!F42+Капитал!F42+Ингосстрах!F42+Ресо!F42</f>
        <v>0</v>
      </c>
      <c r="G41" s="270">
        <f>СОГАЗ!G42+Капитал!G42+Ингосстрах!G42+Ресо!G42</f>
        <v>0</v>
      </c>
      <c r="H41" s="270">
        <f>СОГАЗ!H42+Капитал!H42+Ингосстрах!H42+Ресо!H42</f>
        <v>0</v>
      </c>
      <c r="I41" s="270">
        <f>СОГАЗ!I42+Капитал!I42+Ингосстрах!I42+Ресо!I42</f>
        <v>0</v>
      </c>
      <c r="J41" s="270">
        <f>СОГАЗ!J42+Капитал!J42+Ингосстрах!J42+Ресо!J42</f>
        <v>0</v>
      </c>
      <c r="K41" s="270">
        <f>СОГАЗ!K42+Капитал!K42+Ингосстрах!K42+Ресо!K42</f>
        <v>0</v>
      </c>
      <c r="L41" s="270">
        <f>СОГАЗ!L42+Капитал!L42+Ингосстрах!L42+Ресо!L42</f>
        <v>23475</v>
      </c>
      <c r="M41" s="301">
        <f t="shared" si="2"/>
        <v>36564</v>
      </c>
      <c r="N41" s="305">
        <f>СОГАЗ!N42+Капитал!N42+Ингосстрах!N42+Ресо!N42</f>
        <v>0</v>
      </c>
      <c r="O41" s="305">
        <f>СОГАЗ!O42+Капитал!O42+Ингосстрах!O42+Ресо!O42</f>
        <v>0</v>
      </c>
      <c r="P41" s="305">
        <f>СОГАЗ!P42+Капитал!P42+Ингосстрах!P42+Ресо!P42</f>
        <v>0</v>
      </c>
      <c r="Q41" s="305">
        <f>СОГАЗ!Q42+Капитал!Q42+Ингосстрах!Q42+Ресо!Q42</f>
        <v>0</v>
      </c>
      <c r="R41" s="305">
        <f>СОГАЗ!R42+Капитал!R42+Ингосстрах!R42+Ресо!R42</f>
        <v>0</v>
      </c>
      <c r="S41" s="305">
        <f>СОГАЗ!S42+Капитал!S42+Ингосстрах!S42+Ресо!S42</f>
        <v>0</v>
      </c>
      <c r="T41" s="305">
        <f>СОГАЗ!T42+Капитал!T42+Ингосстрах!T42+Ресо!T42</f>
        <v>0</v>
      </c>
      <c r="U41" s="305">
        <f>СОГАЗ!U42+Капитал!U42+Ингосстрах!U42+Ресо!U42</f>
        <v>0</v>
      </c>
      <c r="V41" s="305">
        <f>СОГАЗ!V42+Капитал!V42+Ингосстрах!V42+Ресо!V42</f>
        <v>0</v>
      </c>
      <c r="W41" s="305">
        <f>СОГАЗ!W42+Капитал!W42+Ингосстрах!W42+Ресо!W42</f>
        <v>0</v>
      </c>
      <c r="X41" s="305">
        <f>СОГАЗ!X42+Капитал!X42+Ингосстрах!X42+Ресо!X42</f>
        <v>0</v>
      </c>
      <c r="Y41" s="186">
        <f>СОГАЗ!Y42+Капитал!Y42+Ингосстрах!Y42+Ресо!Y42</f>
        <v>36564</v>
      </c>
      <c r="Z41" s="21">
        <f t="shared" si="3"/>
        <v>564</v>
      </c>
      <c r="AA41" s="306">
        <f>СОГАЗ!AA42+Капитал!AA42+Ингосстрах!AA42+Ресо!AA42</f>
        <v>0</v>
      </c>
      <c r="AB41" s="305">
        <f>СОГАЗ!AB42+Капитал!AB42+Ингосстрах!AB42+Ресо!AB42</f>
        <v>564</v>
      </c>
      <c r="AC41" s="305">
        <f>СОГАЗ!AC42+Капитал!AC42+Ингосстрах!AC42+Ресо!AC42</f>
        <v>0</v>
      </c>
      <c r="AD41" s="186">
        <f>СОГАЗ!AD42+Капитал!AD42+Ингосстрах!AD42+Ресо!AD42</f>
        <v>0</v>
      </c>
      <c r="AE41" s="14">
        <f>СОГАЗ!AE42+Капитал!AE42+Ингосстрах!AE42+Ресо!AE42</f>
        <v>0</v>
      </c>
      <c r="AF41" s="305">
        <f>СОГАЗ!AF42+Капитал!AF42+Ингосстрах!AF42+Ресо!AF42</f>
        <v>0</v>
      </c>
      <c r="AG41" s="305">
        <f>СОГАЗ!AG42+Капитал!AG42+Ингосстрах!AG42+Ресо!AG42</f>
        <v>0</v>
      </c>
      <c r="AH41" s="302">
        <f>СОГАЗ!AH42+Капитал!AH42+Ингосстрах!AH42+Ресо!AH42</f>
        <v>0</v>
      </c>
      <c r="AI41" s="17">
        <f t="shared" si="9"/>
        <v>0</v>
      </c>
      <c r="AJ41" s="21">
        <f t="shared" si="4"/>
        <v>0</v>
      </c>
      <c r="AK41" s="306">
        <f>СОГАЗ!AK42+Капитал!AK42+Ингосстрах!AK42+Ресо!AK42</f>
        <v>0</v>
      </c>
      <c r="AL41" s="305">
        <f>СОГАЗ!AL42+Капитал!AL42+Ингосстрах!AL42+Ресо!AL42</f>
        <v>0</v>
      </c>
      <c r="AM41" s="187">
        <f>СОГАЗ!AM42+Капитал!AM42+Ингосстрах!AM42+Ресо!AM42</f>
        <v>0</v>
      </c>
      <c r="AN41" s="14">
        <f>СОГАЗ!AN42+Капитал!AN42+Ингосстрах!AN42+Ресо!AN42</f>
        <v>0</v>
      </c>
      <c r="AO41" s="186">
        <f>СОГАЗ!AO42+Капитал!AO42+Ингосстрах!AO42+Ресо!AO42</f>
        <v>0</v>
      </c>
      <c r="AP41" s="309">
        <f t="shared" si="0"/>
        <v>45997257.149999999</v>
      </c>
      <c r="AQ41" s="314">
        <f t="shared" si="5"/>
        <v>13109613.75</v>
      </c>
      <c r="AR41" s="307">
        <v>0</v>
      </c>
      <c r="AS41" s="307">
        <v>0</v>
      </c>
      <c r="AT41" s="307">
        <v>0</v>
      </c>
      <c r="AU41" s="307">
        <v>0</v>
      </c>
      <c r="AV41" s="307">
        <v>0</v>
      </c>
      <c r="AW41" s="307">
        <v>0</v>
      </c>
      <c r="AX41" s="307">
        <v>0</v>
      </c>
      <c r="AY41" s="307">
        <v>0</v>
      </c>
      <c r="AZ41" s="307">
        <v>13109613.75</v>
      </c>
      <c r="BA41" s="309">
        <v>32639951.52</v>
      </c>
      <c r="BB41" s="307">
        <v>0</v>
      </c>
      <c r="BC41" s="307">
        <v>0</v>
      </c>
      <c r="BD41" s="307">
        <v>0</v>
      </c>
      <c r="BE41" s="307">
        <v>0</v>
      </c>
      <c r="BF41" s="307">
        <v>0</v>
      </c>
      <c r="BG41" s="307">
        <v>0</v>
      </c>
      <c r="BH41" s="307">
        <v>0</v>
      </c>
      <c r="BI41" s="307">
        <v>0</v>
      </c>
      <c r="BJ41" s="307">
        <v>0</v>
      </c>
      <c r="BK41" s="307">
        <v>0</v>
      </c>
      <c r="BL41" s="307">
        <v>0</v>
      </c>
      <c r="BM41" s="307">
        <v>32639951.52</v>
      </c>
      <c r="BN41" s="314">
        <f t="shared" si="6"/>
        <v>247691.87999999998</v>
      </c>
      <c r="BO41" s="307">
        <v>0</v>
      </c>
      <c r="BP41" s="307">
        <v>247691.87999999998</v>
      </c>
      <c r="BQ41" s="307">
        <v>0</v>
      </c>
      <c r="BR41" s="307">
        <v>0</v>
      </c>
      <c r="BS41" s="307"/>
      <c r="BT41" s="307">
        <v>0</v>
      </c>
      <c r="BU41" s="307">
        <v>0</v>
      </c>
      <c r="BV41" s="307">
        <v>0</v>
      </c>
      <c r="BW41" s="314">
        <f t="shared" si="7"/>
        <v>0</v>
      </c>
      <c r="BX41" s="314">
        <f t="shared" si="8"/>
        <v>0</v>
      </c>
      <c r="BY41" s="307">
        <v>0</v>
      </c>
      <c r="BZ41" s="307">
        <v>0</v>
      </c>
      <c r="CA41" s="307">
        <v>0</v>
      </c>
      <c r="CB41" s="309">
        <v>0</v>
      </c>
      <c r="CC41" s="317">
        <v>0</v>
      </c>
      <c r="CE41" s="311"/>
    </row>
    <row r="42" spans="1:83" ht="42.75">
      <c r="A42" s="184">
        <v>520051</v>
      </c>
      <c r="B42" s="300">
        <v>35</v>
      </c>
      <c r="C42" s="272" t="s">
        <v>82</v>
      </c>
      <c r="D42" s="22">
        <f t="shared" si="1"/>
        <v>53358</v>
      </c>
      <c r="E42" s="270">
        <f>СОГАЗ!E43+Капитал!E43+Ингосстрах!E43+Ресо!E43</f>
        <v>0</v>
      </c>
      <c r="F42" s="270">
        <f>СОГАЗ!F43+Капитал!F43+Ингосстрах!F43+Ресо!F43</f>
        <v>0</v>
      </c>
      <c r="G42" s="270">
        <f>СОГАЗ!G43+Капитал!G43+Ингосстрах!G43+Ресо!G43</f>
        <v>0</v>
      </c>
      <c r="H42" s="270">
        <f>СОГАЗ!H43+Капитал!H43+Ингосстрах!H43+Ресо!H43</f>
        <v>0</v>
      </c>
      <c r="I42" s="270">
        <f>СОГАЗ!I43+Капитал!I43+Ингосстрах!I43+Ресо!I43</f>
        <v>0</v>
      </c>
      <c r="J42" s="270">
        <f>СОГАЗ!J43+Капитал!J43+Ингосстрах!J43+Ресо!J43</f>
        <v>0</v>
      </c>
      <c r="K42" s="270">
        <f>СОГАЗ!K43+Капитал!K43+Ингосстрах!K43+Ресо!K43</f>
        <v>0</v>
      </c>
      <c r="L42" s="270">
        <f>СОГАЗ!L43+Капитал!L43+Ингосстрах!L43+Ресо!L43</f>
        <v>53358</v>
      </c>
      <c r="M42" s="222">
        <f t="shared" si="2"/>
        <v>11733</v>
      </c>
      <c r="N42" s="305">
        <f>СОГАЗ!N43+Капитал!N43+Ингосстрах!N43+Ресо!N43</f>
        <v>0</v>
      </c>
      <c r="O42" s="305">
        <f>СОГАЗ!O43+Капитал!O43+Ингосстрах!O43+Ресо!O43</f>
        <v>0</v>
      </c>
      <c r="P42" s="305">
        <f>СОГАЗ!P43+Капитал!P43+Ингосстрах!P43+Ресо!P43</f>
        <v>0</v>
      </c>
      <c r="Q42" s="305">
        <f>СОГАЗ!Q43+Капитал!Q43+Ингосстрах!Q43+Ресо!Q43</f>
        <v>0</v>
      </c>
      <c r="R42" s="305">
        <f>СОГАЗ!R43+Капитал!R43+Ингосстрах!R43+Ресо!R43</f>
        <v>0</v>
      </c>
      <c r="S42" s="305">
        <f>СОГАЗ!S43+Капитал!S43+Ингосстрах!S43+Ресо!S43</f>
        <v>0</v>
      </c>
      <c r="T42" s="305">
        <f>СОГАЗ!T43+Капитал!T43+Ингосстрах!T43+Ресо!T43</f>
        <v>0</v>
      </c>
      <c r="U42" s="305">
        <f>СОГАЗ!U43+Капитал!U43+Ингосстрах!U43+Ресо!U43</f>
        <v>0</v>
      </c>
      <c r="V42" s="305">
        <f>СОГАЗ!V43+Капитал!V43+Ингосстрах!V43+Ресо!V43</f>
        <v>0</v>
      </c>
      <c r="W42" s="305">
        <f>СОГАЗ!W43+Капитал!W43+Ингосстрах!W43+Ресо!W43</f>
        <v>0</v>
      </c>
      <c r="X42" s="305">
        <f>СОГАЗ!X43+Капитал!X43+Ингосстрах!X43+Ресо!X43</f>
        <v>0</v>
      </c>
      <c r="Y42" s="186">
        <f>СОГАЗ!Y43+Капитал!Y43+Ингосстрах!Y43+Ресо!Y43</f>
        <v>11733</v>
      </c>
      <c r="Z42" s="21">
        <f t="shared" si="3"/>
        <v>0</v>
      </c>
      <c r="AA42" s="273">
        <f>СОГАЗ!AA43+Капитал!AA43+Ингосстрах!AA43+Ресо!AA43</f>
        <v>0</v>
      </c>
      <c r="AB42" s="274">
        <f>СОГАЗ!AB43+Капитал!AB43+Ингосстрах!AB43+Ресо!AB43</f>
        <v>0</v>
      </c>
      <c r="AC42" s="274">
        <f>СОГАЗ!AC43+Капитал!AC43+Ингосстрах!AC43+Ресо!AC43</f>
        <v>0</v>
      </c>
      <c r="AD42" s="275">
        <f>СОГАЗ!AD43+Капитал!AD43+Ингосстрах!AD43+Ресо!AD43</f>
        <v>0</v>
      </c>
      <c r="AE42" s="26">
        <f>СОГАЗ!AE43+Капитал!AE43+Ингосстрах!AE43+Ресо!AE43</f>
        <v>0</v>
      </c>
      <c r="AF42" s="274">
        <f>СОГАЗ!AF43+Капитал!AF43+Ингосстрах!AF43+Ресо!AF43</f>
        <v>0</v>
      </c>
      <c r="AG42" s="274">
        <f>СОГАЗ!AG43+Капитал!AG43+Ингосстрах!AG43+Ресо!AG43</f>
        <v>0</v>
      </c>
      <c r="AH42" s="304">
        <f>СОГАЗ!AH43+Капитал!AH43+Ингосстрах!AH43+Ресо!AH43</f>
        <v>0</v>
      </c>
      <c r="AI42" s="17">
        <f t="shared" si="9"/>
        <v>0</v>
      </c>
      <c r="AJ42" s="21">
        <f t="shared" si="4"/>
        <v>0</v>
      </c>
      <c r="AK42" s="306">
        <f>СОГАЗ!AK43+Капитал!AK43+Ингосстрах!AK43+Ресо!AK43</f>
        <v>0</v>
      </c>
      <c r="AL42" s="305">
        <f>СОГАЗ!AL43+Капитал!AL43+Ингосстрах!AL43+Ресо!AL43</f>
        <v>0</v>
      </c>
      <c r="AM42" s="187">
        <f>СОГАЗ!AM43+Капитал!AM43+Ингосстрах!AM43+Ресо!AM43</f>
        <v>0</v>
      </c>
      <c r="AN42" s="26">
        <f>СОГАЗ!AN43+Капитал!AN43+Ингосстрах!AN43+Ресо!AN43</f>
        <v>0</v>
      </c>
      <c r="AO42" s="275">
        <f>СОГАЗ!AO43+Капитал!AO43+Ингосстрах!AO43+Ресо!AO43</f>
        <v>0</v>
      </c>
      <c r="AP42" s="309">
        <f t="shared" si="0"/>
        <v>40271589.539999999</v>
      </c>
      <c r="AQ42" s="314">
        <f t="shared" si="5"/>
        <v>29797775.100000001</v>
      </c>
      <c r="AR42" s="307">
        <v>0</v>
      </c>
      <c r="AS42" s="307">
        <v>0</v>
      </c>
      <c r="AT42" s="307">
        <v>0</v>
      </c>
      <c r="AU42" s="307">
        <v>0</v>
      </c>
      <c r="AV42" s="307">
        <v>0</v>
      </c>
      <c r="AW42" s="307">
        <v>0</v>
      </c>
      <c r="AX42" s="307">
        <v>0</v>
      </c>
      <c r="AY42" s="307">
        <v>0</v>
      </c>
      <c r="AZ42" s="307">
        <v>29797775.100000001</v>
      </c>
      <c r="BA42" s="309">
        <v>10473814.439999999</v>
      </c>
      <c r="BB42" s="307">
        <v>0</v>
      </c>
      <c r="BC42" s="307">
        <v>0</v>
      </c>
      <c r="BD42" s="307">
        <v>0</v>
      </c>
      <c r="BE42" s="307">
        <v>0</v>
      </c>
      <c r="BF42" s="307">
        <v>0</v>
      </c>
      <c r="BG42" s="307">
        <v>0</v>
      </c>
      <c r="BH42" s="307">
        <v>0</v>
      </c>
      <c r="BI42" s="307">
        <v>0</v>
      </c>
      <c r="BJ42" s="307">
        <v>0</v>
      </c>
      <c r="BK42" s="307">
        <v>0</v>
      </c>
      <c r="BL42" s="307">
        <v>0</v>
      </c>
      <c r="BM42" s="307">
        <v>10473814.439999999</v>
      </c>
      <c r="BN42" s="314">
        <f t="shared" si="6"/>
        <v>0</v>
      </c>
      <c r="BO42" s="307">
        <v>0</v>
      </c>
      <c r="BP42" s="307">
        <v>0</v>
      </c>
      <c r="BQ42" s="307">
        <v>0</v>
      </c>
      <c r="BR42" s="307">
        <v>0</v>
      </c>
      <c r="BS42" s="307"/>
      <c r="BT42" s="307">
        <v>0</v>
      </c>
      <c r="BU42" s="307">
        <v>0</v>
      </c>
      <c r="BV42" s="307">
        <v>0</v>
      </c>
      <c r="BW42" s="314">
        <f t="shared" si="7"/>
        <v>0</v>
      </c>
      <c r="BX42" s="314">
        <f t="shared" si="8"/>
        <v>0</v>
      </c>
      <c r="BY42" s="307">
        <v>0</v>
      </c>
      <c r="BZ42" s="307">
        <v>0</v>
      </c>
      <c r="CA42" s="307">
        <v>0</v>
      </c>
      <c r="CB42" s="309">
        <v>0</v>
      </c>
      <c r="CC42" s="317">
        <v>0</v>
      </c>
      <c r="CE42" s="311"/>
    </row>
    <row r="43" spans="1:83" ht="28.5">
      <c r="A43" s="184">
        <v>520056</v>
      </c>
      <c r="B43" s="300">
        <v>36</v>
      </c>
      <c r="C43" s="269" t="s">
        <v>83</v>
      </c>
      <c r="D43" s="21">
        <f t="shared" si="1"/>
        <v>22941</v>
      </c>
      <c r="E43" s="270">
        <f>СОГАЗ!E45+Капитал!E45+Ингосстрах!E45+Ресо!E45</f>
        <v>19438</v>
      </c>
      <c r="F43" s="270">
        <f>СОГАЗ!F45+Капитал!F45+Ингосстрах!F45+Ресо!F45</f>
        <v>2174</v>
      </c>
      <c r="G43" s="270">
        <f>СОГАЗ!G45+Капитал!G45+Ингосстрах!G45+Ресо!G45</f>
        <v>2366</v>
      </c>
      <c r="H43" s="270">
        <f>СОГАЗ!H45+Капитал!H45+Ингосстрах!H45+Ресо!H45</f>
        <v>0</v>
      </c>
      <c r="I43" s="270">
        <f>СОГАЗ!I45+Капитал!I45+Ингосстрах!I45+Ресо!I45</f>
        <v>0</v>
      </c>
      <c r="J43" s="270">
        <f>СОГАЗ!J45+Капитал!J45+Ингосстрах!J45+Ресо!J45</f>
        <v>0</v>
      </c>
      <c r="K43" s="270">
        <f>СОГАЗ!K45+Капитал!K45+Ингосстрах!K45+Ресо!K45</f>
        <v>0</v>
      </c>
      <c r="L43" s="270">
        <f>СОГАЗ!L45+Капитал!L45+Ингосстрах!L45+Ресо!L45</f>
        <v>3503</v>
      </c>
      <c r="M43" s="14">
        <f t="shared" si="2"/>
        <v>25624</v>
      </c>
      <c r="N43" s="305">
        <f>СОГАЗ!N45+Капитал!N45+Ингосстрах!N45+Ресо!N45</f>
        <v>24001</v>
      </c>
      <c r="O43" s="305">
        <f>СОГАЗ!O45+Капитал!O45+Ингосстрах!O45+Ресо!O45</f>
        <v>0</v>
      </c>
      <c r="P43" s="305">
        <f>СОГАЗ!P45+Капитал!P45+Ингосстрах!P45+Ресо!P45</f>
        <v>0</v>
      </c>
      <c r="Q43" s="305">
        <f>СОГАЗ!Q45+Капитал!Q45+Ингосстрах!Q45+Ресо!Q45</f>
        <v>597</v>
      </c>
      <c r="R43" s="305">
        <f>СОГАЗ!R45+Капитал!R45+Ингосстрах!R45+Ресо!R45</f>
        <v>497</v>
      </c>
      <c r="S43" s="305">
        <f>СОГАЗ!S45+Капитал!S45+Ингосстрах!S45+Ресо!S45</f>
        <v>0</v>
      </c>
      <c r="T43" s="305">
        <f>СОГАЗ!T45+Капитал!T45+Ингосстрах!T45+Ресо!T45</f>
        <v>0</v>
      </c>
      <c r="U43" s="305">
        <f>СОГАЗ!U45+Капитал!U45+Ингосстрах!U45+Ресо!U45</f>
        <v>800</v>
      </c>
      <c r="V43" s="305">
        <f>СОГАЗ!V45+Капитал!V45+Ингосстрах!V45+Ресо!V45</f>
        <v>0</v>
      </c>
      <c r="W43" s="305">
        <f>СОГАЗ!W45+Капитал!W45+Ингосстрах!W45+Ресо!W45</f>
        <v>1277</v>
      </c>
      <c r="X43" s="305">
        <f>СОГАЗ!X45+Капитал!X45+Ингосстрах!X45+Ресо!X45</f>
        <v>0</v>
      </c>
      <c r="Y43" s="186">
        <f>СОГАЗ!Y45+Капитал!Y45+Ингосстрах!Y45+Ресо!Y45</f>
        <v>1623</v>
      </c>
      <c r="Z43" s="21">
        <f t="shared" si="3"/>
        <v>5511</v>
      </c>
      <c r="AA43" s="306">
        <f>СОГАЗ!AA45+Капитал!AA45+Ингосстрах!AA45+Ресо!AA45</f>
        <v>4105</v>
      </c>
      <c r="AB43" s="305">
        <f>СОГАЗ!AB45+Капитал!AB45+Ингосстрах!AB45+Ресо!AB45</f>
        <v>56</v>
      </c>
      <c r="AC43" s="305">
        <f>СОГАЗ!AC45+Капитал!AC45+Ингосстрах!AC45+Ресо!AC45</f>
        <v>1350</v>
      </c>
      <c r="AD43" s="186">
        <f>СОГАЗ!AD45+Капитал!AD45+Ингосстрах!AD45+Ресо!AD45</f>
        <v>0</v>
      </c>
      <c r="AE43" s="14">
        <f>СОГАЗ!AE45+Капитал!AE45+Ингосстрах!AE45+Ресо!AE45</f>
        <v>1316</v>
      </c>
      <c r="AF43" s="305">
        <f>СОГАЗ!AF45+Капитал!AF45+Ингосстрах!AF45+Ресо!AF45</f>
        <v>0</v>
      </c>
      <c r="AG43" s="305">
        <f>СОГАЗ!AG45+Капитал!AG45+Ингосстрах!AG45+Ресо!AG45</f>
        <v>0</v>
      </c>
      <c r="AH43" s="305">
        <f>СОГАЗ!AH45+Капитал!AH45+Ингосстрах!AH45+Ресо!AH45</f>
        <v>0</v>
      </c>
      <c r="AI43" s="17">
        <f t="shared" si="9"/>
        <v>1316</v>
      </c>
      <c r="AJ43" s="21">
        <f t="shared" si="4"/>
        <v>629</v>
      </c>
      <c r="AK43" s="306">
        <f>СОГАЗ!AK45+Капитал!AK45+Ингосстрах!AK45+Ресо!AK45</f>
        <v>629</v>
      </c>
      <c r="AL43" s="305">
        <f>СОГАЗ!AL45+Капитал!AL45+Ингосстрах!AL45+Ресо!AL45</f>
        <v>0</v>
      </c>
      <c r="AM43" s="187">
        <f>СОГАЗ!AM45+Капитал!AM45+Ингосстрах!AM45+Ресо!AM45</f>
        <v>0</v>
      </c>
      <c r="AN43" s="14">
        <f>СОГАЗ!AN45+Капитал!AN45+Ингосстрах!AN45+Ресо!AN45</f>
        <v>2999</v>
      </c>
      <c r="AO43" s="186">
        <f>СОГАЗ!AO45+Капитал!AO45+Ингосстрах!AO45+Ресо!AO45</f>
        <v>3</v>
      </c>
      <c r="AP43" s="309">
        <f t="shared" si="0"/>
        <v>69707197.719999999</v>
      </c>
      <c r="AQ43" s="314">
        <f t="shared" si="5"/>
        <v>17096423.25</v>
      </c>
      <c r="AR43" s="307">
        <v>12096073.02</v>
      </c>
      <c r="AS43" s="307">
        <v>3352308</v>
      </c>
      <c r="AT43" s="307">
        <v>5206477.6399999997</v>
      </c>
      <c r="AU43" s="307">
        <v>3044099.8799999994</v>
      </c>
      <c r="AV43" s="307">
        <v>0</v>
      </c>
      <c r="AW43" s="307">
        <v>0</v>
      </c>
      <c r="AX43" s="307">
        <v>0</v>
      </c>
      <c r="AY43" s="307">
        <v>0</v>
      </c>
      <c r="AZ43" s="307">
        <v>1956250.35</v>
      </c>
      <c r="BA43" s="309">
        <v>20409616.240000002</v>
      </c>
      <c r="BB43" s="307">
        <v>16959826.629999999</v>
      </c>
      <c r="BC43" s="307">
        <v>0</v>
      </c>
      <c r="BD43" s="307">
        <v>0</v>
      </c>
      <c r="BE43" s="307">
        <v>396951.26999999996</v>
      </c>
      <c r="BF43" s="307">
        <v>467577.60000000003</v>
      </c>
      <c r="BG43" s="307">
        <v>0</v>
      </c>
      <c r="BH43" s="307">
        <v>0</v>
      </c>
      <c r="BI43" s="307">
        <v>387736.00000000006</v>
      </c>
      <c r="BJ43" s="307">
        <v>0</v>
      </c>
      <c r="BK43" s="307">
        <v>748705.1</v>
      </c>
      <c r="BL43" s="307">
        <v>0</v>
      </c>
      <c r="BM43" s="307">
        <v>1448819.6400000001</v>
      </c>
      <c r="BN43" s="314">
        <f t="shared" si="6"/>
        <v>3452824.32</v>
      </c>
      <c r="BO43" s="307">
        <v>2337633.2999999998</v>
      </c>
      <c r="BP43" s="307">
        <v>24593.52</v>
      </c>
      <c r="BQ43" s="307">
        <v>1090597.5</v>
      </c>
      <c r="BR43" s="307">
        <v>0</v>
      </c>
      <c r="BS43" s="307">
        <v>15909597.759999998</v>
      </c>
      <c r="BT43" s="307">
        <v>0</v>
      </c>
      <c r="BU43" s="307">
        <v>0</v>
      </c>
      <c r="BV43" s="307">
        <v>0</v>
      </c>
      <c r="BW43" s="314">
        <f t="shared" si="7"/>
        <v>15909597.759999998</v>
      </c>
      <c r="BX43" s="314">
        <f t="shared" si="8"/>
        <v>5363218.82</v>
      </c>
      <c r="BY43" s="307">
        <v>5363218.82</v>
      </c>
      <c r="BZ43" s="307">
        <v>0</v>
      </c>
      <c r="CA43" s="307">
        <v>0</v>
      </c>
      <c r="CB43" s="309">
        <v>7475517.3300000001</v>
      </c>
      <c r="CC43" s="317">
        <v>7478.01</v>
      </c>
      <c r="CE43" s="311"/>
    </row>
    <row r="44" spans="1:83" ht="28.5">
      <c r="A44" s="184">
        <v>520057</v>
      </c>
      <c r="B44" s="300">
        <v>37</v>
      </c>
      <c r="C44" s="185" t="s">
        <v>84</v>
      </c>
      <c r="D44" s="12">
        <f t="shared" si="1"/>
        <v>24146</v>
      </c>
      <c r="E44" s="270">
        <f>СОГАЗ!E46+Капитал!E46+Ингосстрах!E46+Ресо!E46</f>
        <v>22299</v>
      </c>
      <c r="F44" s="270">
        <f>СОГАЗ!F46+Капитал!F46+Ингосстрах!F46+Ресо!F46</f>
        <v>3262</v>
      </c>
      <c r="G44" s="270">
        <f>СОГАЗ!G46+Капитал!G46+Ингосстрах!G46+Ресо!G46</f>
        <v>2794</v>
      </c>
      <c r="H44" s="270">
        <f>СОГАЗ!H46+Капитал!H46+Ингосстрах!H46+Ресо!H46</f>
        <v>0</v>
      </c>
      <c r="I44" s="270">
        <f>СОГАЗ!I46+Капитал!I46+Ингосстрах!I46+Ресо!I46</f>
        <v>0</v>
      </c>
      <c r="J44" s="270">
        <f>СОГАЗ!J46+Капитал!J46+Ингосстрах!J46+Ресо!J46</f>
        <v>0</v>
      </c>
      <c r="K44" s="270">
        <f>СОГАЗ!K46+Капитал!K46+Ингосстрах!K46+Ресо!K46</f>
        <v>0</v>
      </c>
      <c r="L44" s="270">
        <f>СОГАЗ!L46+Капитал!L46+Ингосстрах!L46+Ресо!L46</f>
        <v>1847</v>
      </c>
      <c r="M44" s="301">
        <f t="shared" si="2"/>
        <v>14777</v>
      </c>
      <c r="N44" s="305">
        <f>СОГАЗ!N46+Капитал!N46+Ингосстрах!N46+Ресо!N46</f>
        <v>13803</v>
      </c>
      <c r="O44" s="305">
        <f>СОГАЗ!O46+Капитал!O46+Ингосстрах!O46+Ресо!O46</f>
        <v>0</v>
      </c>
      <c r="P44" s="305">
        <f>СОГАЗ!P46+Капитал!P46+Ингосстрах!P46+Ресо!P46</f>
        <v>0</v>
      </c>
      <c r="Q44" s="305">
        <f>СОГАЗ!Q46+Капитал!Q46+Ингосстрах!Q46+Ресо!Q46</f>
        <v>2022</v>
      </c>
      <c r="R44" s="305">
        <f>СОГАЗ!R46+Капитал!R46+Ингосстрах!R46+Ресо!R46</f>
        <v>840</v>
      </c>
      <c r="S44" s="305">
        <f>СОГАЗ!S46+Капитал!S46+Ингосстрах!S46+Ресо!S46</f>
        <v>0</v>
      </c>
      <c r="T44" s="305">
        <f>СОГАЗ!T46+Капитал!T46+Ингосстрах!T46+Ресо!T46</f>
        <v>0</v>
      </c>
      <c r="U44" s="305">
        <f>СОГАЗ!U46+Капитал!U46+Ингосстрах!U46+Ресо!U46</f>
        <v>0</v>
      </c>
      <c r="V44" s="305">
        <f>СОГАЗ!V46+Капитал!V46+Ингосстрах!V46+Ресо!V46</f>
        <v>0</v>
      </c>
      <c r="W44" s="305">
        <f>СОГАЗ!W46+Капитал!W46+Ингосстрах!W46+Ресо!W46</f>
        <v>2164</v>
      </c>
      <c r="X44" s="305">
        <f>СОГАЗ!X46+Капитал!X46+Ингосстрах!X46+Ресо!X46</f>
        <v>0</v>
      </c>
      <c r="Y44" s="186">
        <f>СОГАЗ!Y46+Капитал!Y46+Ингосстрах!Y46+Ресо!Y46</f>
        <v>974</v>
      </c>
      <c r="Z44" s="21">
        <f t="shared" si="3"/>
        <v>2904</v>
      </c>
      <c r="AA44" s="306">
        <f>СОГАЗ!AA46+Капитал!AA46+Ингосстрах!AA46+Ресо!AA46</f>
        <v>2006</v>
      </c>
      <c r="AB44" s="305">
        <f>СОГАЗ!AB46+Капитал!AB46+Ингосстрах!AB46+Ресо!AB46</f>
        <v>60</v>
      </c>
      <c r="AC44" s="305">
        <f>СОГАЗ!AC46+Капитал!AC46+Ингосстрах!AC46+Ресо!AC46</f>
        <v>838</v>
      </c>
      <c r="AD44" s="186">
        <f>СОГАЗ!AD46+Капитал!AD46+Ингосстрах!AD46+Ресо!AD46</f>
        <v>0</v>
      </c>
      <c r="AE44" s="14">
        <f>СОГАЗ!AE46+Капитал!AE46+Ингосстрах!AE46+Ресо!AE46</f>
        <v>1749</v>
      </c>
      <c r="AF44" s="305">
        <f>СОГАЗ!AF46+Капитал!AF46+Ингосстрах!AF46+Ресо!AF46</f>
        <v>0</v>
      </c>
      <c r="AG44" s="305">
        <f>СОГАЗ!AG46+Капитал!AG46+Ингосстрах!AG46+Ресо!AG46</f>
        <v>0</v>
      </c>
      <c r="AH44" s="302">
        <f>СОГАЗ!AH46+Капитал!AH46+Ингосстрах!AH46+Ресо!AH46</f>
        <v>0</v>
      </c>
      <c r="AI44" s="17">
        <f t="shared" si="9"/>
        <v>1749</v>
      </c>
      <c r="AJ44" s="21">
        <f t="shared" si="4"/>
        <v>504</v>
      </c>
      <c r="AK44" s="306">
        <f>СОГАЗ!AK46+Капитал!AK46+Ингосстрах!AK46+Ресо!AK46</f>
        <v>504</v>
      </c>
      <c r="AL44" s="305">
        <f>СОГАЗ!AL46+Капитал!AL46+Ингосстрах!AL46+Ресо!AL46</f>
        <v>0</v>
      </c>
      <c r="AM44" s="187">
        <f>СОГАЗ!AM46+Капитал!AM46+Ингосстрах!AM46+Ресо!AM46</f>
        <v>0</v>
      </c>
      <c r="AN44" s="14">
        <f>СОГАЗ!AN46+Капитал!AN46+Ингосстрах!AN46+Ресо!AN46</f>
        <v>4900</v>
      </c>
      <c r="AO44" s="186">
        <f>СОГАЗ!AO46+Капитал!AO46+Ингосстрах!AO46+Ресо!AO46</f>
        <v>5</v>
      </c>
      <c r="AP44" s="309">
        <f t="shared" si="0"/>
        <v>93436401.530000001</v>
      </c>
      <c r="AQ44" s="314">
        <f t="shared" si="5"/>
        <v>20635098.539999999</v>
      </c>
      <c r="AR44" s="307">
        <v>16400691.51</v>
      </c>
      <c r="AS44" s="307">
        <v>4964992.34</v>
      </c>
      <c r="AT44" s="307">
        <v>6139423.8399999999</v>
      </c>
      <c r="AU44" s="307">
        <v>3202949.88</v>
      </c>
      <c r="AV44" s="307">
        <v>0</v>
      </c>
      <c r="AW44" s="307">
        <v>0</v>
      </c>
      <c r="AX44" s="307">
        <v>0</v>
      </c>
      <c r="AY44" s="307">
        <v>0</v>
      </c>
      <c r="AZ44" s="307">
        <v>1031457.15</v>
      </c>
      <c r="BA44" s="309">
        <v>32158730.349999998</v>
      </c>
      <c r="BB44" s="307">
        <v>27885786.809999999</v>
      </c>
      <c r="BC44" s="307">
        <v>0</v>
      </c>
      <c r="BD44" s="307">
        <v>0</v>
      </c>
      <c r="BE44" s="307">
        <v>1344448.02</v>
      </c>
      <c r="BF44" s="307">
        <v>790272</v>
      </c>
      <c r="BG44" s="307">
        <v>0</v>
      </c>
      <c r="BH44" s="307">
        <v>0</v>
      </c>
      <c r="BI44" s="307">
        <v>0</v>
      </c>
      <c r="BJ44" s="307">
        <v>0</v>
      </c>
      <c r="BK44" s="307">
        <v>1268753.2000000002</v>
      </c>
      <c r="BL44" s="307">
        <v>0</v>
      </c>
      <c r="BM44" s="307">
        <v>869470.31999999983</v>
      </c>
      <c r="BN44" s="314">
        <f t="shared" si="6"/>
        <v>1845665.26</v>
      </c>
      <c r="BO44" s="307">
        <v>1142336.76</v>
      </c>
      <c r="BP44" s="307">
        <v>26350.2</v>
      </c>
      <c r="BQ44" s="307">
        <v>676978.3</v>
      </c>
      <c r="BR44" s="307">
        <v>0</v>
      </c>
      <c r="BS44" s="307">
        <v>22170848.699999999</v>
      </c>
      <c r="BT44" s="307">
        <v>0</v>
      </c>
      <c r="BU44" s="307">
        <v>0</v>
      </c>
      <c r="BV44" s="307">
        <v>0</v>
      </c>
      <c r="BW44" s="314">
        <f t="shared" si="7"/>
        <v>22170848.699999999</v>
      </c>
      <c r="BX44" s="314">
        <f t="shared" si="8"/>
        <v>4411975.6799999997</v>
      </c>
      <c r="BY44" s="307">
        <v>4411975.6799999997</v>
      </c>
      <c r="BZ44" s="307">
        <v>0</v>
      </c>
      <c r="CA44" s="307">
        <v>0</v>
      </c>
      <c r="CB44" s="309">
        <v>12214083</v>
      </c>
      <c r="CC44" s="317">
        <v>12463.35</v>
      </c>
      <c r="CE44" s="311"/>
    </row>
    <row r="45" spans="1:83" ht="28.5">
      <c r="A45" s="184">
        <v>520058</v>
      </c>
      <c r="B45" s="300">
        <v>38</v>
      </c>
      <c r="C45" s="185" t="s">
        <v>85</v>
      </c>
      <c r="D45" s="12">
        <f t="shared" si="1"/>
        <v>47731</v>
      </c>
      <c r="E45" s="270">
        <f>СОГАЗ!E47+Капитал!E47+Ингосстрах!E47+Ресо!E47</f>
        <v>45882</v>
      </c>
      <c r="F45" s="270">
        <f>СОГАЗ!F47+Капитал!F47+Ингосстрах!F47+Ресо!F47</f>
        <v>4062</v>
      </c>
      <c r="G45" s="270">
        <f>СОГАЗ!G47+Капитал!G47+Ингосстрах!G47+Ресо!G47</f>
        <v>4503</v>
      </c>
      <c r="H45" s="270">
        <f>СОГАЗ!H47+Капитал!H47+Ингосстрах!H47+Ресо!H47</f>
        <v>0</v>
      </c>
      <c r="I45" s="270">
        <f>СОГАЗ!I47+Капитал!I47+Ингосстрах!I47+Ресо!I47</f>
        <v>0</v>
      </c>
      <c r="J45" s="270">
        <f>СОГАЗ!J47+Капитал!J47+Ингосстрах!J47+Ресо!J47</f>
        <v>0</v>
      </c>
      <c r="K45" s="270">
        <f>СОГАЗ!K47+Капитал!K47+Ингосстрах!K47+Ресо!K47</f>
        <v>0</v>
      </c>
      <c r="L45" s="270">
        <f>СОГАЗ!L47+Капитал!L47+Ингосстрах!L47+Ресо!L47</f>
        <v>1849</v>
      </c>
      <c r="M45" s="301">
        <f t="shared" si="2"/>
        <v>37302</v>
      </c>
      <c r="N45" s="305">
        <f>СОГАЗ!N47+Капитал!N47+Ингосстрах!N47+Ресо!N47</f>
        <v>32577</v>
      </c>
      <c r="O45" s="305">
        <f>СОГАЗ!O47+Капитал!O47+Ингосстрах!O47+Ресо!O47</f>
        <v>0</v>
      </c>
      <c r="P45" s="305">
        <f>СОГАЗ!P47+Капитал!P47+Ингосстрах!P47+Ресо!P47</f>
        <v>0</v>
      </c>
      <c r="Q45" s="305">
        <f>СОГАЗ!Q47+Капитал!Q47+Ингосстрах!Q47+Ресо!Q47</f>
        <v>2055</v>
      </c>
      <c r="R45" s="305">
        <f>СОГАЗ!R47+Капитал!R47+Ингосстрах!R47+Ресо!R47</f>
        <v>490</v>
      </c>
      <c r="S45" s="305">
        <f>СОГАЗ!S47+Капитал!S47+Ингосстрах!S47+Ресо!S47</f>
        <v>0</v>
      </c>
      <c r="T45" s="305">
        <f>СОГАЗ!T47+Капитал!T47+Ингосстрах!T47+Ресо!T47</f>
        <v>0</v>
      </c>
      <c r="U45" s="305">
        <f>СОГАЗ!U47+Капитал!U47+Ингосстрах!U47+Ресо!U47</f>
        <v>0</v>
      </c>
      <c r="V45" s="305">
        <f>СОГАЗ!V47+Капитал!V47+Ингосстрах!V47+Ресо!V47</f>
        <v>0</v>
      </c>
      <c r="W45" s="305">
        <f>СОГАЗ!W47+Капитал!W47+Ингосстрах!W47+Ресо!W47</f>
        <v>2206</v>
      </c>
      <c r="X45" s="305">
        <f>СОГАЗ!X47+Капитал!X47+Ингосстрах!X47+Ресо!X47</f>
        <v>0</v>
      </c>
      <c r="Y45" s="186">
        <f>СОГАЗ!Y47+Капитал!Y47+Ингосстрах!Y47+Ресо!Y47</f>
        <v>4725</v>
      </c>
      <c r="Z45" s="21">
        <f t="shared" si="3"/>
        <v>7862</v>
      </c>
      <c r="AA45" s="306">
        <f>СОГАЗ!AA47+Капитал!AA47+Ингосстрах!AA47+Ресо!AA47</f>
        <v>6393</v>
      </c>
      <c r="AB45" s="305">
        <f>СОГАЗ!AB47+Капитал!AB47+Ингосстрах!AB47+Ресо!AB47</f>
        <v>103</v>
      </c>
      <c r="AC45" s="305">
        <f>СОГАЗ!AC47+Капитал!AC47+Ингосстрах!AC47+Ресо!AC47</f>
        <v>1366</v>
      </c>
      <c r="AD45" s="186">
        <f>СОГАЗ!AD47+Капитал!AD47+Ингосстрах!AD47+Ресо!AD47</f>
        <v>0</v>
      </c>
      <c r="AE45" s="14">
        <f>СОГАЗ!AE47+Капитал!AE47+Ингосстрах!AE47+Ресо!AE47</f>
        <v>2078</v>
      </c>
      <c r="AF45" s="305">
        <f>СОГАЗ!AF47+Капитал!AF47+Ингосстрах!AF47+Ресо!AF47</f>
        <v>0</v>
      </c>
      <c r="AG45" s="305">
        <f>СОГАЗ!AG47+Капитал!AG47+Ингосстрах!AG47+Ресо!AG47</f>
        <v>0</v>
      </c>
      <c r="AH45" s="302">
        <f>СОГАЗ!AH47+Капитал!AH47+Ингосстрах!AH47+Ресо!AH47</f>
        <v>0</v>
      </c>
      <c r="AI45" s="17">
        <f t="shared" si="9"/>
        <v>2078</v>
      </c>
      <c r="AJ45" s="21">
        <f t="shared" si="4"/>
        <v>969</v>
      </c>
      <c r="AK45" s="306">
        <f>СОГАЗ!AK47+Капитал!AK47+Ингосстрах!AK47+Ресо!AK47</f>
        <v>969</v>
      </c>
      <c r="AL45" s="305">
        <f>СОГАЗ!AL47+Капитал!AL47+Ингосстрах!AL47+Ресо!AL47</f>
        <v>0</v>
      </c>
      <c r="AM45" s="187">
        <f>СОГАЗ!AM47+Капитал!AM47+Ингосстрах!AM47+Ресо!AM47</f>
        <v>0</v>
      </c>
      <c r="AN45" s="14">
        <f>СОГАЗ!AN47+Капитал!AN47+Ингосстрах!AN47+Ресо!AN47</f>
        <v>5946</v>
      </c>
      <c r="AO45" s="186">
        <f>СОГАЗ!AO47+Капитал!AO47+Ингосстрах!AO47+Ресо!AO47</f>
        <v>11</v>
      </c>
      <c r="AP45" s="309">
        <f t="shared" si="0"/>
        <v>113972809.11000001</v>
      </c>
      <c r="AQ45" s="314">
        <f t="shared" si="5"/>
        <v>24145519.950000003</v>
      </c>
      <c r="AR45" s="307">
        <v>21939395.940000001</v>
      </c>
      <c r="AS45" s="307">
        <v>5666530.6199999992</v>
      </c>
      <c r="AT45" s="307">
        <v>9744852.2400000002</v>
      </c>
      <c r="AU45" s="307">
        <v>1173549.9600000002</v>
      </c>
      <c r="AV45" s="307">
        <v>0</v>
      </c>
      <c r="AW45" s="307">
        <v>0</v>
      </c>
      <c r="AX45" s="307">
        <v>0</v>
      </c>
      <c r="AY45" s="307">
        <v>0</v>
      </c>
      <c r="AZ45" s="307">
        <v>1032574.05</v>
      </c>
      <c r="BA45" s="309">
        <v>36925755.790000007</v>
      </c>
      <c r="BB45" s="307">
        <v>29587082.940000001</v>
      </c>
      <c r="BC45" s="307">
        <v>0</v>
      </c>
      <c r="BD45" s="307">
        <v>0</v>
      </c>
      <c r="BE45" s="307">
        <v>1366390.0499999998</v>
      </c>
      <c r="BF45" s="307">
        <v>460992.00000000006</v>
      </c>
      <c r="BG45" s="307">
        <v>0</v>
      </c>
      <c r="BH45" s="307">
        <v>0</v>
      </c>
      <c r="BI45" s="307">
        <v>0</v>
      </c>
      <c r="BJ45" s="307">
        <v>0</v>
      </c>
      <c r="BK45" s="307">
        <v>1293377.8</v>
      </c>
      <c r="BL45" s="307">
        <v>0</v>
      </c>
      <c r="BM45" s="307">
        <v>4217913</v>
      </c>
      <c r="BN45" s="314">
        <f t="shared" si="6"/>
        <v>4789315.3899999997</v>
      </c>
      <c r="BO45" s="307">
        <v>3640557.78</v>
      </c>
      <c r="BP45" s="307">
        <v>45234.51</v>
      </c>
      <c r="BQ45" s="307">
        <v>1103523.1000000001</v>
      </c>
      <c r="BR45" s="307">
        <v>0</v>
      </c>
      <c r="BS45" s="307">
        <v>25175427.159999996</v>
      </c>
      <c r="BT45" s="307">
        <v>0</v>
      </c>
      <c r="BU45" s="307">
        <v>0</v>
      </c>
      <c r="BV45" s="307">
        <v>0</v>
      </c>
      <c r="BW45" s="314">
        <f t="shared" si="7"/>
        <v>25175427.159999996</v>
      </c>
      <c r="BX45" s="314">
        <f t="shared" si="8"/>
        <v>8115375</v>
      </c>
      <c r="BY45" s="307">
        <v>8115375</v>
      </c>
      <c r="BZ45" s="307">
        <v>0</v>
      </c>
      <c r="CA45" s="307">
        <v>0</v>
      </c>
      <c r="CB45" s="309">
        <v>14821415.82</v>
      </c>
      <c r="CC45" s="317">
        <v>27419.370000000003</v>
      </c>
      <c r="CE45" s="311"/>
    </row>
    <row r="46" spans="1:83" ht="28.5">
      <c r="A46" s="184">
        <v>520059</v>
      </c>
      <c r="B46" s="300">
        <v>39</v>
      </c>
      <c r="C46" s="185" t="s">
        <v>86</v>
      </c>
      <c r="D46" s="12">
        <f t="shared" si="1"/>
        <v>23988</v>
      </c>
      <c r="E46" s="270">
        <f>СОГАЗ!E48+Капитал!E48+Ингосстрах!E48+Ресо!E48</f>
        <v>22862</v>
      </c>
      <c r="F46" s="270">
        <f>СОГАЗ!F48+Капитал!F48+Ингосстрах!F48+Ресо!F48</f>
        <v>1503</v>
      </c>
      <c r="G46" s="270">
        <f>СОГАЗ!G48+Капитал!G48+Ингосстрах!G48+Ресо!G48</f>
        <v>1551</v>
      </c>
      <c r="H46" s="270">
        <f>СОГАЗ!H48+Капитал!H48+Ингосстрах!H48+Ресо!H48</f>
        <v>0</v>
      </c>
      <c r="I46" s="270">
        <f>СОГАЗ!I48+Капитал!I48+Ингосстрах!I48+Ресо!I48</f>
        <v>0</v>
      </c>
      <c r="J46" s="270">
        <f>СОГАЗ!J48+Капитал!J48+Ингосстрах!J48+Ресо!J48</f>
        <v>0</v>
      </c>
      <c r="K46" s="270">
        <f>СОГАЗ!K48+Капитал!K48+Ингосстрах!K48+Ресо!K48</f>
        <v>0</v>
      </c>
      <c r="L46" s="270">
        <f>СОГАЗ!L48+Капитал!L48+Ингосстрах!L48+Ресо!L48</f>
        <v>1126</v>
      </c>
      <c r="M46" s="301">
        <f t="shared" si="2"/>
        <v>14832</v>
      </c>
      <c r="N46" s="305">
        <f>СОГАЗ!N48+Капитал!N48+Ингосстрах!N48+Ресо!N48</f>
        <v>12156</v>
      </c>
      <c r="O46" s="305">
        <f>СОГАЗ!O48+Капитал!O48+Ингосстрах!O48+Ресо!O48</f>
        <v>0</v>
      </c>
      <c r="P46" s="305">
        <f>СОГАЗ!P48+Капитал!P48+Ингосстрах!P48+Ресо!P48</f>
        <v>0</v>
      </c>
      <c r="Q46" s="305">
        <f>СОГАЗ!Q48+Капитал!Q48+Ингосстрах!Q48+Ресо!Q48</f>
        <v>974</v>
      </c>
      <c r="R46" s="305">
        <f>СОГАЗ!R48+Капитал!R48+Ингосстрах!R48+Ресо!R48</f>
        <v>405</v>
      </c>
      <c r="S46" s="305">
        <f>СОГАЗ!S48+Капитал!S48+Ингосстрах!S48+Ресо!S48</f>
        <v>0</v>
      </c>
      <c r="T46" s="305">
        <f>СОГАЗ!T48+Капитал!T48+Ингосстрах!T48+Ресо!T48</f>
        <v>0</v>
      </c>
      <c r="U46" s="305">
        <f>СОГАЗ!U48+Капитал!U48+Ингосстрах!U48+Ресо!U48</f>
        <v>0</v>
      </c>
      <c r="V46" s="305">
        <f>СОГАЗ!V48+Капитал!V48+Ингосстрах!V48+Ресо!V48</f>
        <v>0</v>
      </c>
      <c r="W46" s="305">
        <f>СОГАЗ!W48+Капитал!W48+Ингосстрах!W48+Ресо!W48</f>
        <v>1004</v>
      </c>
      <c r="X46" s="305">
        <f>СОГАЗ!X48+Капитал!X48+Ингосстрах!X48+Ресо!X48</f>
        <v>0</v>
      </c>
      <c r="Y46" s="186">
        <f>СОГАЗ!Y48+Капитал!Y48+Ингосстрах!Y48+Ресо!Y48</f>
        <v>2676</v>
      </c>
      <c r="Z46" s="21">
        <f t="shared" si="3"/>
        <v>3855</v>
      </c>
      <c r="AA46" s="306">
        <f>СОГАЗ!AA48+Капитал!AA48+Ингосстрах!AA48+Ресо!AA48</f>
        <v>2680</v>
      </c>
      <c r="AB46" s="305">
        <f>СОГАЗ!AB48+Капитал!AB48+Ингосстрах!AB48+Ресо!AB48</f>
        <v>35</v>
      </c>
      <c r="AC46" s="305">
        <f>СОГАЗ!AC48+Капитал!AC48+Ингосстрах!AC48+Ресо!AC48</f>
        <v>1140</v>
      </c>
      <c r="AD46" s="186">
        <f>СОГАЗ!AD48+Капитал!AD48+Ингосстрах!AD48+Ресо!AD48</f>
        <v>0</v>
      </c>
      <c r="AE46" s="14">
        <f>СОГАЗ!AE48+Капитал!AE48+Ингосстрах!AE48+Ресо!AE48</f>
        <v>882</v>
      </c>
      <c r="AF46" s="305">
        <f>СОГАЗ!AF48+Капитал!AF48+Ингосстрах!AF48+Ресо!AF48</f>
        <v>0</v>
      </c>
      <c r="AG46" s="305">
        <f>СОГАЗ!AG48+Капитал!AG48+Ингосстрах!AG48+Ресо!AG48</f>
        <v>0</v>
      </c>
      <c r="AH46" s="302">
        <f>СОГАЗ!AH48+Капитал!AH48+Ингосстрах!AH48+Ресо!AH48</f>
        <v>0</v>
      </c>
      <c r="AI46" s="17">
        <f t="shared" si="9"/>
        <v>882</v>
      </c>
      <c r="AJ46" s="21">
        <f t="shared" si="4"/>
        <v>353</v>
      </c>
      <c r="AK46" s="306">
        <f>СОГАЗ!AK48+Капитал!AK48+Ингосстрах!AK48+Ресо!AK48</f>
        <v>353</v>
      </c>
      <c r="AL46" s="305">
        <f>СОГАЗ!AL48+Капитал!AL48+Ингосстрах!AL48+Ресо!AL48</f>
        <v>0</v>
      </c>
      <c r="AM46" s="187">
        <f>СОГАЗ!AM48+Капитал!AM48+Ингосстрах!AM48+Ресо!AM48</f>
        <v>0</v>
      </c>
      <c r="AN46" s="14">
        <f>СОГАЗ!AN48+Капитал!AN48+Ингосстрах!AN48+Ресо!AN48</f>
        <v>2317</v>
      </c>
      <c r="AO46" s="186">
        <f>СОГАЗ!AO48+Капитал!AO48+Ингосстрах!AO48+Ресо!AO48</f>
        <v>3</v>
      </c>
      <c r="AP46" s="309">
        <f t="shared" si="0"/>
        <v>54447125.300000004</v>
      </c>
      <c r="AQ46" s="314">
        <f t="shared" si="5"/>
        <v>11362935.02</v>
      </c>
      <c r="AR46" s="307">
        <v>7908880.2800000003</v>
      </c>
      <c r="AS46" s="307">
        <v>2019460.8599999999</v>
      </c>
      <c r="AT46" s="307">
        <v>3308701.77</v>
      </c>
      <c r="AU46" s="307">
        <v>2825240.04</v>
      </c>
      <c r="AV46" s="307">
        <v>0</v>
      </c>
      <c r="AW46" s="307">
        <v>0</v>
      </c>
      <c r="AX46" s="307">
        <v>0</v>
      </c>
      <c r="AY46" s="307">
        <v>0</v>
      </c>
      <c r="AZ46" s="307">
        <v>628814.70000000007</v>
      </c>
      <c r="BA46" s="309">
        <v>16602271.979999999</v>
      </c>
      <c r="BB46" s="307">
        <v>12596168.76</v>
      </c>
      <c r="BC46" s="307">
        <v>0</v>
      </c>
      <c r="BD46" s="307">
        <v>0</v>
      </c>
      <c r="BE46" s="307">
        <v>647622.34</v>
      </c>
      <c r="BF46" s="307">
        <v>381023.99999999994</v>
      </c>
      <c r="BG46" s="307">
        <v>0</v>
      </c>
      <c r="BH46" s="307">
        <v>0</v>
      </c>
      <c r="BI46" s="307">
        <v>0</v>
      </c>
      <c r="BJ46" s="307">
        <v>0</v>
      </c>
      <c r="BK46" s="307">
        <v>588645.20000000007</v>
      </c>
      <c r="BL46" s="307">
        <v>0</v>
      </c>
      <c r="BM46" s="307">
        <v>2388811.6800000002</v>
      </c>
      <c r="BN46" s="314">
        <f t="shared" si="6"/>
        <v>2462472.75</v>
      </c>
      <c r="BO46" s="307">
        <v>1526152.8</v>
      </c>
      <c r="BP46" s="307">
        <v>15370.95</v>
      </c>
      <c r="BQ46" s="307">
        <v>920949</v>
      </c>
      <c r="BR46" s="307">
        <v>0</v>
      </c>
      <c r="BS46" s="307">
        <v>15259773.060000002</v>
      </c>
      <c r="BT46" s="307">
        <v>0</v>
      </c>
      <c r="BU46" s="307">
        <v>0</v>
      </c>
      <c r="BV46" s="307">
        <v>0</v>
      </c>
      <c r="BW46" s="314">
        <f t="shared" si="7"/>
        <v>15259773.060000002</v>
      </c>
      <c r="BX46" s="314">
        <f t="shared" si="8"/>
        <v>2984156.1</v>
      </c>
      <c r="BY46" s="307">
        <v>2984156.1</v>
      </c>
      <c r="BZ46" s="307">
        <v>0</v>
      </c>
      <c r="CA46" s="307">
        <v>0</v>
      </c>
      <c r="CB46" s="309">
        <v>5775516.3899999997</v>
      </c>
      <c r="CC46" s="317">
        <v>7478.01</v>
      </c>
      <c r="CE46" s="311"/>
    </row>
    <row r="47" spans="1:83" ht="28.5">
      <c r="A47" s="184">
        <v>520060</v>
      </c>
      <c r="B47" s="300">
        <v>40</v>
      </c>
      <c r="C47" s="185" t="s">
        <v>87</v>
      </c>
      <c r="D47" s="12">
        <f t="shared" si="1"/>
        <v>190439</v>
      </c>
      <c r="E47" s="270">
        <f>СОГАЗ!E49+Капитал!E49+Ингосстрах!E49+Ресо!E49</f>
        <v>180997</v>
      </c>
      <c r="F47" s="270">
        <f>СОГАЗ!F49+Капитал!F49+Ингосстрах!F49+Ресо!F49</f>
        <v>21104</v>
      </c>
      <c r="G47" s="270">
        <f>СОГАЗ!G49+Капитал!G49+Ингосстрах!G49+Ресо!G49</f>
        <v>13517</v>
      </c>
      <c r="H47" s="270">
        <f>СОГАЗ!H49+Капитал!H49+Ингосстрах!H49+Ресо!H49</f>
        <v>0</v>
      </c>
      <c r="I47" s="270">
        <f>СОГАЗ!I49+Капитал!I49+Ингосстрах!I49+Ресо!I49</f>
        <v>0</v>
      </c>
      <c r="J47" s="270">
        <f>СОГАЗ!J49+Капитал!J49+Ингосстрах!J49+Ресо!J49</f>
        <v>0</v>
      </c>
      <c r="K47" s="270">
        <f>СОГАЗ!K49+Капитал!K49+Ингосстрах!K49+Ресо!K49</f>
        <v>6140</v>
      </c>
      <c r="L47" s="270">
        <f>СОГАЗ!L49+Капитал!L49+Ингосстрах!L49+Ресо!L49</f>
        <v>3302</v>
      </c>
      <c r="M47" s="301">
        <f t="shared" si="2"/>
        <v>150901</v>
      </c>
      <c r="N47" s="305">
        <f>СОГАЗ!N49+Капитал!N49+Ингосстрах!N49+Ресо!N49</f>
        <v>145952</v>
      </c>
      <c r="O47" s="305">
        <f>СОГАЗ!O49+Капитал!O49+Ингосстрах!O49+Ресо!O49</f>
        <v>707</v>
      </c>
      <c r="P47" s="305">
        <f>СОГАЗ!P49+Капитал!P49+Ингосстрах!P49+Ресо!P49</f>
        <v>21</v>
      </c>
      <c r="Q47" s="305">
        <f>СОГАЗ!Q49+Капитал!Q49+Ингосстрах!Q49+Ресо!Q49</f>
        <v>11263</v>
      </c>
      <c r="R47" s="305">
        <f>СОГАЗ!R49+Капитал!R49+Ингосстрах!R49+Ресо!R49</f>
        <v>4357</v>
      </c>
      <c r="S47" s="305">
        <f>СОГАЗ!S49+Капитал!S49+Ингосстрах!S49+Ресо!S49</f>
        <v>11</v>
      </c>
      <c r="T47" s="305">
        <f>СОГАЗ!T49+Капитал!T49+Ингосстрах!T49+Ресо!T49</f>
        <v>1471</v>
      </c>
      <c r="U47" s="305">
        <f>СОГАЗ!U49+Капитал!U49+Ингосстрах!U49+Ресо!U49</f>
        <v>562</v>
      </c>
      <c r="V47" s="305">
        <f>СОГАЗ!V49+Капитал!V49+Ингосстрах!V49+Ресо!V49</f>
        <v>0</v>
      </c>
      <c r="W47" s="305">
        <f>СОГАЗ!W49+Капитал!W49+Ингосстрах!W49+Ресо!W49</f>
        <v>14055</v>
      </c>
      <c r="X47" s="305">
        <f>СОГАЗ!X49+Капитал!X49+Ингосстрах!X49+Ресо!X49</f>
        <v>0</v>
      </c>
      <c r="Y47" s="186">
        <f>СОГАЗ!Y49+Капитал!Y49+Ингосстрах!Y49+Ресо!Y49</f>
        <v>4949</v>
      </c>
      <c r="Z47" s="21">
        <f t="shared" si="3"/>
        <v>36627</v>
      </c>
      <c r="AA47" s="306">
        <f>СОГАЗ!AA49+Капитал!AA49+Ингосстрах!AA49+Ресо!AA49</f>
        <v>27992</v>
      </c>
      <c r="AB47" s="305">
        <f>СОГАЗ!AB49+Капитал!AB49+Ингосстрах!AB49+Ресо!AB49</f>
        <v>51</v>
      </c>
      <c r="AC47" s="305">
        <f>СОГАЗ!AC49+Капитал!AC49+Ингосстрах!AC49+Ресо!AC49</f>
        <v>8584</v>
      </c>
      <c r="AD47" s="186">
        <f>СОГАЗ!AD49+Капитал!AD49+Ингосстрах!AD49+Ресо!AD49</f>
        <v>0</v>
      </c>
      <c r="AE47" s="14">
        <f>СОГАЗ!AE49+Капитал!AE49+Ингосстрах!AE49+Ресо!AE49</f>
        <v>12842</v>
      </c>
      <c r="AF47" s="305">
        <f>СОГАЗ!AF49+Капитал!AF49+Ингосстрах!AF49+Ресо!AF49</f>
        <v>0</v>
      </c>
      <c r="AG47" s="305">
        <f>СОГАЗ!AG49+Капитал!AG49+Ингосстрах!AG49+Ресо!AG49</f>
        <v>0</v>
      </c>
      <c r="AH47" s="302">
        <f>СОГАЗ!AH49+Капитал!AH49+Ингосстрах!AH49+Ресо!AH49</f>
        <v>0</v>
      </c>
      <c r="AI47" s="17">
        <f t="shared" si="9"/>
        <v>12842</v>
      </c>
      <c r="AJ47" s="21">
        <f t="shared" si="4"/>
        <v>3997</v>
      </c>
      <c r="AK47" s="306">
        <f>СОГАЗ!AK49+Капитал!AK49+Ингосстрах!AK49+Ресо!AK49</f>
        <v>3997</v>
      </c>
      <c r="AL47" s="305">
        <f>СОГАЗ!AL49+Капитал!AL49+Ингосстрах!AL49+Ресо!AL49</f>
        <v>0</v>
      </c>
      <c r="AM47" s="187">
        <f>СОГАЗ!AM49+Капитал!AM49+Ингосстрах!AM49+Ресо!AM49</f>
        <v>0</v>
      </c>
      <c r="AN47" s="14">
        <f>СОГАЗ!AN49+Капитал!AN49+Ингосстрах!AN49+Ресо!AN49</f>
        <v>31027</v>
      </c>
      <c r="AO47" s="186">
        <f>СОГАЗ!AO49+Капитал!AO49+Ингосстрах!AO49+Ресо!AO49</f>
        <v>2</v>
      </c>
      <c r="AP47" s="309">
        <f t="shared" si="0"/>
        <v>812368320.69000006</v>
      </c>
      <c r="AQ47" s="314">
        <f t="shared" si="5"/>
        <v>116414890.77000001</v>
      </c>
      <c r="AR47" s="307">
        <v>106294108.19000001</v>
      </c>
      <c r="AS47" s="307">
        <v>38825450.880000003</v>
      </c>
      <c r="AT47" s="307">
        <v>29528562.349999998</v>
      </c>
      <c r="AU47" s="307">
        <v>3366070.08</v>
      </c>
      <c r="AV47" s="307">
        <v>0</v>
      </c>
      <c r="AW47" s="307">
        <v>0</v>
      </c>
      <c r="AX47" s="307">
        <v>0</v>
      </c>
      <c r="AY47" s="307">
        <v>4910710.6000000006</v>
      </c>
      <c r="AZ47" s="307">
        <v>1844001.9</v>
      </c>
      <c r="BA47" s="309">
        <v>214983679.78</v>
      </c>
      <c r="BB47" s="307">
        <v>187206792.31999999</v>
      </c>
      <c r="BC47" s="307">
        <v>2178373.0499999998</v>
      </c>
      <c r="BD47" s="307">
        <v>71178.45</v>
      </c>
      <c r="BE47" s="307">
        <v>7488881.3300000001</v>
      </c>
      <c r="BF47" s="307">
        <v>4099065.5999999996</v>
      </c>
      <c r="BG47" s="307">
        <v>104902.27</v>
      </c>
      <c r="BH47" s="307">
        <v>903782.40000000002</v>
      </c>
      <c r="BI47" s="307">
        <v>272384.54000000004</v>
      </c>
      <c r="BJ47" s="307">
        <v>0</v>
      </c>
      <c r="BK47" s="307">
        <v>8240446.5000000009</v>
      </c>
      <c r="BL47" s="307">
        <v>0</v>
      </c>
      <c r="BM47" s="307">
        <v>4417873.32</v>
      </c>
      <c r="BN47" s="314">
        <f t="shared" si="6"/>
        <v>22897306.390000001</v>
      </c>
      <c r="BO47" s="307">
        <v>15940324.32</v>
      </c>
      <c r="BP47" s="307">
        <v>22397.670000000002</v>
      </c>
      <c r="BQ47" s="307">
        <v>6934584.4000000004</v>
      </c>
      <c r="BR47" s="307">
        <v>0</v>
      </c>
      <c r="BS47" s="307">
        <v>349058145.16000003</v>
      </c>
      <c r="BT47" s="307">
        <v>0</v>
      </c>
      <c r="BU47" s="307">
        <v>0</v>
      </c>
      <c r="BV47" s="307">
        <v>0</v>
      </c>
      <c r="BW47" s="314">
        <f t="shared" si="7"/>
        <v>349058145.16000003</v>
      </c>
      <c r="BX47" s="314">
        <f t="shared" si="8"/>
        <v>31674226.5</v>
      </c>
      <c r="BY47" s="307">
        <v>31674226.5</v>
      </c>
      <c r="BZ47" s="307">
        <v>0</v>
      </c>
      <c r="CA47" s="307">
        <v>0</v>
      </c>
      <c r="CB47" s="309">
        <v>77340072.090000004</v>
      </c>
      <c r="CC47" s="317">
        <v>4985.34</v>
      </c>
      <c r="CE47" s="311"/>
    </row>
    <row r="48" spans="1:83" ht="28.5">
      <c r="A48" s="184">
        <v>520061</v>
      </c>
      <c r="B48" s="300">
        <v>41</v>
      </c>
      <c r="C48" s="185" t="s">
        <v>88</v>
      </c>
      <c r="D48" s="12">
        <f t="shared" si="1"/>
        <v>75636</v>
      </c>
      <c r="E48" s="270">
        <f>СОГАЗ!E50+Капитал!E50+Ингосстрах!E50+Ресо!E50</f>
        <v>68675</v>
      </c>
      <c r="F48" s="270">
        <f>СОГАЗ!F50+Капитал!F50+Ингосстрах!F50+Ресо!F50</f>
        <v>12773</v>
      </c>
      <c r="G48" s="270">
        <f>СОГАЗ!G50+Капитал!G50+Ингосстрах!G50+Ресо!G50</f>
        <v>10259</v>
      </c>
      <c r="H48" s="270">
        <f>СОГАЗ!H50+Капитал!H50+Ингосстрах!H50+Ресо!H50</f>
        <v>0</v>
      </c>
      <c r="I48" s="270">
        <f>СОГАЗ!I50+Капитал!I50+Ингосстрах!I50+Ресо!I50</f>
        <v>0</v>
      </c>
      <c r="J48" s="270">
        <f>СОГАЗ!J50+Капитал!J50+Ингосстрах!J50+Ресо!J50</f>
        <v>0</v>
      </c>
      <c r="K48" s="270">
        <f>СОГАЗ!K50+Капитал!K50+Ингосстрах!K50+Ресо!K50</f>
        <v>0</v>
      </c>
      <c r="L48" s="270">
        <f>СОГАЗ!L50+Капитал!L50+Ингосстрах!L50+Ресо!L50</f>
        <v>6961</v>
      </c>
      <c r="M48" s="301">
        <f t="shared" si="2"/>
        <v>59348</v>
      </c>
      <c r="N48" s="305">
        <f>СОГАЗ!N50+Капитал!N50+Ингосстрах!N50+Ресо!N50</f>
        <v>50717</v>
      </c>
      <c r="O48" s="305">
        <f>СОГАЗ!O50+Капитал!O50+Ингосстрах!O50+Ресо!O50</f>
        <v>440</v>
      </c>
      <c r="P48" s="305">
        <f>СОГАЗ!P50+Капитал!P50+Ингосстрах!P50+Ресо!P50</f>
        <v>0</v>
      </c>
      <c r="Q48" s="305">
        <f>СОГАЗ!Q50+Капитал!Q50+Ингосстрах!Q50+Ресо!Q50</f>
        <v>3910</v>
      </c>
      <c r="R48" s="305">
        <f>СОГАЗ!R50+Капитал!R50+Ингосстрах!R50+Ресо!R50</f>
        <v>2265</v>
      </c>
      <c r="S48" s="305">
        <f>СОГАЗ!S50+Капитал!S50+Ингосстрах!S50+Ресо!S50</f>
        <v>1</v>
      </c>
      <c r="T48" s="305">
        <f>СОГАЗ!T50+Капитал!T50+Ингосстрах!T50+Ресо!T50</f>
        <v>272</v>
      </c>
      <c r="U48" s="305">
        <f>СОГАЗ!U50+Капитал!U50+Ингосстрах!U50+Ресо!U50</f>
        <v>108</v>
      </c>
      <c r="V48" s="305">
        <f>СОГАЗ!V50+Капитал!V50+Ингосстрах!V50+Ресо!V50</f>
        <v>0</v>
      </c>
      <c r="W48" s="305">
        <f>СОГАЗ!W50+Капитал!W50+Ингосстрах!W50+Ресо!W50</f>
        <v>5849</v>
      </c>
      <c r="X48" s="305">
        <f>СОГАЗ!X50+Капитал!X50+Ингосстрах!X50+Ресо!X50</f>
        <v>0</v>
      </c>
      <c r="Y48" s="186">
        <f>СОГАЗ!Y50+Капитал!Y50+Ингосстрах!Y50+Ресо!Y50</f>
        <v>8631</v>
      </c>
      <c r="Z48" s="21">
        <f t="shared" si="3"/>
        <v>25041</v>
      </c>
      <c r="AA48" s="306">
        <f>СОГАЗ!AA50+Капитал!AA50+Ингосстрах!AA50+Ресо!AA50</f>
        <v>20215</v>
      </c>
      <c r="AB48" s="305">
        <f>СОГАЗ!AB50+Капитал!AB50+Ингосстрах!AB50+Ресо!AB50</f>
        <v>774</v>
      </c>
      <c r="AC48" s="305">
        <f>СОГАЗ!AC50+Капитал!AC50+Ингосстрах!AC50+Ресо!AC50</f>
        <v>4052</v>
      </c>
      <c r="AD48" s="186">
        <f>СОГАЗ!AD50+Капитал!AD50+Ингосстрах!AD50+Ресо!AD50</f>
        <v>0</v>
      </c>
      <c r="AE48" s="14">
        <f>СОГАЗ!AE50+Капитал!AE50+Ингосстрах!AE50+Ресо!AE50</f>
        <v>4955</v>
      </c>
      <c r="AF48" s="305">
        <f>СОГАЗ!AF50+Капитал!AF50+Ингосстрах!AF50+Ресо!AF50</f>
        <v>0</v>
      </c>
      <c r="AG48" s="305">
        <f>СОГАЗ!AG50+Капитал!AG50+Ингосстрах!AG50+Ресо!AG50</f>
        <v>0</v>
      </c>
      <c r="AH48" s="302">
        <f>СОГАЗ!AH50+Капитал!AH50+Ингосстрах!AH50+Ресо!AH50</f>
        <v>0</v>
      </c>
      <c r="AI48" s="17">
        <f t="shared" si="9"/>
        <v>4955</v>
      </c>
      <c r="AJ48" s="21">
        <f t="shared" si="4"/>
        <v>2439</v>
      </c>
      <c r="AK48" s="306">
        <f>СОГАЗ!AK50+Капитал!AK50+Ингосстрах!AK50+Ресо!AK50</f>
        <v>2439</v>
      </c>
      <c r="AL48" s="305">
        <f>СОГАЗ!AL50+Капитал!AL50+Ингосстрах!AL50+Ресо!AL50</f>
        <v>0</v>
      </c>
      <c r="AM48" s="187">
        <f>СОГАЗ!AM50+Капитал!AM50+Ингосстрах!AM50+Ресо!AM50</f>
        <v>0</v>
      </c>
      <c r="AN48" s="14">
        <f>СОГАЗ!AN50+Капитал!AN50+Ингосстрах!AN50+Ресо!AN50</f>
        <v>13894</v>
      </c>
      <c r="AO48" s="186">
        <f>СОГАЗ!AO50+Капитал!AO50+Ингосстрах!AO50+Ресо!AO50</f>
        <v>11</v>
      </c>
      <c r="AP48" s="309">
        <f t="shared" si="0"/>
        <v>367414468.87</v>
      </c>
      <c r="AQ48" s="314">
        <f t="shared" si="5"/>
        <v>65799543.320000008</v>
      </c>
      <c r="AR48" s="307">
        <v>56913032.750000007</v>
      </c>
      <c r="AS48" s="307">
        <v>20233709.300000001</v>
      </c>
      <c r="AT48" s="307">
        <v>22344614.950000003</v>
      </c>
      <c r="AU48" s="307">
        <v>4999140.1199999992</v>
      </c>
      <c r="AV48" s="307">
        <v>0</v>
      </c>
      <c r="AW48" s="307">
        <v>0</v>
      </c>
      <c r="AX48" s="307">
        <v>0</v>
      </c>
      <c r="AY48" s="307">
        <v>0</v>
      </c>
      <c r="AZ48" s="307">
        <v>3887370.4499999997</v>
      </c>
      <c r="BA48" s="309">
        <v>91228437.849999979</v>
      </c>
      <c r="BB48" s="307">
        <v>73779034.239999995</v>
      </c>
      <c r="BC48" s="307">
        <v>1355706</v>
      </c>
      <c r="BD48" s="307">
        <v>0</v>
      </c>
      <c r="BE48" s="307">
        <v>2599798.1</v>
      </c>
      <c r="BF48" s="307">
        <v>2130912</v>
      </c>
      <c r="BG48" s="307">
        <v>9536.57</v>
      </c>
      <c r="BH48" s="307">
        <v>167116.79999999999</v>
      </c>
      <c r="BI48" s="307">
        <v>52344.36</v>
      </c>
      <c r="BJ48" s="307">
        <v>0</v>
      </c>
      <c r="BK48" s="307">
        <v>3429268.6999999997</v>
      </c>
      <c r="BL48" s="307">
        <v>0</v>
      </c>
      <c r="BM48" s="307">
        <v>7704721.0800000001</v>
      </c>
      <c r="BN48" s="314">
        <f t="shared" si="6"/>
        <v>15124959.68</v>
      </c>
      <c r="BO48" s="307">
        <v>11511633.9</v>
      </c>
      <c r="BP48" s="307">
        <v>339917.58</v>
      </c>
      <c r="BQ48" s="307">
        <v>3273408.2</v>
      </c>
      <c r="BR48" s="307">
        <v>0</v>
      </c>
      <c r="BS48" s="307">
        <v>138754419.04999998</v>
      </c>
      <c r="BT48" s="307">
        <v>0</v>
      </c>
      <c r="BU48" s="307">
        <v>0</v>
      </c>
      <c r="BV48" s="307">
        <v>0</v>
      </c>
      <c r="BW48" s="314">
        <f t="shared" si="7"/>
        <v>138754419.04999998</v>
      </c>
      <c r="BX48" s="314">
        <f t="shared" si="8"/>
        <v>21873951.989999998</v>
      </c>
      <c r="BY48" s="307">
        <v>21873951.989999998</v>
      </c>
      <c r="BZ48" s="307">
        <v>0</v>
      </c>
      <c r="CA48" s="307">
        <v>0</v>
      </c>
      <c r="CB48" s="309">
        <v>34633156.979999997</v>
      </c>
      <c r="CC48" s="317">
        <v>27419.370000000003</v>
      </c>
      <c r="CE48" s="311"/>
    </row>
    <row r="49" spans="1:83" ht="28.5">
      <c r="A49" s="184">
        <v>520062</v>
      </c>
      <c r="B49" s="300">
        <v>42</v>
      </c>
      <c r="C49" s="185" t="s">
        <v>89</v>
      </c>
      <c r="D49" s="12">
        <f t="shared" si="1"/>
        <v>48492</v>
      </c>
      <c r="E49" s="270">
        <f>СОГАЗ!E51+Капитал!E51+Ингосстрах!E51+Ресо!E51</f>
        <v>44671</v>
      </c>
      <c r="F49" s="270">
        <f>СОГАЗ!F51+Капитал!F51+Ингосстрах!F51+Ресо!F51</f>
        <v>3032</v>
      </c>
      <c r="G49" s="270">
        <f>СОГАЗ!G51+Капитал!G51+Ингосстрах!G51+Ресо!G51</f>
        <v>4892</v>
      </c>
      <c r="H49" s="270">
        <f>СОГАЗ!H51+Капитал!H51+Ингосстрах!H51+Ресо!H51</f>
        <v>0</v>
      </c>
      <c r="I49" s="270">
        <f>СОГАЗ!I51+Капитал!I51+Ингосстрах!I51+Ресо!I51</f>
        <v>0</v>
      </c>
      <c r="J49" s="270">
        <f>СОГАЗ!J51+Капитал!J51+Ингосстрах!J51+Ресо!J51</f>
        <v>0</v>
      </c>
      <c r="K49" s="270">
        <f>СОГАЗ!K51+Капитал!K51+Ингосстрах!K51+Ресо!K51</f>
        <v>0</v>
      </c>
      <c r="L49" s="270">
        <f>СОГАЗ!L51+Капитал!L51+Ингосстрах!L51+Ресо!L51</f>
        <v>3821</v>
      </c>
      <c r="M49" s="301">
        <f t="shared" si="2"/>
        <v>44989</v>
      </c>
      <c r="N49" s="305">
        <f>СОГАЗ!N51+Капитал!N51+Ингосстрах!N51+Ресо!N51</f>
        <v>36992</v>
      </c>
      <c r="O49" s="305">
        <f>СОГАЗ!O51+Капитал!O51+Ингосстрах!O51+Ресо!O51</f>
        <v>0</v>
      </c>
      <c r="P49" s="305">
        <f>СОГАЗ!P51+Капитал!P51+Ингосстрах!P51+Ресо!P51</f>
        <v>0</v>
      </c>
      <c r="Q49" s="305">
        <f>СОГАЗ!Q51+Капитал!Q51+Ингосстрах!Q51+Ресо!Q51</f>
        <v>2188</v>
      </c>
      <c r="R49" s="305">
        <f>СОГАЗ!R51+Капитал!R51+Ингосстрах!R51+Ресо!R51</f>
        <v>1113</v>
      </c>
      <c r="S49" s="305">
        <f>СОГАЗ!S51+Капитал!S51+Ингосстрах!S51+Ресо!S51</f>
        <v>0</v>
      </c>
      <c r="T49" s="305">
        <f>СОГАЗ!T51+Капитал!T51+Ингосстрах!T51+Ресо!T51</f>
        <v>0</v>
      </c>
      <c r="U49" s="305">
        <f>СОГАЗ!U51+Капитал!U51+Ингосстрах!U51+Ресо!U51</f>
        <v>0</v>
      </c>
      <c r="V49" s="305">
        <f>СОГАЗ!V51+Капитал!V51+Ингосстрах!V51+Ресо!V51</f>
        <v>0</v>
      </c>
      <c r="W49" s="305">
        <f>СОГАЗ!W51+Капитал!W51+Ингосстрах!W51+Ресо!W51</f>
        <v>2817</v>
      </c>
      <c r="X49" s="305">
        <f>СОГАЗ!X51+Капитал!X51+Ингосстрах!X51+Ресо!X51</f>
        <v>0</v>
      </c>
      <c r="Y49" s="186">
        <f>СОГАЗ!Y51+Капитал!Y51+Ингосстрах!Y51+Ресо!Y51</f>
        <v>7997</v>
      </c>
      <c r="Z49" s="21">
        <f t="shared" si="3"/>
        <v>10761</v>
      </c>
      <c r="AA49" s="306">
        <f>СОГАЗ!AA51+Капитал!AA51+Ингосстрах!AA51+Ресо!AA51</f>
        <v>5510</v>
      </c>
      <c r="AB49" s="305">
        <f>СОГАЗ!AB51+Капитал!AB51+Ингосстрах!AB51+Ресо!AB51</f>
        <v>50</v>
      </c>
      <c r="AC49" s="305">
        <f>СОГАЗ!AC51+Капитал!AC51+Ингосстрах!AC51+Ресо!AC51</f>
        <v>5201</v>
      </c>
      <c r="AD49" s="186">
        <f>СОГАЗ!AD51+Капитал!AD51+Ингосстрах!AD51+Ресо!AD51</f>
        <v>0</v>
      </c>
      <c r="AE49" s="14">
        <f>СОГАЗ!AE51+Капитал!AE51+Ингосстрах!AE51+Ресо!AE51</f>
        <v>3206</v>
      </c>
      <c r="AF49" s="305">
        <f>СОГАЗ!AF51+Капитал!AF51+Ингосстрах!AF51+Ресо!AF51</f>
        <v>0</v>
      </c>
      <c r="AG49" s="305">
        <f>СОГАЗ!AG51+Капитал!AG51+Ингосстрах!AG51+Ресо!AG51</f>
        <v>0</v>
      </c>
      <c r="AH49" s="302">
        <f>СОГАЗ!AH51+Капитал!AH51+Ингосстрах!AH51+Ресо!AH51</f>
        <v>0</v>
      </c>
      <c r="AI49" s="17">
        <f t="shared" si="9"/>
        <v>3206</v>
      </c>
      <c r="AJ49" s="21">
        <f t="shared" si="4"/>
        <v>1369</v>
      </c>
      <c r="AK49" s="306">
        <f>СОГАЗ!AK51+Капитал!AK51+Ингосстрах!AK51+Ресо!AK51</f>
        <v>1369</v>
      </c>
      <c r="AL49" s="305">
        <f>СОГАЗ!AL51+Капитал!AL51+Ингосстрах!AL51+Ресо!AL51</f>
        <v>0</v>
      </c>
      <c r="AM49" s="187">
        <f>СОГАЗ!AM51+Капитал!AM51+Ингосстрах!AM51+Ресо!AM51</f>
        <v>0</v>
      </c>
      <c r="AN49" s="14">
        <f>СОГАЗ!AN51+Капитал!AN51+Ингосстрах!AN51+Ресо!AN51</f>
        <v>7031</v>
      </c>
      <c r="AO49" s="186">
        <f>СОГАЗ!AO51+Капитал!AO51+Ингосстрах!AO51+Ресо!AO51</f>
        <v>12</v>
      </c>
      <c r="AP49" s="309">
        <f t="shared" si="0"/>
        <v>159872047.64000002</v>
      </c>
      <c r="AQ49" s="314">
        <f t="shared" si="5"/>
        <v>24047643.209999997</v>
      </c>
      <c r="AR49" s="307">
        <v>21913805.759999998</v>
      </c>
      <c r="AS49" s="307">
        <v>4140802.4</v>
      </c>
      <c r="AT49" s="307">
        <v>10651938.640000001</v>
      </c>
      <c r="AU49" s="307">
        <v>0</v>
      </c>
      <c r="AV49" s="307">
        <v>0</v>
      </c>
      <c r="AW49" s="307">
        <v>0</v>
      </c>
      <c r="AX49" s="307">
        <v>0</v>
      </c>
      <c r="AY49" s="307">
        <v>0</v>
      </c>
      <c r="AZ49" s="307">
        <v>2133837.4499999997</v>
      </c>
      <c r="BA49" s="309">
        <v>47380218.060000002</v>
      </c>
      <c r="BB49" s="307">
        <v>36087915.520000003</v>
      </c>
      <c r="BC49" s="307">
        <v>0</v>
      </c>
      <c r="BD49" s="307">
        <v>0</v>
      </c>
      <c r="BE49" s="307">
        <v>1454823.08</v>
      </c>
      <c r="BF49" s="307">
        <v>1047110.3999999999</v>
      </c>
      <c r="BG49" s="307">
        <v>0</v>
      </c>
      <c r="BH49" s="307">
        <v>0</v>
      </c>
      <c r="BI49" s="307">
        <v>0</v>
      </c>
      <c r="BJ49" s="307">
        <v>0</v>
      </c>
      <c r="BK49" s="307">
        <v>1651607.1</v>
      </c>
      <c r="BL49" s="307">
        <v>0</v>
      </c>
      <c r="BM49" s="307">
        <v>7138761.959999999</v>
      </c>
      <c r="BN49" s="314">
        <f t="shared" si="6"/>
        <v>7361310.9500000011</v>
      </c>
      <c r="BO49" s="307">
        <v>3137724.6</v>
      </c>
      <c r="BP49" s="307">
        <v>21958.5</v>
      </c>
      <c r="BQ49" s="307">
        <v>4201627.8500000006</v>
      </c>
      <c r="BR49" s="307">
        <v>0</v>
      </c>
      <c r="BS49" s="307">
        <v>51192638.560000002</v>
      </c>
      <c r="BT49" s="307">
        <v>0</v>
      </c>
      <c r="BU49" s="307">
        <v>0</v>
      </c>
      <c r="BV49" s="307">
        <v>0</v>
      </c>
      <c r="BW49" s="314">
        <f t="shared" si="7"/>
        <v>51192638.560000002</v>
      </c>
      <c r="BX49" s="314">
        <f t="shared" si="8"/>
        <v>12364274.09</v>
      </c>
      <c r="BY49" s="307">
        <v>12364274.09</v>
      </c>
      <c r="BZ49" s="307">
        <v>0</v>
      </c>
      <c r="CA49" s="307">
        <v>0</v>
      </c>
      <c r="CB49" s="309">
        <v>17525962.77</v>
      </c>
      <c r="CC49" s="317">
        <v>29912.04</v>
      </c>
      <c r="CE49" s="311"/>
    </row>
    <row r="50" spans="1:83" ht="28.5">
      <c r="A50" s="184">
        <v>520063</v>
      </c>
      <c r="B50" s="300">
        <v>43</v>
      </c>
      <c r="C50" s="185" t="s">
        <v>90</v>
      </c>
      <c r="D50" s="12">
        <f t="shared" si="1"/>
        <v>86934</v>
      </c>
      <c r="E50" s="270">
        <f>СОГАЗ!E52+Капитал!E52+Ингосстрах!E52+Ресо!E52</f>
        <v>77585</v>
      </c>
      <c r="F50" s="270">
        <f>СОГАЗ!F52+Капитал!F52+Ингосстрах!F52+Ресо!F52</f>
        <v>7405</v>
      </c>
      <c r="G50" s="270">
        <f>СОГАЗ!G52+Капитал!G52+Ингосстрах!G52+Ресо!G52</f>
        <v>7770</v>
      </c>
      <c r="H50" s="270">
        <f>СОГАЗ!H52+Капитал!H52+Ингосстрах!H52+Ресо!H52</f>
        <v>0</v>
      </c>
      <c r="I50" s="270">
        <f>СОГАЗ!I52+Капитал!I52+Ингосстрах!I52+Ресо!I52</f>
        <v>0</v>
      </c>
      <c r="J50" s="270">
        <f>СОГАЗ!J52+Капитал!J52+Ингосстрах!J52+Ресо!J52</f>
        <v>0</v>
      </c>
      <c r="K50" s="270">
        <f>СОГАЗ!K52+Капитал!K52+Ингосстрах!K52+Ресо!K52</f>
        <v>0</v>
      </c>
      <c r="L50" s="270">
        <f>СОГАЗ!L52+Капитал!L52+Ингосстрах!L52+Ресо!L52</f>
        <v>9349</v>
      </c>
      <c r="M50" s="301">
        <f t="shared" si="2"/>
        <v>62082</v>
      </c>
      <c r="N50" s="305">
        <f>СОГАЗ!N52+Капитал!N52+Ингосстрах!N52+Ресо!N52</f>
        <v>51612</v>
      </c>
      <c r="O50" s="305">
        <f>СОГАЗ!O52+Капитал!O52+Ингосстрах!O52+Ресо!O52</f>
        <v>2022</v>
      </c>
      <c r="P50" s="305">
        <f>СОГАЗ!P52+Капитал!P52+Ингосстрах!P52+Ресо!P52</f>
        <v>0</v>
      </c>
      <c r="Q50" s="305">
        <f>СОГАЗ!Q52+Капитал!Q52+Ингосстрах!Q52+Ресо!Q52</f>
        <v>2220</v>
      </c>
      <c r="R50" s="305">
        <f>СОГАЗ!R52+Капитал!R52+Ингосстрах!R52+Ресо!R52</f>
        <v>1754</v>
      </c>
      <c r="S50" s="305">
        <f>СОГАЗ!S52+Капитал!S52+Ингосстрах!S52+Ресо!S52</f>
        <v>0</v>
      </c>
      <c r="T50" s="305">
        <f>СОГАЗ!T52+Капитал!T52+Ингосстрах!T52+Ресо!T52</f>
        <v>0</v>
      </c>
      <c r="U50" s="305">
        <f>СОГАЗ!U52+Капитал!U52+Ингосстрах!U52+Ресо!U52</f>
        <v>1000</v>
      </c>
      <c r="V50" s="305">
        <f>СОГАЗ!V52+Капитал!V52+Ингосстрах!V52+Ресо!V52</f>
        <v>0</v>
      </c>
      <c r="W50" s="305">
        <f>СОГАЗ!W52+Капитал!W52+Ингосстрах!W52+Ресо!W52</f>
        <v>4547</v>
      </c>
      <c r="X50" s="305">
        <f>СОГАЗ!X52+Капитал!X52+Ингосстрах!X52+Ресо!X52</f>
        <v>0</v>
      </c>
      <c r="Y50" s="186">
        <f>СОГАЗ!Y52+Капитал!Y52+Ингосстрах!Y52+Ресо!Y52</f>
        <v>10470</v>
      </c>
      <c r="Z50" s="21">
        <f t="shared" si="3"/>
        <v>16953</v>
      </c>
      <c r="AA50" s="306">
        <f>СОГАЗ!AA52+Капитал!AA52+Ингосстрах!AA52+Ресо!AA52</f>
        <v>11717</v>
      </c>
      <c r="AB50" s="305">
        <f>СОГАЗ!AB52+Капитал!AB52+Ингосстрах!AB52+Ресо!AB52</f>
        <v>160</v>
      </c>
      <c r="AC50" s="305">
        <f>СОГАЗ!AC52+Капитал!AC52+Ингосстрах!AC52+Ресо!AC52</f>
        <v>5076</v>
      </c>
      <c r="AD50" s="186">
        <f>СОГАЗ!AD52+Капитал!AD52+Ингосстрах!AD52+Ресо!AD52</f>
        <v>0</v>
      </c>
      <c r="AE50" s="14">
        <f>СОГАЗ!AE52+Капитал!AE52+Ингосстрах!AE52+Ресо!AE52</f>
        <v>5423</v>
      </c>
      <c r="AF50" s="305">
        <f>СОГАЗ!AF52+Капитал!AF52+Ингосстрах!AF52+Ресо!AF52</f>
        <v>0</v>
      </c>
      <c r="AG50" s="305">
        <f>СОГАЗ!AG52+Капитал!AG52+Ингосстрах!AG52+Ресо!AG52</f>
        <v>462</v>
      </c>
      <c r="AH50" s="302">
        <f>СОГАЗ!AH52+Капитал!AH52+Ингосстрах!AH52+Ресо!AH52</f>
        <v>0</v>
      </c>
      <c r="AI50" s="17">
        <f t="shared" si="9"/>
        <v>5423</v>
      </c>
      <c r="AJ50" s="21">
        <f t="shared" si="4"/>
        <v>1954</v>
      </c>
      <c r="AK50" s="306">
        <f>СОГАЗ!AK52+Капитал!AK52+Ингосстрах!AK52+Ресо!AK52</f>
        <v>1954</v>
      </c>
      <c r="AL50" s="305">
        <f>СОГАЗ!AL52+Капитал!AL52+Ингосстрах!AL52+Ресо!AL52</f>
        <v>143</v>
      </c>
      <c r="AM50" s="187">
        <f>СОГАЗ!AM52+Капитал!AM52+Ингосстрах!AM52+Ресо!AM52</f>
        <v>0</v>
      </c>
      <c r="AN50" s="14">
        <f>СОГАЗ!AN52+Капитал!AN52+Ингосстрах!AN52+Ресо!AN52</f>
        <v>10615</v>
      </c>
      <c r="AO50" s="186">
        <f>СОГАЗ!AO52+Капитал!AO52+Ингосстрах!AO52+Ресо!AO52</f>
        <v>18</v>
      </c>
      <c r="AP50" s="309">
        <f t="shared" si="0"/>
        <v>279947090.18617779</v>
      </c>
      <c r="AQ50" s="314">
        <f t="shared" si="5"/>
        <v>45621010.249999993</v>
      </c>
      <c r="AR50" s="307">
        <v>40400061.199999996</v>
      </c>
      <c r="AS50" s="307">
        <v>11784317.000000002</v>
      </c>
      <c r="AT50" s="307">
        <v>16903945.800000001</v>
      </c>
      <c r="AU50" s="307">
        <v>0</v>
      </c>
      <c r="AV50" s="307">
        <v>0</v>
      </c>
      <c r="AW50" s="307">
        <v>0</v>
      </c>
      <c r="AX50" s="307">
        <v>0</v>
      </c>
      <c r="AY50" s="307">
        <v>0</v>
      </c>
      <c r="AZ50" s="307">
        <v>5220949.05</v>
      </c>
      <c r="BA50" s="309">
        <v>79874978.679999992</v>
      </c>
      <c r="BB50" s="307">
        <v>58021694.280000001</v>
      </c>
      <c r="BC50" s="307">
        <v>6230085.2999999998</v>
      </c>
      <c r="BD50" s="307">
        <v>0</v>
      </c>
      <c r="BE50" s="307">
        <v>1476100.2</v>
      </c>
      <c r="BF50" s="307">
        <v>1650163.2000000002</v>
      </c>
      <c r="BG50" s="307">
        <v>0</v>
      </c>
      <c r="BH50" s="307">
        <v>0</v>
      </c>
      <c r="BI50" s="307">
        <v>484670</v>
      </c>
      <c r="BJ50" s="307">
        <v>0</v>
      </c>
      <c r="BK50" s="307">
        <v>2665906.1</v>
      </c>
      <c r="BL50" s="307">
        <v>0</v>
      </c>
      <c r="BM50" s="307">
        <v>9346359.5999999996</v>
      </c>
      <c r="BN50" s="314">
        <f t="shared" si="6"/>
        <v>10843276.620000001</v>
      </c>
      <c r="BO50" s="307">
        <v>6672362.8200000003</v>
      </c>
      <c r="BP50" s="307">
        <v>70267.199999999997</v>
      </c>
      <c r="BQ50" s="307">
        <v>4100646.6</v>
      </c>
      <c r="BR50" s="307">
        <v>0</v>
      </c>
      <c r="BS50" s="307">
        <v>99513243.506177783</v>
      </c>
      <c r="BT50" s="307">
        <v>0</v>
      </c>
      <c r="BU50" s="307">
        <v>18644342.639999997</v>
      </c>
      <c r="BV50" s="307">
        <v>0</v>
      </c>
      <c r="BW50" s="314">
        <f t="shared" si="7"/>
        <v>99513243.506177783</v>
      </c>
      <c r="BX50" s="314">
        <f t="shared" si="8"/>
        <v>17634889.079999998</v>
      </c>
      <c r="BY50" s="307">
        <v>17634889.079999998</v>
      </c>
      <c r="BZ50" s="307">
        <v>2535631.67</v>
      </c>
      <c r="CA50" s="307">
        <v>0</v>
      </c>
      <c r="CB50" s="309">
        <v>26459692.050000001</v>
      </c>
      <c r="CC50" s="317">
        <v>44868.06</v>
      </c>
      <c r="CE50" s="311"/>
    </row>
    <row r="51" spans="1:83" ht="28.5">
      <c r="A51" s="184">
        <v>520064</v>
      </c>
      <c r="B51" s="300">
        <v>44</v>
      </c>
      <c r="C51" s="185" t="s">
        <v>91</v>
      </c>
      <c r="D51" s="12">
        <f t="shared" si="1"/>
        <v>43292</v>
      </c>
      <c r="E51" s="270">
        <f>СОГАЗ!E53+Капитал!E53+Ингосстрах!E53+Ресо!E53</f>
        <v>37479</v>
      </c>
      <c r="F51" s="270">
        <f>СОГАЗ!F53+Капитал!F53+Ингосстрах!F53+Ресо!F53</f>
        <v>4494</v>
      </c>
      <c r="G51" s="270">
        <f>СОГАЗ!G53+Капитал!G53+Ингосстрах!G53+Ресо!G53</f>
        <v>3683</v>
      </c>
      <c r="H51" s="270">
        <f>СОГАЗ!H53+Капитал!H53+Ингосстрах!H53+Ресо!H53</f>
        <v>0</v>
      </c>
      <c r="I51" s="270">
        <f>СОГАЗ!I53+Капитал!I53+Ингосстрах!I53+Ресо!I53</f>
        <v>0</v>
      </c>
      <c r="J51" s="270">
        <f>СОГАЗ!J53+Капитал!J53+Ингосстрах!J53+Ресо!J53</f>
        <v>0</v>
      </c>
      <c r="K51" s="270">
        <f>СОГАЗ!K53+Капитал!K53+Ингосстрах!K53+Ресо!K53</f>
        <v>0</v>
      </c>
      <c r="L51" s="270">
        <f>СОГАЗ!L53+Капитал!L53+Ингосстрах!L53+Ресо!L53</f>
        <v>5813</v>
      </c>
      <c r="M51" s="301">
        <f t="shared" si="2"/>
        <v>33530</v>
      </c>
      <c r="N51" s="305">
        <f>СОГАЗ!N53+Капитал!N53+Ингосстрах!N53+Ресо!N53</f>
        <v>29636</v>
      </c>
      <c r="O51" s="305">
        <f>СОГАЗ!O53+Капитал!O53+Ингосстрах!O53+Ресо!O53</f>
        <v>0</v>
      </c>
      <c r="P51" s="305">
        <f>СОГАЗ!P53+Капитал!P53+Ингосстрах!P53+Ресо!P53</f>
        <v>0</v>
      </c>
      <c r="Q51" s="305">
        <f>СОГАЗ!Q53+Капитал!Q53+Ингосстрах!Q53+Ресо!Q53</f>
        <v>2424</v>
      </c>
      <c r="R51" s="305">
        <f>СОГАЗ!R53+Капитал!R53+Ингосстрах!R53+Ресо!R53</f>
        <v>1007</v>
      </c>
      <c r="S51" s="305">
        <f>СОГАЗ!S53+Капитал!S53+Ингосстрах!S53+Ресо!S53</f>
        <v>0</v>
      </c>
      <c r="T51" s="305">
        <f>СОГАЗ!T53+Капитал!T53+Ингосстрах!T53+Ресо!T53</f>
        <v>0</v>
      </c>
      <c r="U51" s="305">
        <f>СОГАЗ!U53+Капитал!U53+Ингосстрах!U53+Ресо!U53</f>
        <v>14</v>
      </c>
      <c r="V51" s="305">
        <f>СОГАЗ!V53+Капитал!V53+Ингосстрах!V53+Ресо!V53</f>
        <v>0</v>
      </c>
      <c r="W51" s="305">
        <f>СОГАЗ!W53+Капитал!W53+Ингосстрах!W53+Ресо!W53</f>
        <v>2609</v>
      </c>
      <c r="X51" s="305">
        <f>СОГАЗ!X53+Капитал!X53+Ингосстрах!X53+Ресо!X53</f>
        <v>0</v>
      </c>
      <c r="Y51" s="186">
        <f>СОГАЗ!Y53+Капитал!Y53+Ингосстрах!Y53+Ресо!Y53</f>
        <v>3894</v>
      </c>
      <c r="Z51" s="21">
        <f t="shared" si="3"/>
        <v>8631</v>
      </c>
      <c r="AA51" s="306">
        <f>СОГАЗ!AA53+Капитал!AA53+Ингосстрах!AA53+Ресо!AA53</f>
        <v>5767</v>
      </c>
      <c r="AB51" s="305">
        <f>СОГАЗ!AB53+Капитал!AB53+Ингосстрах!AB53+Ресо!AB53</f>
        <v>364</v>
      </c>
      <c r="AC51" s="305">
        <f>СОГАЗ!AC53+Капитал!AC53+Ингосстрах!AC53+Ресо!AC53</f>
        <v>2500</v>
      </c>
      <c r="AD51" s="186">
        <f>СОГАЗ!AD53+Капитал!AD53+Ингосстрах!AD53+Ресо!AD53</f>
        <v>0</v>
      </c>
      <c r="AE51" s="14">
        <f>СОГАЗ!AE53+Капитал!AE53+Ингосстрах!AE53+Ресо!AE53</f>
        <v>1740</v>
      </c>
      <c r="AF51" s="305">
        <f>СОГАЗ!AF53+Капитал!AF53+Ингосстрах!AF53+Ресо!AF53</f>
        <v>0</v>
      </c>
      <c r="AG51" s="305">
        <f>СОГАЗ!AG53+Капитал!AG53+Ингосстрах!AG53+Ресо!AG53</f>
        <v>0</v>
      </c>
      <c r="AH51" s="302">
        <f>СОГАЗ!AH53+Капитал!AH53+Ингосстрах!AH53+Ресо!AH53</f>
        <v>0</v>
      </c>
      <c r="AI51" s="17">
        <f t="shared" si="9"/>
        <v>1740</v>
      </c>
      <c r="AJ51" s="21">
        <f t="shared" si="4"/>
        <v>866</v>
      </c>
      <c r="AK51" s="306">
        <f>СОГАЗ!AK53+Капитал!AK53+Ингосстрах!AK53+Ресо!AK53</f>
        <v>866</v>
      </c>
      <c r="AL51" s="305">
        <f>СОГАЗ!AL53+Капитал!AL53+Ингосстрах!AL53+Ресо!AL53</f>
        <v>0</v>
      </c>
      <c r="AM51" s="187">
        <f>СОГАЗ!AM53+Капитал!AM53+Ингосстрах!AM53+Ресо!AM53</f>
        <v>0</v>
      </c>
      <c r="AN51" s="14">
        <f>СОГАЗ!AN53+Капитал!AN53+Ингосстрах!AN53+Ресо!AN53</f>
        <v>5961</v>
      </c>
      <c r="AO51" s="186">
        <f>СОГАЗ!AO53+Капитал!AO53+Ингосстрах!AO53+Ресо!AO53</f>
        <v>10</v>
      </c>
      <c r="AP51" s="309">
        <f t="shared" si="0"/>
        <v>131432517.77000001</v>
      </c>
      <c r="AQ51" s="314">
        <f t="shared" si="5"/>
        <v>24462007.380000003</v>
      </c>
      <c r="AR51" s="307">
        <v>21215737.530000001</v>
      </c>
      <c r="AS51" s="307">
        <v>6983406.3600000003</v>
      </c>
      <c r="AT51" s="307">
        <v>7998002.7999999998</v>
      </c>
      <c r="AU51" s="307">
        <v>0</v>
      </c>
      <c r="AV51" s="307">
        <v>0</v>
      </c>
      <c r="AW51" s="307">
        <v>0</v>
      </c>
      <c r="AX51" s="307">
        <v>0</v>
      </c>
      <c r="AY51" s="307">
        <v>0</v>
      </c>
      <c r="AZ51" s="307">
        <v>3246269.8499999996</v>
      </c>
      <c r="BA51" s="309">
        <v>39034724.840000004</v>
      </c>
      <c r="BB51" s="307">
        <v>31463059.399999999</v>
      </c>
      <c r="BC51" s="307">
        <v>0</v>
      </c>
      <c r="BD51" s="307">
        <v>0</v>
      </c>
      <c r="BE51" s="307">
        <v>1611741.8399999999</v>
      </c>
      <c r="BF51" s="307">
        <v>947385.6</v>
      </c>
      <c r="BG51" s="307">
        <v>0</v>
      </c>
      <c r="BH51" s="307">
        <v>0</v>
      </c>
      <c r="BI51" s="307">
        <v>6785.38</v>
      </c>
      <c r="BJ51" s="307">
        <v>0</v>
      </c>
      <c r="BK51" s="307">
        <v>1529656.7</v>
      </c>
      <c r="BL51" s="307">
        <v>0</v>
      </c>
      <c r="BM51" s="307">
        <v>3476095.9200000004</v>
      </c>
      <c r="BN51" s="314">
        <f t="shared" si="6"/>
        <v>5463558.6999999993</v>
      </c>
      <c r="BO51" s="307">
        <v>3284075.82</v>
      </c>
      <c r="BP51" s="307">
        <v>159857.87999999998</v>
      </c>
      <c r="BQ51" s="307">
        <v>2019625</v>
      </c>
      <c r="BR51" s="307">
        <v>0</v>
      </c>
      <c r="BS51" s="307">
        <v>39804240</v>
      </c>
      <c r="BT51" s="307">
        <v>0</v>
      </c>
      <c r="BU51" s="307">
        <v>0</v>
      </c>
      <c r="BV51" s="307">
        <v>0</v>
      </c>
      <c r="BW51" s="314">
        <f t="shared" si="7"/>
        <v>39804240</v>
      </c>
      <c r="BX51" s="314">
        <f t="shared" si="8"/>
        <v>7809180.9800000004</v>
      </c>
      <c r="BY51" s="307">
        <v>7809180.9800000004</v>
      </c>
      <c r="BZ51" s="307">
        <v>0</v>
      </c>
      <c r="CA51" s="307">
        <v>0</v>
      </c>
      <c r="CB51" s="309">
        <v>14858805.869999999</v>
      </c>
      <c r="CC51" s="317">
        <v>24926.7</v>
      </c>
      <c r="CE51" s="311"/>
    </row>
    <row r="52" spans="1:83" ht="28.5">
      <c r="A52" s="184">
        <v>520065</v>
      </c>
      <c r="B52" s="300">
        <v>45</v>
      </c>
      <c r="C52" s="185" t="s">
        <v>92</v>
      </c>
      <c r="D52" s="12">
        <f t="shared" si="1"/>
        <v>292476</v>
      </c>
      <c r="E52" s="270">
        <f>СОГАЗ!E54+Капитал!E54+Ингосстрах!E54+Ресо!E54</f>
        <v>267631</v>
      </c>
      <c r="F52" s="270">
        <f>СОГАЗ!F54+Капитал!F54+Ингосстрах!F54+Ресо!F54</f>
        <v>25487</v>
      </c>
      <c r="G52" s="270">
        <f>СОГАЗ!G54+Капитал!G54+Ингосстрах!G54+Ресо!G54</f>
        <v>23112</v>
      </c>
      <c r="H52" s="270">
        <f>СОГАЗ!H54+Капитал!H54+Ингосстрах!H54+Ресо!H54</f>
        <v>0</v>
      </c>
      <c r="I52" s="270">
        <f>СОГАЗ!I54+Капитал!I54+Ингосстрах!I54+Ресо!I54</f>
        <v>0</v>
      </c>
      <c r="J52" s="270">
        <f>СОГАЗ!J54+Капитал!J54+Ингосстрах!J54+Ресо!J54</f>
        <v>0</v>
      </c>
      <c r="K52" s="270">
        <f>СОГАЗ!K54+Капитал!K54+Ингосстрах!K54+Ресо!K54</f>
        <v>9667</v>
      </c>
      <c r="L52" s="270">
        <f>СОГАЗ!L54+Капитал!L54+Ингосстрах!L54+Ресо!L54</f>
        <v>15178</v>
      </c>
      <c r="M52" s="301">
        <f t="shared" si="2"/>
        <v>174264</v>
      </c>
      <c r="N52" s="305">
        <f>СОГАЗ!N54+Капитал!N54+Ингосстрах!N54+Ресо!N54</f>
        <v>134450</v>
      </c>
      <c r="O52" s="305">
        <f>СОГАЗ!O54+Капитал!O54+Ингосстрах!O54+Ресо!O54</f>
        <v>7360</v>
      </c>
      <c r="P52" s="305">
        <f>СОГАЗ!P54+Капитал!P54+Ингосстрах!P54+Ресо!P54</f>
        <v>2563</v>
      </c>
      <c r="Q52" s="305">
        <f>СОГАЗ!Q54+Капитал!Q54+Ингосстрах!Q54+Ресо!Q54</f>
        <v>770</v>
      </c>
      <c r="R52" s="305">
        <f>СОГАЗ!R54+Капитал!R54+Ингосстрах!R54+Ресо!R54</f>
        <v>1959</v>
      </c>
      <c r="S52" s="305">
        <f>СОГАЗ!S54+Капитал!S54+Ингосстрах!S54+Ресо!S54</f>
        <v>0</v>
      </c>
      <c r="T52" s="305">
        <f>СОГАЗ!T54+Капитал!T54+Ингосстрах!T54+Ресо!T54</f>
        <v>287</v>
      </c>
      <c r="U52" s="305">
        <f>СОГАЗ!U54+Капитал!U54+Ингосстрах!U54+Ресо!U54</f>
        <v>720</v>
      </c>
      <c r="V52" s="305">
        <f>СОГАЗ!V54+Капитал!V54+Ингосстрах!V54+Ресо!V54</f>
        <v>0</v>
      </c>
      <c r="W52" s="305">
        <f>СОГАЗ!W54+Капитал!W54+Ингосстрах!W54+Ресо!W54</f>
        <v>11457</v>
      </c>
      <c r="X52" s="305">
        <f>СОГАЗ!X54+Капитал!X54+Ингосстрах!X54+Ресо!X54</f>
        <v>0</v>
      </c>
      <c r="Y52" s="186">
        <f>СОГАЗ!Y54+Капитал!Y54+Ингосстрах!Y54+Ресо!Y54</f>
        <v>39814</v>
      </c>
      <c r="Z52" s="21">
        <f t="shared" si="3"/>
        <v>89385</v>
      </c>
      <c r="AA52" s="306">
        <f>СОГАЗ!AA54+Капитал!AA54+Ингосстрах!AA54+Ресо!AA54</f>
        <v>70299</v>
      </c>
      <c r="AB52" s="305">
        <f>СОГАЗ!AB54+Капитал!AB54+Ингосстрах!AB54+Ресо!AB54</f>
        <v>86</v>
      </c>
      <c r="AC52" s="305">
        <f>СОГАЗ!AC54+Капитал!AC54+Ингосстрах!AC54+Ресо!AC54</f>
        <v>11000</v>
      </c>
      <c r="AD52" s="186">
        <f>СОГАЗ!AD54+Капитал!AD54+Ингосстрах!AD54+Ресо!AD54</f>
        <v>8000</v>
      </c>
      <c r="AE52" s="14">
        <f>СОГАЗ!AE54+Капитал!AE54+Ингосстрах!AE54+Ресо!AE54</f>
        <v>15714</v>
      </c>
      <c r="AF52" s="305">
        <f>СОГАЗ!AF54+Капитал!AF54+Ингосстрах!AF54+Ресо!AF54</f>
        <v>0</v>
      </c>
      <c r="AG52" s="305">
        <f>СОГАЗ!AG54+Капитал!AG54+Ингосстрах!AG54+Ресо!AG54</f>
        <v>1752</v>
      </c>
      <c r="AH52" s="302">
        <f>СОГАЗ!AH54+Капитал!AH54+Ингосстрах!AH54+Ресо!AH54</f>
        <v>444</v>
      </c>
      <c r="AI52" s="17">
        <f t="shared" si="9"/>
        <v>16158</v>
      </c>
      <c r="AJ52" s="21">
        <f t="shared" si="4"/>
        <v>7592</v>
      </c>
      <c r="AK52" s="306">
        <f>СОГАЗ!AK54+Капитал!AK54+Ингосстрах!AK54+Ресо!AK54</f>
        <v>7592</v>
      </c>
      <c r="AL52" s="305">
        <f>СОГАЗ!AL54+Капитал!AL54+Ингосстрах!AL54+Ресо!AL54</f>
        <v>457</v>
      </c>
      <c r="AM52" s="187">
        <f>СОГАЗ!AM54+Капитал!AM54+Ингосстрах!AM54+Ресо!AM54</f>
        <v>0</v>
      </c>
      <c r="AN52" s="14">
        <f>СОГАЗ!AN54+Капитал!AN54+Ингосстрах!AN54+Ресо!AN54</f>
        <v>26775</v>
      </c>
      <c r="AO52" s="186">
        <f>СОГАЗ!AO54+Капитал!AO54+Ингосстрах!AO54+Ресо!AO54</f>
        <v>46</v>
      </c>
      <c r="AP52" s="309">
        <f t="shared" si="0"/>
        <v>1102955991.5700002</v>
      </c>
      <c r="AQ52" s="314">
        <f t="shared" si="5"/>
        <v>138952950.78999999</v>
      </c>
      <c r="AR52" s="307">
        <v>120122926.75999999</v>
      </c>
      <c r="AS52" s="307">
        <v>39504340.259999998</v>
      </c>
      <c r="AT52" s="307">
        <v>50449798.080000006</v>
      </c>
      <c r="AU52" s="307">
        <v>2622300.0000000005</v>
      </c>
      <c r="AV52" s="307">
        <v>0</v>
      </c>
      <c r="AW52" s="307">
        <v>0</v>
      </c>
      <c r="AX52" s="307">
        <v>0</v>
      </c>
      <c r="AY52" s="307">
        <v>7731569.9299999997</v>
      </c>
      <c r="AZ52" s="307">
        <v>8476154.1000000015</v>
      </c>
      <c r="BA52" s="309">
        <v>217500843.06999999</v>
      </c>
      <c r="BB52" s="307">
        <v>140997715</v>
      </c>
      <c r="BC52" s="307">
        <v>22677264</v>
      </c>
      <c r="BD52" s="307">
        <v>8687160.3499999996</v>
      </c>
      <c r="BE52" s="307">
        <v>511980.69999999995</v>
      </c>
      <c r="BF52" s="307">
        <v>1843027.2000000002</v>
      </c>
      <c r="BG52" s="307">
        <v>0</v>
      </c>
      <c r="BH52" s="307">
        <v>176332.79999999999</v>
      </c>
      <c r="BI52" s="307">
        <v>348962.39999999997</v>
      </c>
      <c r="BJ52" s="307">
        <v>0</v>
      </c>
      <c r="BK52" s="307">
        <v>6717239.1000000006</v>
      </c>
      <c r="BL52" s="307">
        <v>0</v>
      </c>
      <c r="BM52" s="307">
        <v>35541161.520000003</v>
      </c>
      <c r="BN52" s="314">
        <f t="shared" si="6"/>
        <v>54532907.159999996</v>
      </c>
      <c r="BO52" s="307">
        <v>40032468.539999999</v>
      </c>
      <c r="BP52" s="307">
        <v>37768.620000000003</v>
      </c>
      <c r="BQ52" s="307">
        <v>8886350</v>
      </c>
      <c r="BR52" s="307">
        <v>5576320</v>
      </c>
      <c r="BS52" s="307">
        <v>521354071.26000005</v>
      </c>
      <c r="BT52" s="307">
        <v>0</v>
      </c>
      <c r="BU52" s="307">
        <v>112032743.75999999</v>
      </c>
      <c r="BV52" s="307">
        <v>15545083.800000003</v>
      </c>
      <c r="BW52" s="314">
        <f t="shared" si="7"/>
        <v>536899155.06000006</v>
      </c>
      <c r="BX52" s="314">
        <f t="shared" si="8"/>
        <v>88328896.239999995</v>
      </c>
      <c r="BY52" s="307">
        <v>88328896.239999995</v>
      </c>
      <c r="BZ52" s="307">
        <v>28417320.239999998</v>
      </c>
      <c r="CA52" s="307">
        <v>0</v>
      </c>
      <c r="CB52" s="309">
        <v>66741239.25</v>
      </c>
      <c r="CC52" s="317">
        <v>114662.82</v>
      </c>
      <c r="CE52" s="311"/>
    </row>
    <row r="53" spans="1:83" ht="28.5">
      <c r="A53" s="184">
        <v>520069</v>
      </c>
      <c r="B53" s="300">
        <v>46</v>
      </c>
      <c r="C53" s="185" t="s">
        <v>93</v>
      </c>
      <c r="D53" s="12">
        <f t="shared" si="1"/>
        <v>39949</v>
      </c>
      <c r="E53" s="270">
        <f>СОГАЗ!E55+Капитал!E55+Ингосстрах!E55+Ресо!E55</f>
        <v>36372</v>
      </c>
      <c r="F53" s="270">
        <f>СОГАЗ!F55+Капитал!F55+Ингосстрах!F55+Ресо!F55</f>
        <v>4057</v>
      </c>
      <c r="G53" s="270">
        <f>СОГАЗ!G55+Капитал!G55+Ингосстрах!G55+Ресо!G55</f>
        <v>3599</v>
      </c>
      <c r="H53" s="270">
        <f>СОГАЗ!H55+Капитал!H55+Ингосстрах!H55+Ресо!H55</f>
        <v>0</v>
      </c>
      <c r="I53" s="270">
        <f>СОГАЗ!I55+Капитал!I55+Ингосстрах!I55+Ресо!I55</f>
        <v>0</v>
      </c>
      <c r="J53" s="270">
        <f>СОГАЗ!J55+Капитал!J55+Ингосстрах!J55+Ресо!J55</f>
        <v>0</v>
      </c>
      <c r="K53" s="270">
        <f>СОГАЗ!K55+Капитал!K55+Ингосстрах!K55+Ресо!K55</f>
        <v>0</v>
      </c>
      <c r="L53" s="270">
        <f>СОГАЗ!L55+Капитал!L55+Ингосстрах!L55+Ресо!L55</f>
        <v>3577</v>
      </c>
      <c r="M53" s="301">
        <f t="shared" si="2"/>
        <v>22458</v>
      </c>
      <c r="N53" s="305">
        <f>СОГАЗ!N55+Капитал!N55+Ингосстрах!N55+Ресо!N55</f>
        <v>16931</v>
      </c>
      <c r="O53" s="305">
        <f>СОГАЗ!O55+Капитал!O55+Ингосстрах!O55+Ресо!O55</f>
        <v>0</v>
      </c>
      <c r="P53" s="305">
        <f>СОГАЗ!P55+Капитал!P55+Ингосстрах!P55+Ресо!P55</f>
        <v>0</v>
      </c>
      <c r="Q53" s="305">
        <f>СОГАЗ!Q55+Капитал!Q55+Ингосстрах!Q55+Ресо!Q55</f>
        <v>1592</v>
      </c>
      <c r="R53" s="305">
        <f>СОГАЗ!R55+Капитал!R55+Ингосстрах!R55+Ресо!R55</f>
        <v>666</v>
      </c>
      <c r="S53" s="305">
        <f>СОГАЗ!S55+Капитал!S55+Ингосстрах!S55+Ресо!S55</f>
        <v>0</v>
      </c>
      <c r="T53" s="305">
        <f>СОГАЗ!T55+Капитал!T55+Ингосстрах!T55+Ресо!T55</f>
        <v>0</v>
      </c>
      <c r="U53" s="305">
        <f>СОГАЗ!U55+Капитал!U55+Ингосстрах!U55+Ресо!U55</f>
        <v>48</v>
      </c>
      <c r="V53" s="305">
        <f>СОГАЗ!V55+Капитал!V55+Ингосстрах!V55+Ресо!V55</f>
        <v>0</v>
      </c>
      <c r="W53" s="305">
        <f>СОГАЗ!W55+Капитал!W55+Ингосстрах!W55+Ресо!W55</f>
        <v>2177</v>
      </c>
      <c r="X53" s="305">
        <f>СОГАЗ!X55+Капитал!X55+Ингосстрах!X55+Ресо!X55</f>
        <v>0</v>
      </c>
      <c r="Y53" s="186">
        <f>СОГАЗ!Y55+Капитал!Y55+Ингосстрах!Y55+Ресо!Y55</f>
        <v>5527</v>
      </c>
      <c r="Z53" s="21">
        <f t="shared" si="3"/>
        <v>8430</v>
      </c>
      <c r="AA53" s="306">
        <f>СОГАЗ!AA55+Капитал!AA55+Ингосстрах!AA55+Ресо!AA55</f>
        <v>6771</v>
      </c>
      <c r="AB53" s="305">
        <f>СОГАЗ!AB55+Капитал!AB55+Ингосстрах!AB55+Ресо!AB55</f>
        <v>45</v>
      </c>
      <c r="AC53" s="305">
        <f>СОГАЗ!AC55+Капитал!AC55+Ингосстрах!AC55+Ресо!AC55</f>
        <v>1614</v>
      </c>
      <c r="AD53" s="186">
        <f>СОГАЗ!AD55+Капитал!AD55+Ингосстрах!AD55+Ресо!AD55</f>
        <v>0</v>
      </c>
      <c r="AE53" s="14">
        <f>СОГАЗ!AE55+Капитал!AE55+Ингосстрах!AE55+Ресо!AE55</f>
        <v>2295</v>
      </c>
      <c r="AF53" s="305">
        <f>СОГАЗ!AF55+Капитал!AF55+Ингосстрах!AF55+Ресо!AF55</f>
        <v>0</v>
      </c>
      <c r="AG53" s="305">
        <f>СОГАЗ!AG55+Капитал!AG55+Ингосстрах!AG55+Ресо!AG55</f>
        <v>0</v>
      </c>
      <c r="AH53" s="302">
        <f>СОГАЗ!AH55+Капитал!AH55+Ингосстрах!AH55+Ресо!AH55</f>
        <v>0</v>
      </c>
      <c r="AI53" s="17">
        <f t="shared" si="9"/>
        <v>2295</v>
      </c>
      <c r="AJ53" s="21">
        <f t="shared" si="4"/>
        <v>870</v>
      </c>
      <c r="AK53" s="306">
        <f>СОГАЗ!AK55+Капитал!AK55+Ингосстрах!AK55+Ресо!AK55</f>
        <v>870</v>
      </c>
      <c r="AL53" s="305">
        <f>СОГАЗ!AL55+Капитал!AL55+Ингосстрах!AL55+Ресо!AL55</f>
        <v>0</v>
      </c>
      <c r="AM53" s="187">
        <f>СОГАЗ!AM55+Капитал!AM55+Ингосстрах!AM55+Ресо!AM55</f>
        <v>0</v>
      </c>
      <c r="AN53" s="14">
        <f>СОГАЗ!AN55+Капитал!AN55+Ингосстрах!AN55+Ресо!AN55</f>
        <v>5231</v>
      </c>
      <c r="AO53" s="186">
        <f>СОГАЗ!AO55+Капитал!AO55+Ингосстрах!AO55+Ресо!AO55</f>
        <v>6</v>
      </c>
      <c r="AP53" s="309">
        <f t="shared" si="0"/>
        <v>116115309.98</v>
      </c>
      <c r="AQ53" s="314">
        <f t="shared" si="5"/>
        <v>22156392.93</v>
      </c>
      <c r="AR53" s="307">
        <v>20158817.280000001</v>
      </c>
      <c r="AS53" s="307">
        <v>6144042.5099999998</v>
      </c>
      <c r="AT53" s="307">
        <v>7844812.2799999993</v>
      </c>
      <c r="AU53" s="307">
        <v>0</v>
      </c>
      <c r="AV53" s="307">
        <v>0</v>
      </c>
      <c r="AW53" s="307">
        <v>0</v>
      </c>
      <c r="AX53" s="307">
        <v>0</v>
      </c>
      <c r="AY53" s="307">
        <v>0</v>
      </c>
      <c r="AZ53" s="307">
        <v>1997575.6500000001</v>
      </c>
      <c r="BA53" s="309">
        <v>35940750.620000005</v>
      </c>
      <c r="BB53" s="307">
        <v>28022159.48</v>
      </c>
      <c r="BC53" s="307">
        <v>0</v>
      </c>
      <c r="BD53" s="307">
        <v>0</v>
      </c>
      <c r="BE53" s="307">
        <v>1058536.72</v>
      </c>
      <c r="BF53" s="307">
        <v>626572.80000000005</v>
      </c>
      <c r="BG53" s="307">
        <v>0</v>
      </c>
      <c r="BH53" s="307">
        <v>0</v>
      </c>
      <c r="BI53" s="307">
        <v>23264.159999999996</v>
      </c>
      <c r="BJ53" s="307">
        <v>0</v>
      </c>
      <c r="BK53" s="307">
        <v>1276375.1000000001</v>
      </c>
      <c r="BL53" s="307">
        <v>0</v>
      </c>
      <c r="BM53" s="307">
        <v>4933842.3599999994</v>
      </c>
      <c r="BN53" s="314">
        <f t="shared" si="6"/>
        <v>5179446.21</v>
      </c>
      <c r="BO53" s="307">
        <v>3855813.66</v>
      </c>
      <c r="BP53" s="307">
        <v>19762.650000000001</v>
      </c>
      <c r="BQ53" s="307">
        <v>1303869.9000000001</v>
      </c>
      <c r="BR53" s="307">
        <v>0</v>
      </c>
      <c r="BS53" s="307">
        <v>32167523.25</v>
      </c>
      <c r="BT53" s="307">
        <v>0</v>
      </c>
      <c r="BU53" s="307">
        <v>0</v>
      </c>
      <c r="BV53" s="307">
        <v>0</v>
      </c>
      <c r="BW53" s="314">
        <f t="shared" si="7"/>
        <v>32167523.25</v>
      </c>
      <c r="BX53" s="314">
        <f t="shared" si="8"/>
        <v>7632040.2000000002</v>
      </c>
      <c r="BY53" s="307">
        <v>7632040.2000000002</v>
      </c>
      <c r="BZ53" s="307">
        <v>0</v>
      </c>
      <c r="CA53" s="307">
        <v>0</v>
      </c>
      <c r="CB53" s="309">
        <v>13039156.77</v>
      </c>
      <c r="CC53" s="317">
        <v>14956.02</v>
      </c>
      <c r="CE53" s="311"/>
    </row>
    <row r="54" spans="1:83" ht="28.5">
      <c r="A54" s="184">
        <v>520070</v>
      </c>
      <c r="B54" s="300">
        <v>47</v>
      </c>
      <c r="C54" s="185" t="s">
        <v>94</v>
      </c>
      <c r="D54" s="12">
        <f t="shared" si="1"/>
        <v>26196</v>
      </c>
      <c r="E54" s="270">
        <f>СОГАЗ!E56+Капитал!E56+Ингосстрах!E56+Ресо!E56</f>
        <v>22656</v>
      </c>
      <c r="F54" s="270">
        <f>СОГАЗ!F56+Капитал!F56+Ингосстрах!F56+Ресо!F56</f>
        <v>3770</v>
      </c>
      <c r="G54" s="270">
        <f>СОГАЗ!G56+Капитал!G56+Ингосстрах!G56+Ресо!G56</f>
        <v>3118</v>
      </c>
      <c r="H54" s="270">
        <f>СОГАЗ!H56+Капитал!H56+Ингосстрах!H56+Ресо!H56</f>
        <v>0</v>
      </c>
      <c r="I54" s="270">
        <f>СОГАЗ!I56+Капитал!I56+Ингосстрах!I56+Ресо!I56</f>
        <v>0</v>
      </c>
      <c r="J54" s="270">
        <f>СОГАЗ!J56+Капитал!J56+Ингосстрах!J56+Ресо!J56</f>
        <v>0</v>
      </c>
      <c r="K54" s="270">
        <f>СОГАЗ!K56+Капитал!K56+Ингосстрах!K56+Ресо!K56</f>
        <v>0</v>
      </c>
      <c r="L54" s="270">
        <f>СОГАЗ!L56+Капитал!L56+Ингосстрах!L56+Ресо!L56</f>
        <v>3540</v>
      </c>
      <c r="M54" s="301">
        <f t="shared" si="2"/>
        <v>28085</v>
      </c>
      <c r="N54" s="305">
        <f>СОГАЗ!N56+Капитал!N56+Ингосстрах!N56+Ресо!N56</f>
        <v>22937</v>
      </c>
      <c r="O54" s="305">
        <f>СОГАЗ!O56+Капитал!O56+Ингосстрах!O56+Ресо!O56</f>
        <v>0</v>
      </c>
      <c r="P54" s="305">
        <f>СОГАЗ!P56+Капитал!P56+Ингосстрах!P56+Ресо!P56</f>
        <v>0</v>
      </c>
      <c r="Q54" s="305">
        <f>СОГАЗ!Q56+Капитал!Q56+Ингосстрах!Q56+Ресо!Q56</f>
        <v>1050</v>
      </c>
      <c r="R54" s="305">
        <f>СОГАЗ!R56+Капитал!R56+Ингосстрах!R56+Ресо!R56</f>
        <v>769</v>
      </c>
      <c r="S54" s="305">
        <f>СОГАЗ!S56+Капитал!S56+Ингосстрах!S56+Ресо!S56</f>
        <v>0</v>
      </c>
      <c r="T54" s="305">
        <f>СОГАЗ!T56+Капитал!T56+Ингосстрах!T56+Ресо!T56</f>
        <v>82</v>
      </c>
      <c r="U54" s="305">
        <f>СОГАЗ!U56+Капитал!U56+Ингосстрах!U56+Ресо!U56</f>
        <v>0</v>
      </c>
      <c r="V54" s="305">
        <f>СОГАЗ!V56+Капитал!V56+Ингосстрах!V56+Ресо!V56</f>
        <v>0</v>
      </c>
      <c r="W54" s="305">
        <f>СОГАЗ!W56+Капитал!W56+Ингосстрах!W56+Ресо!W56</f>
        <v>1730</v>
      </c>
      <c r="X54" s="305">
        <f>СОГАЗ!X56+Капитал!X56+Ингосстрах!X56+Ресо!X56</f>
        <v>0</v>
      </c>
      <c r="Y54" s="186">
        <f>СОГАЗ!Y56+Капитал!Y56+Ингосстрах!Y56+Ресо!Y56</f>
        <v>5148</v>
      </c>
      <c r="Z54" s="21">
        <f t="shared" si="3"/>
        <v>7337</v>
      </c>
      <c r="AA54" s="306">
        <f>СОГАЗ!AA56+Капитал!AA56+Ингосстрах!AA56+Ресо!AA56</f>
        <v>5850</v>
      </c>
      <c r="AB54" s="305">
        <f>СОГАЗ!AB56+Капитал!AB56+Ингосстрах!AB56+Ресо!AB56</f>
        <v>87</v>
      </c>
      <c r="AC54" s="305">
        <f>СОГАЗ!AC56+Капитал!AC56+Ингосстрах!AC56+Ресо!AC56</f>
        <v>1400</v>
      </c>
      <c r="AD54" s="186">
        <f>СОГАЗ!AD56+Капитал!AD56+Ингосстрах!AD56+Ресо!AD56</f>
        <v>0</v>
      </c>
      <c r="AE54" s="14">
        <f>СОГАЗ!AE56+Капитал!AE56+Ингосстрах!AE56+Ресо!AE56</f>
        <v>1613</v>
      </c>
      <c r="AF54" s="305">
        <f>СОГАЗ!AF56+Капитал!AF56+Ингосстрах!AF56+Ресо!AF56</f>
        <v>0</v>
      </c>
      <c r="AG54" s="305">
        <f>СОГАЗ!AG56+Капитал!AG56+Ингосстрах!AG56+Ресо!AG56</f>
        <v>0</v>
      </c>
      <c r="AH54" s="302">
        <f>СОГАЗ!AH56+Капитал!AH56+Ингосстрах!AH56+Ресо!AH56</f>
        <v>0</v>
      </c>
      <c r="AI54" s="17">
        <f t="shared" si="9"/>
        <v>1613</v>
      </c>
      <c r="AJ54" s="21">
        <f t="shared" si="4"/>
        <v>554</v>
      </c>
      <c r="AK54" s="306">
        <f>СОГАЗ!AK56+Капитал!AK56+Ингосстрах!AK56+Ресо!AK56</f>
        <v>554</v>
      </c>
      <c r="AL54" s="305">
        <f>СОГАЗ!AL56+Капитал!AL56+Ингосстрах!AL56+Ресо!AL56</f>
        <v>16</v>
      </c>
      <c r="AM54" s="187">
        <f>СОГАЗ!AM56+Капитал!AM56+Ингосстрах!AM56+Ресо!AM56</f>
        <v>0</v>
      </c>
      <c r="AN54" s="14">
        <f>СОГАЗ!AN56+Капитал!AN56+Ингосстрах!AN56+Ресо!AN56</f>
        <v>4102</v>
      </c>
      <c r="AO54" s="186">
        <f>СОГАЗ!AO56+Капитал!AO56+Ингосстрах!AO56+Ресо!AO56</f>
        <v>15</v>
      </c>
      <c r="AP54" s="309">
        <f t="shared" si="0"/>
        <v>92511310.50999999</v>
      </c>
      <c r="AQ54" s="314">
        <f t="shared" si="5"/>
        <v>20054799.239999998</v>
      </c>
      <c r="AR54" s="307">
        <v>16596426.239999998</v>
      </c>
      <c r="AS54" s="307">
        <v>5286821.8</v>
      </c>
      <c r="AT54" s="307">
        <v>6844945.4000000004</v>
      </c>
      <c r="AU54" s="307">
        <v>1481460</v>
      </c>
      <c r="AV54" s="307">
        <v>0</v>
      </c>
      <c r="AW54" s="307">
        <v>0</v>
      </c>
      <c r="AX54" s="307">
        <v>0</v>
      </c>
      <c r="AY54" s="307">
        <v>0</v>
      </c>
      <c r="AZ54" s="307">
        <v>1976913</v>
      </c>
      <c r="BA54" s="309">
        <v>32893062.609999999</v>
      </c>
      <c r="BB54" s="307">
        <v>25811235.469999999</v>
      </c>
      <c r="BC54" s="307">
        <v>0</v>
      </c>
      <c r="BD54" s="307">
        <v>0</v>
      </c>
      <c r="BE54" s="307">
        <v>698155.5</v>
      </c>
      <c r="BF54" s="307">
        <v>723475.2</v>
      </c>
      <c r="BG54" s="307">
        <v>0</v>
      </c>
      <c r="BH54" s="307">
        <v>50380.80000000001</v>
      </c>
      <c r="BI54" s="307">
        <v>0</v>
      </c>
      <c r="BJ54" s="307">
        <v>0</v>
      </c>
      <c r="BK54" s="307">
        <v>1014299.0000000001</v>
      </c>
      <c r="BL54" s="307">
        <v>0</v>
      </c>
      <c r="BM54" s="307">
        <v>4595516.6399999997</v>
      </c>
      <c r="BN54" s="314">
        <f t="shared" si="6"/>
        <v>4500538.79</v>
      </c>
      <c r="BO54" s="307">
        <v>3331341</v>
      </c>
      <c r="BP54" s="307">
        <v>38207.79</v>
      </c>
      <c r="BQ54" s="307">
        <v>1130990</v>
      </c>
      <c r="BR54" s="307">
        <v>0</v>
      </c>
      <c r="BS54" s="307">
        <v>20396110.789999999</v>
      </c>
      <c r="BT54" s="307">
        <v>0</v>
      </c>
      <c r="BU54" s="307">
        <v>0</v>
      </c>
      <c r="BV54" s="307">
        <v>0</v>
      </c>
      <c r="BW54" s="314">
        <f t="shared" si="7"/>
        <v>20396110.789999999</v>
      </c>
      <c r="BX54" s="314">
        <f t="shared" si="8"/>
        <v>4441866.74</v>
      </c>
      <c r="BY54" s="307">
        <v>4441866.74</v>
      </c>
      <c r="BZ54" s="307">
        <v>156583.67999999999</v>
      </c>
      <c r="CA54" s="307">
        <v>0</v>
      </c>
      <c r="CB54" s="309">
        <v>10224932.34</v>
      </c>
      <c r="CC54" s="317">
        <v>37390.050000000003</v>
      </c>
      <c r="CE54" s="311"/>
    </row>
    <row r="55" spans="1:83" ht="28.5">
      <c r="A55" s="184">
        <v>520071</v>
      </c>
      <c r="B55" s="300">
        <v>48</v>
      </c>
      <c r="C55" s="185" t="s">
        <v>95</v>
      </c>
      <c r="D55" s="12">
        <f t="shared" si="1"/>
        <v>43450</v>
      </c>
      <c r="E55" s="270">
        <f>СОГАЗ!E57+Капитал!E57+Ингосстрах!E57+Ресо!E57</f>
        <v>37308</v>
      </c>
      <c r="F55" s="270">
        <f>СОГАЗ!F57+Капитал!F57+Ингосстрах!F57+Ресо!F57</f>
        <v>4213</v>
      </c>
      <c r="G55" s="270">
        <f>СОГАЗ!G57+Капитал!G57+Ингосстрах!G57+Ресо!G57</f>
        <v>4303</v>
      </c>
      <c r="H55" s="270">
        <f>СОГАЗ!H57+Капитал!H57+Ингосстрах!H57+Ресо!H57</f>
        <v>0</v>
      </c>
      <c r="I55" s="270">
        <f>СОГАЗ!I57+Капитал!I57+Ингосстрах!I57+Ресо!I57</f>
        <v>0</v>
      </c>
      <c r="J55" s="270">
        <f>СОГАЗ!J57+Капитал!J57+Ингосстрах!J57+Ресо!J57</f>
        <v>0</v>
      </c>
      <c r="K55" s="270">
        <f>СОГАЗ!K57+Капитал!K57+Ингосстрах!K57+Ресо!K57</f>
        <v>0</v>
      </c>
      <c r="L55" s="270">
        <f>СОГАЗ!L57+Капитал!L57+Ингосстрах!L57+Ресо!L57</f>
        <v>6142</v>
      </c>
      <c r="M55" s="301">
        <f t="shared" si="2"/>
        <v>38587</v>
      </c>
      <c r="N55" s="305">
        <f>СОГАЗ!N57+Капитал!N57+Ингосстрах!N57+Ресо!N57</f>
        <v>35372</v>
      </c>
      <c r="O55" s="305">
        <f>СОГАЗ!O57+Капитал!O57+Ингосстрах!O57+Ресо!O57</f>
        <v>0</v>
      </c>
      <c r="P55" s="305">
        <f>СОГАЗ!P57+Капитал!P57+Ингосстрах!P57+Ресо!P57</f>
        <v>0</v>
      </c>
      <c r="Q55" s="305">
        <f>СОГАЗ!Q57+Капитал!Q57+Ингосстрах!Q57+Ресо!Q57</f>
        <v>1615</v>
      </c>
      <c r="R55" s="305">
        <f>СОГАЗ!R57+Капитал!R57+Ингосстрах!R57+Ресо!R57</f>
        <v>836</v>
      </c>
      <c r="S55" s="305">
        <f>СОГАЗ!S57+Капитал!S57+Ингосстрах!S57+Ресо!S57</f>
        <v>0</v>
      </c>
      <c r="T55" s="305">
        <f>СОГАЗ!T57+Капитал!T57+Ингосстрах!T57+Ресо!T57</f>
        <v>0</v>
      </c>
      <c r="U55" s="305">
        <f>СОГАЗ!U57+Капитал!U57+Ингосстрах!U57+Ресо!U57</f>
        <v>30</v>
      </c>
      <c r="V55" s="305">
        <f>СОГАЗ!V57+Капитал!V57+Ингосстрах!V57+Ресо!V57</f>
        <v>0</v>
      </c>
      <c r="W55" s="305">
        <f>СОГАЗ!W57+Капитал!W57+Ингосстрах!W57+Ресо!W57</f>
        <v>2123</v>
      </c>
      <c r="X55" s="305">
        <f>СОГАЗ!X57+Капитал!X57+Ингосстрах!X57+Ресо!X57</f>
        <v>0</v>
      </c>
      <c r="Y55" s="186">
        <f>СОГАЗ!Y57+Капитал!Y57+Ингосстрах!Y57+Ресо!Y57</f>
        <v>3215</v>
      </c>
      <c r="Z55" s="21">
        <f t="shared" si="3"/>
        <v>9752</v>
      </c>
      <c r="AA55" s="306">
        <f>СОГАЗ!AA57+Капитал!AA57+Ингосстрах!AA57+Ресо!AA57</f>
        <v>7146</v>
      </c>
      <c r="AB55" s="305">
        <f>СОГАЗ!AB57+Капитал!AB57+Ингосстрах!AB57+Ресо!AB57</f>
        <v>61</v>
      </c>
      <c r="AC55" s="305">
        <f>СОГАЗ!AC57+Капитал!AC57+Ингосстрах!AC57+Ресо!AC57</f>
        <v>2545</v>
      </c>
      <c r="AD55" s="186">
        <f>СОГАЗ!AD57+Капитал!AD57+Ингосстрах!AD57+Ресо!AD57</f>
        <v>0</v>
      </c>
      <c r="AE55" s="14">
        <f>СОГАЗ!AE57+Капитал!AE57+Ингосстрах!AE57+Ресо!AE57</f>
        <v>2380</v>
      </c>
      <c r="AF55" s="305">
        <f>СОГАЗ!AF57+Капитал!AF57+Ингосстрах!AF57+Ресо!AF57</f>
        <v>0</v>
      </c>
      <c r="AG55" s="305">
        <f>СОГАЗ!AG57+Капитал!AG57+Ингосстрах!AG57+Ресо!AG57</f>
        <v>123</v>
      </c>
      <c r="AH55" s="302">
        <f>СОГАЗ!AH57+Капитал!AH57+Ингосстрах!AH57+Ресо!AH57</f>
        <v>0</v>
      </c>
      <c r="AI55" s="17">
        <f t="shared" si="9"/>
        <v>2380</v>
      </c>
      <c r="AJ55" s="21">
        <f t="shared" si="4"/>
        <v>1067</v>
      </c>
      <c r="AK55" s="306">
        <f>СОГАЗ!AK57+Капитал!AK57+Ингосстрах!AK57+Ресо!AK57</f>
        <v>1067</v>
      </c>
      <c r="AL55" s="305">
        <f>СОГАЗ!AL57+Капитал!AL57+Ингосстрах!AL57+Ресо!AL57</f>
        <v>0</v>
      </c>
      <c r="AM55" s="187">
        <f>СОГАЗ!AM57+Капитал!AM57+Ингосстрах!AM57+Ресо!AM57</f>
        <v>0</v>
      </c>
      <c r="AN55" s="14">
        <f>СОГАЗ!AN57+Капитал!AN57+Ингосстрах!AN57+Ресо!AN57</f>
        <v>5268</v>
      </c>
      <c r="AO55" s="186">
        <f>СОГАЗ!AO57+Капитал!AO57+Ингосстрах!AO57+Ресо!AO57</f>
        <v>10</v>
      </c>
      <c r="AP55" s="309">
        <f t="shared" si="0"/>
        <v>174122583.73999998</v>
      </c>
      <c r="AQ55" s="314">
        <f t="shared" si="5"/>
        <v>25223095.019999992</v>
      </c>
      <c r="AR55" s="307">
        <v>21793095.119999994</v>
      </c>
      <c r="AS55" s="307">
        <v>6280192.71</v>
      </c>
      <c r="AT55" s="307">
        <v>9341554.8200000003</v>
      </c>
      <c r="AU55" s="307">
        <v>0</v>
      </c>
      <c r="AV55" s="307">
        <v>0</v>
      </c>
      <c r="AW55" s="307">
        <v>0</v>
      </c>
      <c r="AX55" s="307">
        <v>0</v>
      </c>
      <c r="AY55" s="307">
        <v>0</v>
      </c>
      <c r="AZ55" s="307">
        <v>3429999.9</v>
      </c>
      <c r="BA55" s="309">
        <v>36764968.250000007</v>
      </c>
      <c r="BB55" s="307">
        <v>30775408.600000001</v>
      </c>
      <c r="BC55" s="307">
        <v>0</v>
      </c>
      <c r="BD55" s="307">
        <v>0</v>
      </c>
      <c r="BE55" s="307">
        <v>1073829.6499999999</v>
      </c>
      <c r="BF55" s="307">
        <v>786508.80000000005</v>
      </c>
      <c r="BG55" s="307">
        <v>0</v>
      </c>
      <c r="BH55" s="307">
        <v>0</v>
      </c>
      <c r="BI55" s="307">
        <v>14540.1</v>
      </c>
      <c r="BJ55" s="307">
        <v>0</v>
      </c>
      <c r="BK55" s="307">
        <v>1244714.9000000001</v>
      </c>
      <c r="BL55" s="307">
        <v>0</v>
      </c>
      <c r="BM55" s="307">
        <v>2869966.2000000007</v>
      </c>
      <c r="BN55" s="314">
        <f t="shared" si="6"/>
        <v>6152128.7800000003</v>
      </c>
      <c r="BO55" s="307">
        <v>4069361.16</v>
      </c>
      <c r="BP55" s="307">
        <v>26789.37</v>
      </c>
      <c r="BQ55" s="307">
        <v>2055978.25</v>
      </c>
      <c r="BR55" s="307">
        <v>0</v>
      </c>
      <c r="BS55" s="307">
        <v>83704052.599999994</v>
      </c>
      <c r="BT55" s="307">
        <v>0</v>
      </c>
      <c r="BU55" s="307">
        <v>2785189.8599999994</v>
      </c>
      <c r="BV55" s="307">
        <v>0</v>
      </c>
      <c r="BW55" s="314">
        <f t="shared" si="7"/>
        <v>83704052.599999994</v>
      </c>
      <c r="BX55" s="314">
        <f t="shared" si="8"/>
        <v>9146953.5299999993</v>
      </c>
      <c r="BY55" s="307">
        <v>9146953.5299999993</v>
      </c>
      <c r="BZ55" s="307">
        <v>0</v>
      </c>
      <c r="CA55" s="307">
        <v>0</v>
      </c>
      <c r="CB55" s="309">
        <v>13131385.560000001</v>
      </c>
      <c r="CC55" s="317">
        <v>24926.7</v>
      </c>
      <c r="CE55" s="311"/>
    </row>
    <row r="56" spans="1:83" ht="28.5">
      <c r="A56" s="184">
        <v>520072</v>
      </c>
      <c r="B56" s="300">
        <v>49</v>
      </c>
      <c r="C56" s="185" t="s">
        <v>96</v>
      </c>
      <c r="D56" s="12">
        <f t="shared" si="1"/>
        <v>67341</v>
      </c>
      <c r="E56" s="270">
        <f>СОГАЗ!E58+Капитал!E58+Ингосстрах!E58+Ресо!E58</f>
        <v>55602</v>
      </c>
      <c r="F56" s="270">
        <f>СОГАЗ!F58+Капитал!F58+Ингосстрах!F58+Ресо!F58</f>
        <v>5833</v>
      </c>
      <c r="G56" s="270">
        <f>СОГАЗ!G58+Капитал!G58+Ингосстрах!G58+Ресо!G58</f>
        <v>5300</v>
      </c>
      <c r="H56" s="270">
        <f>СОГАЗ!H58+Капитал!H58+Ингосстрах!H58+Ресо!H58</f>
        <v>0</v>
      </c>
      <c r="I56" s="270">
        <f>СОГАЗ!I58+Капитал!I58+Ингосстрах!I58+Ресо!I58</f>
        <v>0</v>
      </c>
      <c r="J56" s="270">
        <f>СОГАЗ!J58+Капитал!J58+Ингосстрах!J58+Ресо!J58</f>
        <v>0</v>
      </c>
      <c r="K56" s="270">
        <f>СОГАЗ!K58+Капитал!K58+Ингосстрах!K58+Ресо!K58</f>
        <v>0</v>
      </c>
      <c r="L56" s="270">
        <f>СОГАЗ!L58+Капитал!L58+Ингосстрах!L58+Ресо!L58</f>
        <v>11739</v>
      </c>
      <c r="M56" s="301">
        <f t="shared" si="2"/>
        <v>59204</v>
      </c>
      <c r="N56" s="305">
        <f>СОГАЗ!N58+Капитал!N58+Ингосстрах!N58+Ресо!N58</f>
        <v>53209</v>
      </c>
      <c r="O56" s="305">
        <f>СОГАЗ!O58+Капитал!O58+Ингосстрах!O58+Ресо!O58</f>
        <v>1830</v>
      </c>
      <c r="P56" s="305">
        <f>СОГАЗ!P58+Капитал!P58+Ингосстрах!P58+Ресо!P58</f>
        <v>0</v>
      </c>
      <c r="Q56" s="305">
        <f>СОГАЗ!Q58+Капитал!Q58+Ингосстрах!Q58+Ресо!Q58</f>
        <v>2904</v>
      </c>
      <c r="R56" s="305">
        <f>СОГАЗ!R58+Капитал!R58+Ингосстрах!R58+Ресо!R58</f>
        <v>1206</v>
      </c>
      <c r="S56" s="305">
        <f>СОГАЗ!S58+Капитал!S58+Ингосстрах!S58+Ресо!S58</f>
        <v>0</v>
      </c>
      <c r="T56" s="305">
        <f>СОГАЗ!T58+Капитал!T58+Ингосстрах!T58+Ресо!T58</f>
        <v>345</v>
      </c>
      <c r="U56" s="305">
        <f>СОГАЗ!U58+Капитал!U58+Ингосстрах!U58+Ресо!U58</f>
        <v>76</v>
      </c>
      <c r="V56" s="305">
        <f>СОГАЗ!V58+Капитал!V58+Ингосстрах!V58+Ресо!V58</f>
        <v>0</v>
      </c>
      <c r="W56" s="305">
        <f>СОГАЗ!W58+Капитал!W58+Ингосстрах!W58+Ресо!W58</f>
        <v>3077</v>
      </c>
      <c r="X56" s="305">
        <f>СОГАЗ!X58+Капитал!X58+Ингосстрах!X58+Ресо!X58</f>
        <v>0</v>
      </c>
      <c r="Y56" s="186">
        <f>СОГАЗ!Y58+Капитал!Y58+Ингосстрах!Y58+Ресо!Y58</f>
        <v>5995</v>
      </c>
      <c r="Z56" s="21">
        <f t="shared" si="3"/>
        <v>14030</v>
      </c>
      <c r="AA56" s="306">
        <f>СОГАЗ!AA58+Капитал!AA58+Ингосстрах!AA58+Ресо!AA58</f>
        <v>11831</v>
      </c>
      <c r="AB56" s="305">
        <f>СОГАЗ!AB58+Капитал!AB58+Ингосстрах!AB58+Ресо!AB58</f>
        <v>129</v>
      </c>
      <c r="AC56" s="305">
        <f>СОГАЗ!AC58+Капитал!AC58+Ингосстрах!AC58+Ресо!AC58</f>
        <v>2070</v>
      </c>
      <c r="AD56" s="186">
        <f>СОГАЗ!AD58+Капитал!AD58+Ингосстрах!AD58+Ресо!AD58</f>
        <v>0</v>
      </c>
      <c r="AE56" s="14">
        <f>СОГАЗ!AE58+Капитал!AE58+Ингосстрах!AE58+Ресо!AE58</f>
        <v>4664</v>
      </c>
      <c r="AF56" s="305">
        <f>СОГАЗ!AF58+Капитал!AF58+Ингосстрах!AF58+Ресо!AF58</f>
        <v>0</v>
      </c>
      <c r="AG56" s="305">
        <f>СОГАЗ!AG58+Капитал!AG58+Ингосстрах!AG58+Ресо!AG58</f>
        <v>179</v>
      </c>
      <c r="AH56" s="302">
        <f>СОГАЗ!AH58+Капитал!AH58+Ингосстрах!AH58+Ресо!AH58</f>
        <v>0</v>
      </c>
      <c r="AI56" s="17">
        <f t="shared" si="9"/>
        <v>4664</v>
      </c>
      <c r="AJ56" s="21">
        <f t="shared" si="4"/>
        <v>1685</v>
      </c>
      <c r="AK56" s="306">
        <f>СОГАЗ!AK58+Капитал!AK58+Ингосстрах!AK58+Ресо!AK58</f>
        <v>1685</v>
      </c>
      <c r="AL56" s="305">
        <f>СОГАЗ!AL58+Капитал!AL58+Ингосстрах!AL58+Ресо!AL58</f>
        <v>230</v>
      </c>
      <c r="AM56" s="187">
        <f>СОГАЗ!AM58+Капитал!AM58+Ингосстрах!AM58+Ресо!AM58</f>
        <v>0</v>
      </c>
      <c r="AN56" s="14">
        <f>СОГАЗ!AN58+Капитал!AN58+Ингосстрах!AN58+Ресо!AN58</f>
        <v>7589</v>
      </c>
      <c r="AO56" s="186">
        <f>СОГАЗ!AO58+Капитал!AO58+Ингосстрах!AO58+Ресо!AO58</f>
        <v>9</v>
      </c>
      <c r="AP56" s="309">
        <f t="shared" si="0"/>
        <v>233200134.71000001</v>
      </c>
      <c r="AQ56" s="314">
        <f t="shared" si="5"/>
        <v>36372433.169999994</v>
      </c>
      <c r="AR56" s="307">
        <v>27595828.619999997</v>
      </c>
      <c r="AS56" s="307">
        <v>8842828</v>
      </c>
      <c r="AT56" s="307">
        <v>11511811.999999998</v>
      </c>
      <c r="AU56" s="307">
        <v>2220960</v>
      </c>
      <c r="AV56" s="307">
        <v>0</v>
      </c>
      <c r="AW56" s="307">
        <v>0</v>
      </c>
      <c r="AX56" s="307">
        <v>0</v>
      </c>
      <c r="AY56" s="307">
        <v>0</v>
      </c>
      <c r="AZ56" s="307">
        <v>6555644.5499999998</v>
      </c>
      <c r="BA56" s="309">
        <v>54811102.890000001</v>
      </c>
      <c r="BB56" s="307">
        <v>38702630.329999998</v>
      </c>
      <c r="BC56" s="307">
        <v>5638504.5</v>
      </c>
      <c r="BD56" s="307">
        <v>0</v>
      </c>
      <c r="BE56" s="307">
        <v>1930898.64</v>
      </c>
      <c r="BF56" s="307">
        <v>1134604.8</v>
      </c>
      <c r="BG56" s="307">
        <v>0</v>
      </c>
      <c r="BH56" s="307">
        <v>211968</v>
      </c>
      <c r="BI56" s="307">
        <v>36834.92</v>
      </c>
      <c r="BJ56" s="307">
        <v>0</v>
      </c>
      <c r="BK56" s="307">
        <v>1804045.1000000003</v>
      </c>
      <c r="BL56" s="307">
        <v>0</v>
      </c>
      <c r="BM56" s="307">
        <v>5351616.5999999996</v>
      </c>
      <c r="BN56" s="314">
        <f t="shared" si="6"/>
        <v>8466183.6899999995</v>
      </c>
      <c r="BO56" s="307">
        <v>6737281.2599999998</v>
      </c>
      <c r="BP56" s="307">
        <v>56652.93</v>
      </c>
      <c r="BQ56" s="307">
        <v>1672249.5</v>
      </c>
      <c r="BR56" s="307">
        <v>0</v>
      </c>
      <c r="BS56" s="307">
        <v>95710503.680000007</v>
      </c>
      <c r="BT56" s="307">
        <v>0</v>
      </c>
      <c r="BU56" s="307">
        <v>8755172.8200000003</v>
      </c>
      <c r="BV56" s="307">
        <v>0</v>
      </c>
      <c r="BW56" s="314">
        <f t="shared" si="7"/>
        <v>95710503.680000007</v>
      </c>
      <c r="BX56" s="314">
        <f t="shared" si="8"/>
        <v>18923038.649999999</v>
      </c>
      <c r="BY56" s="307">
        <v>18923038.649999999</v>
      </c>
      <c r="BZ56" s="307">
        <v>6338878.1900000004</v>
      </c>
      <c r="CA56" s="307">
        <v>0</v>
      </c>
      <c r="CB56" s="309">
        <v>18916872.629999999</v>
      </c>
      <c r="CC56" s="317">
        <v>22434.03</v>
      </c>
      <c r="CE56" s="311"/>
    </row>
    <row r="57" spans="1:83" ht="28.5">
      <c r="A57" s="184">
        <v>520073</v>
      </c>
      <c r="B57" s="300">
        <v>50</v>
      </c>
      <c r="C57" s="185" t="s">
        <v>97</v>
      </c>
      <c r="D57" s="12">
        <f t="shared" si="1"/>
        <v>74510</v>
      </c>
      <c r="E57" s="270">
        <f>СОГАЗ!E59+Капитал!E59+Ингосстрах!E59+Ресо!E59</f>
        <v>70026</v>
      </c>
      <c r="F57" s="270">
        <f>СОГАЗ!F59+Капитал!F59+Ингосстрах!F59+Ресо!F59</f>
        <v>11443</v>
      </c>
      <c r="G57" s="270">
        <f>СОГАЗ!G59+Капитал!G59+Ингосстрах!G59+Ресо!G59</f>
        <v>8352</v>
      </c>
      <c r="H57" s="270">
        <f>СОГАЗ!H59+Капитал!H59+Ингосстрах!H59+Ресо!H59</f>
        <v>0</v>
      </c>
      <c r="I57" s="270">
        <f>СОГАЗ!I59+Капитал!I59+Ингосстрах!I59+Ресо!I59</f>
        <v>0</v>
      </c>
      <c r="J57" s="270">
        <f>СОГАЗ!J59+Капитал!J59+Ингосстрах!J59+Ресо!J59</f>
        <v>0</v>
      </c>
      <c r="K57" s="270">
        <f>СОГАЗ!K59+Капитал!K59+Ингосстрах!K59+Ресо!K59</f>
        <v>0</v>
      </c>
      <c r="L57" s="270">
        <f>СОГАЗ!L59+Капитал!L59+Ингосстрах!L59+Ресо!L59</f>
        <v>4484</v>
      </c>
      <c r="M57" s="301">
        <f t="shared" si="2"/>
        <v>84045</v>
      </c>
      <c r="N57" s="305">
        <f>СОГАЗ!N59+Капитал!N59+Ингосстрах!N59+Ресо!N59</f>
        <v>77271</v>
      </c>
      <c r="O57" s="305">
        <f>СОГАЗ!O59+Капитал!O59+Ингосстрах!O59+Ресо!O59</f>
        <v>4539</v>
      </c>
      <c r="P57" s="305">
        <f>СОГАЗ!P59+Капитал!P59+Ингосстрах!P59+Ресо!P59</f>
        <v>28</v>
      </c>
      <c r="Q57" s="305">
        <f>СОГАЗ!Q59+Капитал!Q59+Ингосстрах!Q59+Ресо!Q59</f>
        <v>7324</v>
      </c>
      <c r="R57" s="305">
        <f>СОГАЗ!R59+Капитал!R59+Ингосстрах!R59+Ресо!R59</f>
        <v>2043</v>
      </c>
      <c r="S57" s="305">
        <f>СОГАЗ!S59+Капитал!S59+Ингосстрах!S59+Ресо!S59</f>
        <v>0</v>
      </c>
      <c r="T57" s="305">
        <f>СОГАЗ!T59+Капитал!T59+Ингосстрах!T59+Ресо!T59</f>
        <v>0</v>
      </c>
      <c r="U57" s="305">
        <f>СОГАЗ!U59+Капитал!U59+Ингосстрах!U59+Ресо!U59</f>
        <v>500</v>
      </c>
      <c r="V57" s="305">
        <f>СОГАЗ!V59+Капитал!V59+Ингосстрах!V59+Ресо!V59</f>
        <v>0</v>
      </c>
      <c r="W57" s="305">
        <f>СОГАЗ!W59+Капитал!W59+Ингосстрах!W59+Ресо!W59</f>
        <v>5295</v>
      </c>
      <c r="X57" s="305">
        <f>СОГАЗ!X59+Капитал!X59+Ингосстрах!X59+Ресо!X59</f>
        <v>0</v>
      </c>
      <c r="Y57" s="186">
        <f>СОГАЗ!Y59+Капитал!Y59+Ингосстрах!Y59+Ресо!Y59</f>
        <v>6774</v>
      </c>
      <c r="Z57" s="21">
        <f t="shared" si="3"/>
        <v>26095</v>
      </c>
      <c r="AA57" s="306">
        <f>СОГАЗ!AA59+Капитал!AA59+Ингосстрах!AA59+Ресо!AA59</f>
        <v>18796</v>
      </c>
      <c r="AB57" s="305">
        <f>СОГАЗ!AB59+Капитал!AB59+Ингосстрах!AB59+Ресо!AB59</f>
        <v>500</v>
      </c>
      <c r="AC57" s="305">
        <f>СОГАЗ!AC59+Капитал!AC59+Ингосстрах!AC59+Ресо!AC59</f>
        <v>6799</v>
      </c>
      <c r="AD57" s="186">
        <f>СОГАЗ!AD59+Капитал!AD59+Ингосстрах!AD59+Ресо!AD59</f>
        <v>0</v>
      </c>
      <c r="AE57" s="14">
        <f>СОГАЗ!AE59+Капитал!AE59+Ингосстрах!AE59+Ресо!AE59</f>
        <v>6590</v>
      </c>
      <c r="AF57" s="305">
        <f>СОГАЗ!AF59+Капитал!AF59+Ингосстрах!AF59+Ресо!AF59</f>
        <v>0</v>
      </c>
      <c r="AG57" s="305">
        <f>СОГАЗ!AG59+Капитал!AG59+Ингосстрах!AG59+Ресо!AG59</f>
        <v>473</v>
      </c>
      <c r="AH57" s="302">
        <f>СОГАЗ!AH59+Капитал!AH59+Ингосстрах!AH59+Ресо!AH59</f>
        <v>89</v>
      </c>
      <c r="AI57" s="17">
        <f t="shared" si="9"/>
        <v>6679</v>
      </c>
      <c r="AJ57" s="21">
        <f t="shared" si="4"/>
        <v>2600</v>
      </c>
      <c r="AK57" s="306">
        <f>СОГАЗ!AK59+Капитал!AK59+Ингосстрах!AK59+Ресо!AK59</f>
        <v>2600</v>
      </c>
      <c r="AL57" s="305">
        <f>СОГАЗ!AL59+Капитал!AL59+Ингосстрах!AL59+Ресо!AL59</f>
        <v>203</v>
      </c>
      <c r="AM57" s="187">
        <f>СОГАЗ!AM59+Капитал!AM59+Ингосстрах!AM59+Ресо!AM59</f>
        <v>0</v>
      </c>
      <c r="AN57" s="14">
        <f>СОГАЗ!AN59+Капитал!AN59+Ингосстрах!AN59+Ресо!AN59</f>
        <v>12976</v>
      </c>
      <c r="AO57" s="186">
        <f>СОГАЗ!AO59+Капитал!AO59+Ингосстрах!AO59+Ресо!AO59</f>
        <v>30</v>
      </c>
      <c r="AP57" s="309">
        <f t="shared" si="0"/>
        <v>362368408.10000002</v>
      </c>
      <c r="AQ57" s="314">
        <f t="shared" si="5"/>
        <v>53270581.799999997</v>
      </c>
      <c r="AR57" s="307">
        <v>48808122</v>
      </c>
      <c r="AS57" s="307">
        <v>18094587.039999995</v>
      </c>
      <c r="AT57" s="307">
        <v>18140961.599999998</v>
      </c>
      <c r="AU57" s="307">
        <v>1958370</v>
      </c>
      <c r="AV57" s="307">
        <v>0</v>
      </c>
      <c r="AW57" s="307">
        <v>0</v>
      </c>
      <c r="AX57" s="307">
        <v>0</v>
      </c>
      <c r="AY57" s="307">
        <v>0</v>
      </c>
      <c r="AZ57" s="307">
        <v>2504089.8000000003</v>
      </c>
      <c r="BA57" s="309">
        <v>96372793.429999992</v>
      </c>
      <c r="BB57" s="307">
        <v>66106885.920000002</v>
      </c>
      <c r="BC57" s="307">
        <v>13985339.85</v>
      </c>
      <c r="BD57" s="307">
        <v>94904.599999999991</v>
      </c>
      <c r="BE57" s="307">
        <v>4869800.84</v>
      </c>
      <c r="BF57" s="307">
        <v>1922054.4000000001</v>
      </c>
      <c r="BG57" s="307">
        <v>0</v>
      </c>
      <c r="BH57" s="307">
        <v>0</v>
      </c>
      <c r="BI57" s="307">
        <v>242335</v>
      </c>
      <c r="BJ57" s="307">
        <v>0</v>
      </c>
      <c r="BK57" s="307">
        <v>3104458.5</v>
      </c>
      <c r="BL57" s="307">
        <v>0</v>
      </c>
      <c r="BM57" s="307">
        <v>6047014.3199999994</v>
      </c>
      <c r="BN57" s="314">
        <f t="shared" si="6"/>
        <v>16415727.310000001</v>
      </c>
      <c r="BO57" s="307">
        <v>10703570.16</v>
      </c>
      <c r="BP57" s="307">
        <v>219584.99999999997</v>
      </c>
      <c r="BQ57" s="307">
        <v>5492572.1500000004</v>
      </c>
      <c r="BR57" s="307">
        <v>0</v>
      </c>
      <c r="BS57" s="307">
        <v>131024358.03</v>
      </c>
      <c r="BT57" s="307">
        <v>0</v>
      </c>
      <c r="BU57" s="307">
        <v>31225771.389999997</v>
      </c>
      <c r="BV57" s="307">
        <v>3805683.6100000003</v>
      </c>
      <c r="BW57" s="314">
        <f t="shared" si="7"/>
        <v>134830041.64000002</v>
      </c>
      <c r="BX57" s="314">
        <f t="shared" si="8"/>
        <v>29134378</v>
      </c>
      <c r="BY57" s="307">
        <v>29134378</v>
      </c>
      <c r="BZ57" s="307">
        <v>9671031.6600000001</v>
      </c>
      <c r="CA57" s="307">
        <v>0</v>
      </c>
      <c r="CB57" s="309">
        <v>32344885.920000002</v>
      </c>
      <c r="CC57" s="317">
        <v>74780.100000000006</v>
      </c>
      <c r="CE57" s="311"/>
    </row>
    <row r="58" spans="1:83" ht="28.5">
      <c r="A58" s="184">
        <v>520074</v>
      </c>
      <c r="B58" s="300">
        <v>51</v>
      </c>
      <c r="C58" s="185" t="s">
        <v>98</v>
      </c>
      <c r="D58" s="12">
        <f t="shared" si="1"/>
        <v>50281</v>
      </c>
      <c r="E58" s="270">
        <f>СОГАЗ!E60+Капитал!E60+Ингосстрах!E60+Ресо!E60</f>
        <v>44005</v>
      </c>
      <c r="F58" s="270">
        <f>СОГАЗ!F60+Капитал!F60+Ингосстрах!F60+Ресо!F60</f>
        <v>7430</v>
      </c>
      <c r="G58" s="270">
        <f>СОГАЗ!G60+Капитал!G60+Ингосстрах!G60+Ресо!G60</f>
        <v>6776</v>
      </c>
      <c r="H58" s="270">
        <f>СОГАЗ!H60+Капитал!H60+Ингосстрах!H60+Ресо!H60</f>
        <v>0</v>
      </c>
      <c r="I58" s="270">
        <f>СОГАЗ!I60+Капитал!I60+Ингосстрах!I60+Ресо!I60</f>
        <v>0</v>
      </c>
      <c r="J58" s="270">
        <f>СОГАЗ!J60+Капитал!J60+Ингосстрах!J60+Ресо!J60</f>
        <v>0</v>
      </c>
      <c r="K58" s="270">
        <f>СОГАЗ!K60+Капитал!K60+Ингосстрах!K60+Ресо!K60</f>
        <v>0</v>
      </c>
      <c r="L58" s="270">
        <f>СОГАЗ!L60+Капитал!L60+Ингосстрах!L60+Ресо!L60</f>
        <v>6276</v>
      </c>
      <c r="M58" s="301">
        <f t="shared" si="2"/>
        <v>33595</v>
      </c>
      <c r="N58" s="305">
        <f>СОГАЗ!N60+Капитал!N60+Ингосстрах!N60+Ресо!N60</f>
        <v>27941</v>
      </c>
      <c r="O58" s="305">
        <f>СОГАЗ!O60+Капитал!O60+Ингосстрах!O60+Ресо!O60</f>
        <v>1312</v>
      </c>
      <c r="P58" s="305">
        <f>СОГАЗ!P60+Капитал!P60+Ингосстрах!P60+Ресо!P60</f>
        <v>0</v>
      </c>
      <c r="Q58" s="305">
        <f>СОГАЗ!Q60+Капитал!Q60+Ингосстрах!Q60+Ресо!Q60</f>
        <v>3005</v>
      </c>
      <c r="R58" s="305">
        <f>СОГАЗ!R60+Капитал!R60+Ингосстрах!R60+Ресо!R60</f>
        <v>1248</v>
      </c>
      <c r="S58" s="305">
        <f>СОГАЗ!S60+Капитал!S60+Ингосстрах!S60+Ресо!S60</f>
        <v>3</v>
      </c>
      <c r="T58" s="305">
        <f>СОГАЗ!T60+Капитал!T60+Ингосстрах!T60+Ресо!T60</f>
        <v>356</v>
      </c>
      <c r="U58" s="305">
        <f>СОГАЗ!U60+Капитал!U60+Ингосстрах!U60+Ресо!U60</f>
        <v>36</v>
      </c>
      <c r="V58" s="305">
        <f>СОГАЗ!V60+Капитал!V60+Ингосстрах!V60+Ресо!V60</f>
        <v>0</v>
      </c>
      <c r="W58" s="305">
        <f>СОГАЗ!W60+Капитал!W60+Ингосстрах!W60+Ресо!W60</f>
        <v>3225</v>
      </c>
      <c r="X58" s="305">
        <f>СОГАЗ!X60+Капитал!X60+Ингосстрах!X60+Ресо!X60</f>
        <v>0</v>
      </c>
      <c r="Y58" s="186">
        <f>СОГАЗ!Y60+Капитал!Y60+Ингосстрах!Y60+Ресо!Y60</f>
        <v>5654</v>
      </c>
      <c r="Z58" s="21">
        <f t="shared" si="3"/>
        <v>10765</v>
      </c>
      <c r="AA58" s="306">
        <f>СОГАЗ!AA60+Капитал!AA60+Ингосстрах!AA60+Ресо!AA60</f>
        <v>7073</v>
      </c>
      <c r="AB58" s="305">
        <f>СОГАЗ!AB60+Капитал!AB60+Ингосстрах!AB60+Ресо!AB60</f>
        <v>30</v>
      </c>
      <c r="AC58" s="305">
        <f>СОГАЗ!AC60+Капитал!AC60+Ингосстрах!AC60+Ресо!AC60</f>
        <v>3662</v>
      </c>
      <c r="AD58" s="186">
        <f>СОГАЗ!AD60+Капитал!AD60+Ингосстрах!AD60+Ресо!AD60</f>
        <v>0</v>
      </c>
      <c r="AE58" s="14">
        <f>СОГАЗ!AE60+Капитал!AE60+Ингосстрах!AE60+Ресо!AE60</f>
        <v>4178</v>
      </c>
      <c r="AF58" s="305">
        <f>СОГАЗ!AF60+Капитал!AF60+Ингосстрах!AF60+Ресо!AF60</f>
        <v>0</v>
      </c>
      <c r="AG58" s="305">
        <f>СОГАЗ!AG60+Капитал!AG60+Ингосстрах!AG60+Ресо!AG60</f>
        <v>381</v>
      </c>
      <c r="AH58" s="302">
        <f>СОГАЗ!AH60+Капитал!AH60+Ингосстрах!AH60+Ресо!AH60</f>
        <v>0</v>
      </c>
      <c r="AI58" s="17">
        <f t="shared" si="9"/>
        <v>4178</v>
      </c>
      <c r="AJ58" s="21">
        <f t="shared" si="4"/>
        <v>1316</v>
      </c>
      <c r="AK58" s="306">
        <f>СОГАЗ!AK60+Капитал!AK60+Ингосстрах!AK60+Ресо!AK60</f>
        <v>1316</v>
      </c>
      <c r="AL58" s="305">
        <f>СОГАЗ!AL60+Капитал!AL60+Ингосстрах!AL60+Ресо!AL60</f>
        <v>126</v>
      </c>
      <c r="AM58" s="187">
        <f>СОГАЗ!AM60+Капитал!AM60+Ингосстрах!AM60+Ресо!AM60</f>
        <v>0</v>
      </c>
      <c r="AN58" s="14">
        <f>СОГАЗ!AN60+Капитал!AN60+Ингосстрах!AN60+Ресо!AN60</f>
        <v>8180</v>
      </c>
      <c r="AO58" s="186">
        <f>СОГАЗ!AO60+Капитал!AO60+Ингосстрах!AO60+Ресо!AO60</f>
        <v>9</v>
      </c>
      <c r="AP58" s="309">
        <f t="shared" si="0"/>
        <v>243020720.78999999</v>
      </c>
      <c r="AQ58" s="314">
        <f t="shared" si="5"/>
        <v>40560189.900000006</v>
      </c>
      <c r="AR58" s="307">
        <v>33951617.700000003</v>
      </c>
      <c r="AS58" s="307">
        <v>11285426.999999998</v>
      </c>
      <c r="AT58" s="307">
        <v>14931390.32</v>
      </c>
      <c r="AU58" s="307">
        <v>3103739.9999999995</v>
      </c>
      <c r="AV58" s="307">
        <v>0</v>
      </c>
      <c r="AW58" s="307">
        <v>0</v>
      </c>
      <c r="AX58" s="307">
        <v>0</v>
      </c>
      <c r="AY58" s="307">
        <v>0</v>
      </c>
      <c r="AZ58" s="307">
        <v>3504832.1999999997</v>
      </c>
      <c r="BA58" s="309">
        <v>53427842.169999987</v>
      </c>
      <c r="BB58" s="307">
        <v>39010385.969999999</v>
      </c>
      <c r="BC58" s="307">
        <v>4042468.7999999993</v>
      </c>
      <c r="BD58" s="307">
        <v>0</v>
      </c>
      <c r="BE58" s="307">
        <v>1998054.5500000003</v>
      </c>
      <c r="BF58" s="307">
        <v>1174118.4000000001</v>
      </c>
      <c r="BG58" s="307">
        <v>28609.71</v>
      </c>
      <c r="BH58" s="307">
        <v>218726.39999999999</v>
      </c>
      <c r="BI58" s="307">
        <v>17448.119999999995</v>
      </c>
      <c r="BJ58" s="307">
        <v>0</v>
      </c>
      <c r="BK58" s="307">
        <v>1890817.5000000002</v>
      </c>
      <c r="BL58" s="307">
        <v>0</v>
      </c>
      <c r="BM58" s="307">
        <v>5047212.7199999988</v>
      </c>
      <c r="BN58" s="314">
        <f t="shared" si="6"/>
        <v>6999312.3800000008</v>
      </c>
      <c r="BO58" s="307">
        <v>4027790.58</v>
      </c>
      <c r="BP58" s="307">
        <v>13175.1</v>
      </c>
      <c r="BQ58" s="307">
        <v>2958346.7</v>
      </c>
      <c r="BR58" s="307">
        <v>0</v>
      </c>
      <c r="BS58" s="307">
        <v>108169798.73999999</v>
      </c>
      <c r="BT58" s="307">
        <v>0</v>
      </c>
      <c r="BU58" s="307">
        <v>26997221.850000001</v>
      </c>
      <c r="BV58" s="307">
        <v>0</v>
      </c>
      <c r="BW58" s="314">
        <f t="shared" si="7"/>
        <v>108169798.73999999</v>
      </c>
      <c r="BX58" s="314">
        <f t="shared" si="8"/>
        <v>13473537</v>
      </c>
      <c r="BY58" s="307">
        <v>13473537</v>
      </c>
      <c r="BZ58" s="307">
        <v>4082674.68</v>
      </c>
      <c r="CA58" s="307">
        <v>0</v>
      </c>
      <c r="CB58" s="309">
        <v>20390040.600000001</v>
      </c>
      <c r="CC58" s="317">
        <v>22434.03</v>
      </c>
      <c r="CE58" s="311"/>
    </row>
    <row r="59" spans="1:83" ht="28.5">
      <c r="A59" s="184">
        <v>520076</v>
      </c>
      <c r="B59" s="300">
        <v>52</v>
      </c>
      <c r="C59" s="185" t="s">
        <v>99</v>
      </c>
      <c r="D59" s="12">
        <f t="shared" si="1"/>
        <v>23047</v>
      </c>
      <c r="E59" s="270">
        <f>СОГАЗ!E61+Капитал!E61+Ингосстрах!E61+Ресо!E61</f>
        <v>19332</v>
      </c>
      <c r="F59" s="270">
        <f>СОГАЗ!F61+Капитал!F61+Ингосстрах!F61+Ресо!F61</f>
        <v>2204</v>
      </c>
      <c r="G59" s="270">
        <f>СОГАЗ!G61+Капитал!G61+Ингосстрах!G61+Ресо!G61</f>
        <v>2200</v>
      </c>
      <c r="H59" s="270">
        <f>СОГАЗ!H61+Капитал!H61+Ингосстрах!H61+Ресо!H61</f>
        <v>0</v>
      </c>
      <c r="I59" s="270">
        <f>СОГАЗ!I61+Капитал!I61+Ингосстрах!I61+Ресо!I61</f>
        <v>0</v>
      </c>
      <c r="J59" s="270">
        <f>СОГАЗ!J61+Капитал!J61+Ингосстрах!J61+Ресо!J61</f>
        <v>0</v>
      </c>
      <c r="K59" s="270">
        <f>СОГАЗ!K61+Капитал!K61+Ингосстрах!K61+Ресо!K61</f>
        <v>0</v>
      </c>
      <c r="L59" s="270">
        <f>СОГАЗ!L61+Капитал!L61+Ингосстрах!L61+Ресо!L61</f>
        <v>3715</v>
      </c>
      <c r="M59" s="301">
        <f t="shared" si="2"/>
        <v>26473</v>
      </c>
      <c r="N59" s="305">
        <f>СОГАЗ!N61+Капитал!N61+Ингосстрах!N61+Ресо!N61</f>
        <v>22904</v>
      </c>
      <c r="O59" s="305">
        <f>СОГАЗ!O61+Капитал!O61+Ингосстрах!O61+Ресо!O61</f>
        <v>0</v>
      </c>
      <c r="P59" s="305">
        <f>СОГАЗ!P61+Капитал!P61+Ингосстрах!P61+Ресо!P61</f>
        <v>0</v>
      </c>
      <c r="Q59" s="305">
        <f>СОГАЗ!Q61+Капитал!Q61+Ингосстрах!Q61+Ресо!Q61</f>
        <v>1523</v>
      </c>
      <c r="R59" s="305">
        <f>СОГАЗ!R61+Капитал!R61+Ингосстрах!R61+Ресо!R61</f>
        <v>633</v>
      </c>
      <c r="S59" s="305">
        <f>СОГАЗ!S61+Капитал!S61+Ингосстрах!S61+Ресо!S61</f>
        <v>1</v>
      </c>
      <c r="T59" s="305">
        <f>СОГАЗ!T61+Капитал!T61+Ингосстрах!T61+Ресо!T61</f>
        <v>181</v>
      </c>
      <c r="U59" s="305">
        <f>СОГАЗ!U61+Капитал!U61+Ингосстрах!U61+Ресо!U61</f>
        <v>120</v>
      </c>
      <c r="V59" s="305">
        <f>СОГАЗ!V61+Капитал!V61+Ингосстрах!V61+Ресо!V61</f>
        <v>0</v>
      </c>
      <c r="W59" s="305">
        <f>СОГАЗ!W61+Капитал!W61+Ингосстрах!W61+Ресо!W61</f>
        <v>1615</v>
      </c>
      <c r="X59" s="305">
        <f>СОГАЗ!X61+Капитал!X61+Ингосстрах!X61+Ресо!X61</f>
        <v>0</v>
      </c>
      <c r="Y59" s="186">
        <f>СОГАЗ!Y61+Капитал!Y61+Ингосстрах!Y61+Ресо!Y61</f>
        <v>3569</v>
      </c>
      <c r="Z59" s="21">
        <f t="shared" si="3"/>
        <v>6135</v>
      </c>
      <c r="AA59" s="306">
        <f>СОГАЗ!AA61+Капитал!AA61+Ингосстрах!AA61+Ресо!AA61</f>
        <v>4550</v>
      </c>
      <c r="AB59" s="305">
        <f>СОГАЗ!AB61+Капитал!AB61+Ингосстрах!AB61+Ресо!AB61</f>
        <v>85</v>
      </c>
      <c r="AC59" s="305">
        <f>СОГАЗ!AC61+Капитал!AC61+Ингосстрах!AC61+Ресо!AC61</f>
        <v>1500</v>
      </c>
      <c r="AD59" s="186">
        <f>СОГАЗ!AD61+Капитал!AD61+Ингосстрах!AD61+Ресо!AD61</f>
        <v>0</v>
      </c>
      <c r="AE59" s="14">
        <f>СОГАЗ!AE61+Капитал!AE61+Ингосстрах!AE61+Ресо!AE61</f>
        <v>1652</v>
      </c>
      <c r="AF59" s="305">
        <f>СОГАЗ!AF61+Капитал!AF61+Ингосстрах!AF61+Ресо!AF61</f>
        <v>0</v>
      </c>
      <c r="AG59" s="305">
        <f>СОГАЗ!AG61+Капитал!AG61+Ингосстрах!AG61+Ресо!AG61</f>
        <v>0</v>
      </c>
      <c r="AH59" s="302">
        <f>СОГАЗ!AH61+Капитал!AH61+Ингосстрах!AH61+Ресо!AH61</f>
        <v>0</v>
      </c>
      <c r="AI59" s="17">
        <f t="shared" si="9"/>
        <v>1652</v>
      </c>
      <c r="AJ59" s="21">
        <f t="shared" si="4"/>
        <v>651</v>
      </c>
      <c r="AK59" s="306">
        <f>СОГАЗ!AK61+Капитал!AK61+Ингосстрах!AK61+Ресо!AK61</f>
        <v>651</v>
      </c>
      <c r="AL59" s="305">
        <f>СОГАЗ!AL61+Капитал!AL61+Ингосстрах!AL61+Ресо!AL61</f>
        <v>0</v>
      </c>
      <c r="AM59" s="187">
        <f>СОГАЗ!AM61+Капитал!AM61+Ингосстрах!AM61+Ресо!AM61</f>
        <v>0</v>
      </c>
      <c r="AN59" s="14">
        <f>СОГАЗ!AN61+Капитал!AN61+Ингосстрах!AN61+Ресо!AN61</f>
        <v>4008</v>
      </c>
      <c r="AO59" s="186">
        <f>СОГАЗ!AO61+Капитал!AO61+Ингосстрах!AO61+Ресо!AO61</f>
        <v>6</v>
      </c>
      <c r="AP59" s="309">
        <f t="shared" si="0"/>
        <v>86661973.620000005</v>
      </c>
      <c r="AQ59" s="314">
        <f t="shared" si="5"/>
        <v>16028141.549999999</v>
      </c>
      <c r="AR59" s="307">
        <v>12472039.799999999</v>
      </c>
      <c r="AS59" s="307">
        <v>3550137.08</v>
      </c>
      <c r="AT59" s="307">
        <v>4883472</v>
      </c>
      <c r="AU59" s="307">
        <v>1481460.0000000002</v>
      </c>
      <c r="AV59" s="307">
        <v>0</v>
      </c>
      <c r="AW59" s="307">
        <v>0</v>
      </c>
      <c r="AX59" s="307">
        <v>0</v>
      </c>
      <c r="AY59" s="307">
        <v>0</v>
      </c>
      <c r="AZ59" s="307">
        <v>2074641.75</v>
      </c>
      <c r="BA59" s="309">
        <v>26654470.239999998</v>
      </c>
      <c r="BB59" s="307">
        <v>20734533.120000001</v>
      </c>
      <c r="BC59" s="307">
        <v>0</v>
      </c>
      <c r="BD59" s="307">
        <v>0</v>
      </c>
      <c r="BE59" s="307">
        <v>1012657.9299999999</v>
      </c>
      <c r="BF59" s="307">
        <v>595526.40000000014</v>
      </c>
      <c r="BG59" s="307">
        <v>9536.57</v>
      </c>
      <c r="BH59" s="307">
        <v>111206.40000000002</v>
      </c>
      <c r="BI59" s="307">
        <v>58160.399999999987</v>
      </c>
      <c r="BJ59" s="307">
        <v>0</v>
      </c>
      <c r="BK59" s="307">
        <v>946874.50000000012</v>
      </c>
      <c r="BL59" s="307">
        <v>0</v>
      </c>
      <c r="BM59" s="307">
        <v>3185974.9200000004</v>
      </c>
      <c r="BN59" s="314">
        <f t="shared" si="6"/>
        <v>3840147.45</v>
      </c>
      <c r="BO59" s="307">
        <v>2591043</v>
      </c>
      <c r="BP59" s="307">
        <v>37329.449999999997</v>
      </c>
      <c r="BQ59" s="307">
        <v>1211775</v>
      </c>
      <c r="BR59" s="307">
        <v>0</v>
      </c>
      <c r="BS59" s="307">
        <v>24737494.039999995</v>
      </c>
      <c r="BT59" s="307">
        <v>0</v>
      </c>
      <c r="BU59" s="307">
        <v>0</v>
      </c>
      <c r="BV59" s="307">
        <v>0</v>
      </c>
      <c r="BW59" s="314">
        <f t="shared" si="7"/>
        <v>24737494.039999995</v>
      </c>
      <c r="BX59" s="314">
        <f t="shared" si="8"/>
        <v>5411098.9800000004</v>
      </c>
      <c r="BY59" s="307">
        <v>5411098.9800000004</v>
      </c>
      <c r="BZ59" s="307">
        <v>0</v>
      </c>
      <c r="CA59" s="307">
        <v>0</v>
      </c>
      <c r="CB59" s="309">
        <v>9990621.3599999994</v>
      </c>
      <c r="CC59" s="317">
        <v>14956.02</v>
      </c>
      <c r="CE59" s="311"/>
    </row>
    <row r="60" spans="1:83" ht="28.5">
      <c r="A60" s="184">
        <v>520077</v>
      </c>
      <c r="B60" s="300">
        <v>53</v>
      </c>
      <c r="C60" s="185" t="s">
        <v>100</v>
      </c>
      <c r="D60" s="12">
        <f t="shared" si="1"/>
        <v>24736</v>
      </c>
      <c r="E60" s="270">
        <f>СОГАЗ!E62+Капитал!E62+Ингосстрах!E62+Ресо!E62</f>
        <v>22580</v>
      </c>
      <c r="F60" s="270">
        <f>СОГАЗ!F62+Капитал!F62+Ингосстрах!F62+Ресо!F62</f>
        <v>903</v>
      </c>
      <c r="G60" s="270">
        <f>СОГАЗ!G62+Капитал!G62+Ингосстрах!G62+Ресо!G62</f>
        <v>2432</v>
      </c>
      <c r="H60" s="270">
        <f>СОГАЗ!H62+Капитал!H62+Ингосстрах!H62+Ресо!H62</f>
        <v>0</v>
      </c>
      <c r="I60" s="270">
        <f>СОГАЗ!I62+Капитал!I62+Ингосстрах!I62+Ресо!I62</f>
        <v>0</v>
      </c>
      <c r="J60" s="270">
        <f>СОГАЗ!J62+Капитал!J62+Ингосстрах!J62+Ресо!J62</f>
        <v>0</v>
      </c>
      <c r="K60" s="270">
        <f>СОГАЗ!K62+Капитал!K62+Ингосстрах!K62+Ресо!K62</f>
        <v>0</v>
      </c>
      <c r="L60" s="270">
        <f>СОГАЗ!L62+Капитал!L62+Ингосстрах!L62+Ресо!L62</f>
        <v>2156</v>
      </c>
      <c r="M60" s="301">
        <f t="shared" si="2"/>
        <v>13106</v>
      </c>
      <c r="N60" s="305">
        <f>СОГАЗ!N62+Капитал!N62+Ингосстрах!N62+Ресо!N62</f>
        <v>12080</v>
      </c>
      <c r="O60" s="305">
        <f>СОГАЗ!O62+Капитал!O62+Ингосстрах!O62+Ресо!O62</f>
        <v>0</v>
      </c>
      <c r="P60" s="305">
        <f>СОГАЗ!P62+Капитал!P62+Ингосстрах!P62+Ресо!P62</f>
        <v>0</v>
      </c>
      <c r="Q60" s="305">
        <f>СОГАЗ!Q62+Капитал!Q62+Ингосстрах!Q62+Ресо!Q62</f>
        <v>1402</v>
      </c>
      <c r="R60" s="305">
        <f>СОГАЗ!R62+Капитал!R62+Ингосстрах!R62+Ресо!R62</f>
        <v>0</v>
      </c>
      <c r="S60" s="305">
        <f>СОГАЗ!S62+Капитал!S62+Ингосстрах!S62+Ресо!S62</f>
        <v>0</v>
      </c>
      <c r="T60" s="305">
        <f>СОГАЗ!T62+Капитал!T62+Ингосстрах!T62+Ресо!T62</f>
        <v>0</v>
      </c>
      <c r="U60" s="305">
        <f>СОГАЗ!U62+Капитал!U62+Ингосстрах!U62+Ресо!U62</f>
        <v>0</v>
      </c>
      <c r="V60" s="305">
        <f>СОГАЗ!V62+Капитал!V62+Ингосстрах!V62+Ресо!V62</f>
        <v>0</v>
      </c>
      <c r="W60" s="305">
        <f>СОГАЗ!W62+Капитал!W62+Ингосстрах!W62+Ресо!W62</f>
        <v>1505</v>
      </c>
      <c r="X60" s="305">
        <f>СОГАЗ!X62+Капитал!X62+Ингосстрах!X62+Ресо!X62</f>
        <v>0</v>
      </c>
      <c r="Y60" s="186">
        <f>СОГАЗ!Y62+Капитал!Y62+Ингосстрах!Y62+Ресо!Y62</f>
        <v>1026</v>
      </c>
      <c r="Z60" s="21">
        <f t="shared" si="3"/>
        <v>2466</v>
      </c>
      <c r="AA60" s="306">
        <f>СОГАЗ!AA62+Капитал!AA62+Ингосстрах!AA62+Ресо!AA62</f>
        <v>1500</v>
      </c>
      <c r="AB60" s="305">
        <f>СОГАЗ!AB62+Капитал!AB62+Ингосстрах!AB62+Ресо!AB62</f>
        <v>6</v>
      </c>
      <c r="AC60" s="305">
        <f>СОГАЗ!AC62+Капитал!AC62+Ингосстрах!AC62+Ресо!AC62</f>
        <v>960</v>
      </c>
      <c r="AD60" s="186">
        <f>СОГАЗ!AD62+Капитал!AD62+Ингосстрах!AD62+Ресо!AD62</f>
        <v>0</v>
      </c>
      <c r="AE60" s="14">
        <f>СОГАЗ!AE62+Капитал!AE62+Ингосстрах!AE62+Ресо!AE62</f>
        <v>1457</v>
      </c>
      <c r="AF60" s="305">
        <f>СОГАЗ!AF62+Капитал!AF62+Ингосстрах!AF62+Ресо!AF62</f>
        <v>0</v>
      </c>
      <c r="AG60" s="305">
        <f>СОГАЗ!AG62+Капитал!AG62+Ингосстрах!AG62+Ресо!AG62</f>
        <v>0</v>
      </c>
      <c r="AH60" s="302">
        <f>СОГАЗ!AH62+Капитал!AH62+Ингосстрах!AH62+Ресо!AH62</f>
        <v>0</v>
      </c>
      <c r="AI60" s="17">
        <f t="shared" si="9"/>
        <v>1457</v>
      </c>
      <c r="AJ60" s="21">
        <f t="shared" si="4"/>
        <v>422</v>
      </c>
      <c r="AK60" s="306">
        <f>СОГАЗ!AK62+Капитал!AK62+Ингосстрах!AK62+Ресо!AK62</f>
        <v>422</v>
      </c>
      <c r="AL60" s="305">
        <f>СОГАЗ!AL62+Капитал!AL62+Ингосстрах!AL62+Ресо!AL62</f>
        <v>0</v>
      </c>
      <c r="AM60" s="187">
        <f>СОГАЗ!AM62+Капитал!AM62+Ингосстрах!AM62+Ресо!AM62</f>
        <v>0</v>
      </c>
      <c r="AN60" s="14">
        <f>СОГАЗ!AN62+Капитал!AN62+Ингосстрах!AN62+Ресо!AN62</f>
        <v>3849</v>
      </c>
      <c r="AO60" s="186">
        <f>СОГАЗ!AO62+Капитал!AO62+Ингосстрах!AO62+Ресо!AO62</f>
        <v>4</v>
      </c>
      <c r="AP60" s="309">
        <f t="shared" si="0"/>
        <v>66821900.980000004</v>
      </c>
      <c r="AQ60" s="314">
        <f t="shared" si="5"/>
        <v>12301636.599999998</v>
      </c>
      <c r="AR60" s="307">
        <v>11097618.399999999</v>
      </c>
      <c r="AS60" s="307">
        <v>1766854.9499999997</v>
      </c>
      <c r="AT60" s="307">
        <v>5456167.6800000006</v>
      </c>
      <c r="AU60" s="307">
        <v>0</v>
      </c>
      <c r="AV60" s="307">
        <v>0</v>
      </c>
      <c r="AW60" s="307">
        <v>0</v>
      </c>
      <c r="AX60" s="307">
        <v>0</v>
      </c>
      <c r="AY60" s="307">
        <v>0</v>
      </c>
      <c r="AZ60" s="307">
        <v>1204018.2000000002</v>
      </c>
      <c r="BA60" s="309">
        <v>21308548.600000001</v>
      </c>
      <c r="BB60" s="307">
        <v>18578073.600000001</v>
      </c>
      <c r="BC60" s="307">
        <v>0</v>
      </c>
      <c r="BD60" s="307">
        <v>0</v>
      </c>
      <c r="BE60" s="307">
        <v>932203.82</v>
      </c>
      <c r="BF60" s="307">
        <v>0</v>
      </c>
      <c r="BG60" s="307">
        <v>0</v>
      </c>
      <c r="BH60" s="307">
        <v>0</v>
      </c>
      <c r="BI60" s="307">
        <v>0</v>
      </c>
      <c r="BJ60" s="307">
        <v>0</v>
      </c>
      <c r="BK60" s="307">
        <v>882381.49999999988</v>
      </c>
      <c r="BL60" s="307">
        <v>0</v>
      </c>
      <c r="BM60" s="307">
        <v>915889.67999999993</v>
      </c>
      <c r="BN60" s="314">
        <f t="shared" si="6"/>
        <v>1632361.02</v>
      </c>
      <c r="BO60" s="307">
        <v>854190</v>
      </c>
      <c r="BP60" s="307">
        <v>2635.02</v>
      </c>
      <c r="BQ60" s="307">
        <v>775536</v>
      </c>
      <c r="BR60" s="307">
        <v>0</v>
      </c>
      <c r="BS60" s="307">
        <v>17929069.789999999</v>
      </c>
      <c r="BT60" s="307">
        <v>0</v>
      </c>
      <c r="BU60" s="307">
        <v>0</v>
      </c>
      <c r="BV60" s="307">
        <v>0</v>
      </c>
      <c r="BW60" s="314">
        <f t="shared" si="7"/>
        <v>17929069.789999999</v>
      </c>
      <c r="BX60" s="314">
        <f t="shared" si="8"/>
        <v>4055998.14</v>
      </c>
      <c r="BY60" s="307">
        <v>4055998.14</v>
      </c>
      <c r="BZ60" s="307">
        <v>0</v>
      </c>
      <c r="CA60" s="307">
        <v>0</v>
      </c>
      <c r="CB60" s="309">
        <v>9594286.8300000001</v>
      </c>
      <c r="CC60" s="317">
        <v>9970.68</v>
      </c>
      <c r="CE60" s="311"/>
    </row>
    <row r="61" spans="1:83" ht="28.5">
      <c r="A61" s="184">
        <v>520078</v>
      </c>
      <c r="B61" s="300">
        <v>54</v>
      </c>
      <c r="C61" s="185" t="s">
        <v>101</v>
      </c>
      <c r="D61" s="12">
        <f t="shared" si="1"/>
        <v>46780</v>
      </c>
      <c r="E61" s="270">
        <f>СОГАЗ!E63+Капитал!E63+Ингосстрах!E63+Ресо!E63</f>
        <v>42628</v>
      </c>
      <c r="F61" s="270">
        <f>СОГАЗ!F63+Капитал!F63+Ингосстрах!F63+Ресо!F63</f>
        <v>4212</v>
      </c>
      <c r="G61" s="270">
        <f>СОГАЗ!G63+Капитал!G63+Ингосстрах!G63+Ресо!G63</f>
        <v>5829</v>
      </c>
      <c r="H61" s="270">
        <f>СОГАЗ!H63+Капитал!H63+Ингосстрах!H63+Ресо!H63</f>
        <v>0</v>
      </c>
      <c r="I61" s="270">
        <f>СОГАЗ!I63+Капитал!I63+Ингосстрах!I63+Ресо!I63</f>
        <v>0</v>
      </c>
      <c r="J61" s="270">
        <f>СОГАЗ!J63+Капитал!J63+Ингосстрах!J63+Ресо!J63</f>
        <v>0</v>
      </c>
      <c r="K61" s="270">
        <f>СОГАЗ!K63+Капитал!K63+Ингосстрах!K63+Ресо!K63</f>
        <v>0</v>
      </c>
      <c r="L61" s="270">
        <f>СОГАЗ!L63+Капитал!L63+Ингосстрах!L63+Ресо!L63</f>
        <v>4152</v>
      </c>
      <c r="M61" s="301">
        <f t="shared" si="2"/>
        <v>33544</v>
      </c>
      <c r="N61" s="305">
        <f>СОГАЗ!N63+Капитал!N63+Ингосстрах!N63+Ресо!N63</f>
        <v>26913</v>
      </c>
      <c r="O61" s="305">
        <f>СОГАЗ!O63+Капитал!O63+Ингосстрах!O63+Ресо!O63</f>
        <v>0</v>
      </c>
      <c r="P61" s="305">
        <f>СОГАЗ!P63+Капитал!P63+Ингосстрах!P63+Ресо!P63</f>
        <v>0</v>
      </c>
      <c r="Q61" s="305">
        <f>СОГАЗ!Q63+Капитал!Q63+Ингосстрах!Q63+Ресо!Q63</f>
        <v>1757</v>
      </c>
      <c r="R61" s="305">
        <f>СОГАЗ!R63+Капитал!R63+Ингосстрах!R63+Ресо!R63</f>
        <v>420</v>
      </c>
      <c r="S61" s="305">
        <f>СОГАЗ!S63+Капитал!S63+Ингосстрах!S63+Ресо!S63</f>
        <v>1</v>
      </c>
      <c r="T61" s="305">
        <f>СОГАЗ!T63+Капитал!T63+Ингосстрах!T63+Ресо!T63</f>
        <v>0</v>
      </c>
      <c r="U61" s="305">
        <f>СОГАЗ!U63+Капитал!U63+Ингосстрах!U63+Ресо!U63</f>
        <v>24</v>
      </c>
      <c r="V61" s="305">
        <f>СОГАЗ!V63+Капитал!V63+Ингосстрах!V63+Ресо!V63</f>
        <v>0</v>
      </c>
      <c r="W61" s="305">
        <f>СОГАЗ!W63+Капитал!W63+Ингосстрах!W63+Ресо!W63</f>
        <v>2095</v>
      </c>
      <c r="X61" s="305">
        <f>СОГАЗ!X63+Капитал!X63+Ингосстрах!X63+Ресо!X63</f>
        <v>0</v>
      </c>
      <c r="Y61" s="186">
        <f>СОГАЗ!Y63+Капитал!Y63+Ингосстрах!Y63+Ресо!Y63</f>
        <v>6631</v>
      </c>
      <c r="Z61" s="21">
        <f t="shared" si="3"/>
        <v>9095</v>
      </c>
      <c r="AA61" s="306">
        <f>СОГАЗ!AA63+Капитал!AA63+Ингосстрах!AA63+Ресо!AA63</f>
        <v>5927</v>
      </c>
      <c r="AB61" s="305">
        <f>СОГАЗ!AB63+Капитал!AB63+Ингосстрах!AB63+Ресо!AB63</f>
        <v>68</v>
      </c>
      <c r="AC61" s="305">
        <f>СОГАЗ!AC63+Капитал!AC63+Ингосстрах!AC63+Ресо!AC63</f>
        <v>3100</v>
      </c>
      <c r="AD61" s="186">
        <f>СОГАЗ!AD63+Капитал!AD63+Ингосстрах!AD63+Ресо!AD63</f>
        <v>0</v>
      </c>
      <c r="AE61" s="14">
        <f>СОГАЗ!AE63+Капитал!AE63+Ингосстрах!AE63+Ресо!AE63</f>
        <v>1962</v>
      </c>
      <c r="AF61" s="305">
        <f>СОГАЗ!AF63+Капитал!AF63+Ингосстрах!AF63+Ресо!AF63</f>
        <v>0</v>
      </c>
      <c r="AG61" s="305">
        <f>СОГАЗ!AG63+Капитал!AG63+Ингосстрах!AG63+Ресо!AG63</f>
        <v>0</v>
      </c>
      <c r="AH61" s="302">
        <f>СОГАЗ!AH63+Капитал!AH63+Ингосстрах!AH63+Ресо!AH63</f>
        <v>0</v>
      </c>
      <c r="AI61" s="17">
        <f t="shared" si="9"/>
        <v>1962</v>
      </c>
      <c r="AJ61" s="21">
        <f t="shared" si="4"/>
        <v>964</v>
      </c>
      <c r="AK61" s="306">
        <f>СОГАЗ!AK63+Капитал!AK63+Ингосстрах!AK63+Ресо!AK63</f>
        <v>964</v>
      </c>
      <c r="AL61" s="305">
        <f>СОГАЗ!AL63+Капитал!AL63+Ингосстрах!AL63+Ресо!AL63</f>
        <v>95</v>
      </c>
      <c r="AM61" s="187">
        <f>СОГАЗ!AM63+Капитал!AM63+Ингосстрах!AM63+Ресо!AM63</f>
        <v>0</v>
      </c>
      <c r="AN61" s="14">
        <f>СОГАЗ!AN63+Капитал!AN63+Ингосстрах!AN63+Ресо!AN63</f>
        <v>5136</v>
      </c>
      <c r="AO61" s="186">
        <f>СОГАЗ!AO63+Капитал!AO63+Ингосстрах!AO63+Ресо!AO63</f>
        <v>10</v>
      </c>
      <c r="AP61" s="309">
        <f t="shared" si="0"/>
        <v>127610039.25999999</v>
      </c>
      <c r="AQ61" s="314">
        <f t="shared" si="5"/>
        <v>27260327.199999996</v>
      </c>
      <c r="AR61" s="307">
        <v>24941642.799999997</v>
      </c>
      <c r="AS61" s="307">
        <v>6232159.4400000004</v>
      </c>
      <c r="AT61" s="307">
        <v>12679765.409999998</v>
      </c>
      <c r="AU61" s="307">
        <v>0</v>
      </c>
      <c r="AV61" s="307">
        <v>0</v>
      </c>
      <c r="AW61" s="307">
        <v>0</v>
      </c>
      <c r="AX61" s="307">
        <v>0</v>
      </c>
      <c r="AY61" s="307">
        <v>0</v>
      </c>
      <c r="AZ61" s="307">
        <v>2318684.4</v>
      </c>
      <c r="BA61" s="309">
        <v>38054462.859999999</v>
      </c>
      <c r="BB61" s="307">
        <v>29322251.760000002</v>
      </c>
      <c r="BC61" s="307">
        <v>0</v>
      </c>
      <c r="BD61" s="307">
        <v>0</v>
      </c>
      <c r="BE61" s="307">
        <v>1168246.8700000001</v>
      </c>
      <c r="BF61" s="307">
        <v>395136</v>
      </c>
      <c r="BG61" s="307">
        <v>9536.57</v>
      </c>
      <c r="BH61" s="307">
        <v>0</v>
      </c>
      <c r="BI61" s="307">
        <v>11632.08</v>
      </c>
      <c r="BJ61" s="307">
        <v>0</v>
      </c>
      <c r="BK61" s="307">
        <v>1228298.5000000002</v>
      </c>
      <c r="BL61" s="307">
        <v>0</v>
      </c>
      <c r="BM61" s="307">
        <v>5919361.0800000001</v>
      </c>
      <c r="BN61" s="314">
        <f t="shared" si="6"/>
        <v>5909387.9800000004</v>
      </c>
      <c r="BO61" s="307">
        <v>3375189.42</v>
      </c>
      <c r="BP61" s="307">
        <v>29863.56</v>
      </c>
      <c r="BQ61" s="307">
        <v>2504335</v>
      </c>
      <c r="BR61" s="307">
        <v>0</v>
      </c>
      <c r="BS61" s="307">
        <v>34802171.82</v>
      </c>
      <c r="BT61" s="307">
        <v>0</v>
      </c>
      <c r="BU61" s="307">
        <v>0</v>
      </c>
      <c r="BV61" s="307">
        <v>0</v>
      </c>
      <c r="BW61" s="314">
        <f t="shared" si="7"/>
        <v>34802171.82</v>
      </c>
      <c r="BX61" s="314">
        <f t="shared" si="8"/>
        <v>8781336.2799999993</v>
      </c>
      <c r="BY61" s="307">
        <v>8781336.2799999993</v>
      </c>
      <c r="BZ61" s="307">
        <v>1640251.95</v>
      </c>
      <c r="CA61" s="307">
        <v>0</v>
      </c>
      <c r="CB61" s="309">
        <v>12802353.119999999</v>
      </c>
      <c r="CC61" s="317">
        <v>24926.7</v>
      </c>
      <c r="CE61" s="311"/>
    </row>
    <row r="62" spans="1:83" ht="28.5">
      <c r="A62" s="184">
        <v>520079</v>
      </c>
      <c r="B62" s="300">
        <v>55</v>
      </c>
      <c r="C62" s="185" t="s">
        <v>102</v>
      </c>
      <c r="D62" s="12">
        <f t="shared" si="1"/>
        <v>25986</v>
      </c>
      <c r="E62" s="270">
        <f>СОГАЗ!E64+Капитал!E64+Ингосстрах!E64+Ресо!E64</f>
        <v>22443</v>
      </c>
      <c r="F62" s="270">
        <f>СОГАЗ!F64+Капитал!F64+Ингосстрах!F64+Ресо!F64</f>
        <v>1741</v>
      </c>
      <c r="G62" s="270">
        <f>СОГАЗ!G64+Капитал!G64+Ингосстрах!G64+Ресо!G64</f>
        <v>2385</v>
      </c>
      <c r="H62" s="270">
        <f>СОГАЗ!H64+Капитал!H64+Ингосстрах!H64+Ресо!H64</f>
        <v>0</v>
      </c>
      <c r="I62" s="270">
        <f>СОГАЗ!I64+Капитал!I64+Ингосстрах!I64+Ресо!I64</f>
        <v>0</v>
      </c>
      <c r="J62" s="270">
        <f>СОГАЗ!J64+Капитал!J64+Ингосстрах!J64+Ресо!J64</f>
        <v>0</v>
      </c>
      <c r="K62" s="270">
        <f>СОГАЗ!K64+Капитал!K64+Ингосстрах!K64+Ресо!K64</f>
        <v>0</v>
      </c>
      <c r="L62" s="270">
        <f>СОГАЗ!L64+Капитал!L64+Ингосстрах!L64+Ресо!L64</f>
        <v>3543</v>
      </c>
      <c r="M62" s="301">
        <f t="shared" si="2"/>
        <v>12948</v>
      </c>
      <c r="N62" s="305">
        <f>СОГАЗ!N64+Капитал!N64+Ингосстрах!N64+Ресо!N64</f>
        <v>10673</v>
      </c>
      <c r="O62" s="305">
        <f>СОГАЗ!O64+Капитал!O64+Ингосстрах!O64+Ресо!O64</f>
        <v>0</v>
      </c>
      <c r="P62" s="305">
        <f>СОГАЗ!P64+Капитал!P64+Ингосстрах!P64+Ресо!P64</f>
        <v>0</v>
      </c>
      <c r="Q62" s="305">
        <f>СОГАЗ!Q64+Капитал!Q64+Ингосстрах!Q64+Ресо!Q64</f>
        <v>1068</v>
      </c>
      <c r="R62" s="305">
        <f>СОГАЗ!R64+Капитал!R64+Ингосстрах!R64+Ресо!R64</f>
        <v>444</v>
      </c>
      <c r="S62" s="305">
        <f>СОГАЗ!S64+Капитал!S64+Ингосстрах!S64+Ресо!S64</f>
        <v>1</v>
      </c>
      <c r="T62" s="305">
        <f>СОГАЗ!T64+Капитал!T64+Ингосстрах!T64+Ресо!T64</f>
        <v>127</v>
      </c>
      <c r="U62" s="305">
        <f>СОГАЗ!U64+Капитал!U64+Ингосстрах!U64+Ресо!U64</f>
        <v>0</v>
      </c>
      <c r="V62" s="305">
        <f>СОГАЗ!V64+Капитал!V64+Ингосстрах!V64+Ресо!V64</f>
        <v>0</v>
      </c>
      <c r="W62" s="305">
        <f>СОГАЗ!W64+Капитал!W64+Ингосстрах!W64+Ресо!W64</f>
        <v>1127</v>
      </c>
      <c r="X62" s="305">
        <f>СОГАЗ!X64+Капитал!X64+Ингосстрах!X64+Ресо!X64</f>
        <v>0</v>
      </c>
      <c r="Y62" s="186">
        <f>СОГАЗ!Y64+Капитал!Y64+Ингосстрах!Y64+Ресо!Y64</f>
        <v>2275</v>
      </c>
      <c r="Z62" s="21">
        <f t="shared" si="3"/>
        <v>4453</v>
      </c>
      <c r="AA62" s="306">
        <f>СОГАЗ!AA64+Капитал!AA64+Ингосстрах!AA64+Ресо!AA64</f>
        <v>3387</v>
      </c>
      <c r="AB62" s="305">
        <f>СОГАЗ!AB64+Капитал!AB64+Ингосстрах!AB64+Ресо!AB64</f>
        <v>12</v>
      </c>
      <c r="AC62" s="305">
        <f>СОГАЗ!AC64+Капитал!AC64+Ингосстрах!AC64+Ресо!AC64</f>
        <v>1054</v>
      </c>
      <c r="AD62" s="186">
        <f>СОГАЗ!AD64+Капитал!AD64+Ингосстрах!AD64+Ресо!AD64</f>
        <v>0</v>
      </c>
      <c r="AE62" s="14">
        <f>СОГАЗ!AE64+Капитал!AE64+Ингосстрах!AE64+Ресо!AE64</f>
        <v>1582</v>
      </c>
      <c r="AF62" s="305">
        <f>СОГАЗ!AF64+Капитал!AF64+Ингосстрах!AF64+Ресо!AF64</f>
        <v>0</v>
      </c>
      <c r="AG62" s="305">
        <f>СОГАЗ!AG64+Капитал!AG64+Ингосстрах!AG64+Ресо!AG64</f>
        <v>0</v>
      </c>
      <c r="AH62" s="302">
        <f>СОГАЗ!AH64+Капитал!AH64+Ингосстрах!AH64+Ресо!AH64</f>
        <v>0</v>
      </c>
      <c r="AI62" s="17">
        <f t="shared" si="9"/>
        <v>1582</v>
      </c>
      <c r="AJ62" s="21">
        <f t="shared" si="4"/>
        <v>768</v>
      </c>
      <c r="AK62" s="306">
        <f>СОГАЗ!AK64+Капитал!AK64+Ингосстрах!AK64+Ресо!AK64</f>
        <v>768</v>
      </c>
      <c r="AL62" s="305">
        <f>СОГАЗ!AL64+Капитал!AL64+Ингосстрах!AL64+Ресо!AL64</f>
        <v>0</v>
      </c>
      <c r="AM62" s="187">
        <f>СОГАЗ!AM64+Капитал!AM64+Ингосстрах!AM64+Ресо!AM64</f>
        <v>0</v>
      </c>
      <c r="AN62" s="14">
        <f>СОГАЗ!AN64+Капитал!AN64+Ингосстрах!AN64+Ресо!AN64</f>
        <v>2993</v>
      </c>
      <c r="AO62" s="186">
        <f>СОГАЗ!AO64+Капитал!AO64+Ингосстрах!AO64+Ресо!AO64</f>
        <v>9</v>
      </c>
      <c r="AP62" s="309">
        <f t="shared" si="0"/>
        <v>71810300.180000007</v>
      </c>
      <c r="AQ62" s="314">
        <f t="shared" si="5"/>
        <v>13990807.17</v>
      </c>
      <c r="AR62" s="307">
        <v>10997518.859999999</v>
      </c>
      <c r="AS62" s="307">
        <v>2693884.1199999996</v>
      </c>
      <c r="AT62" s="307">
        <v>5190618.5999999996</v>
      </c>
      <c r="AU62" s="307">
        <v>1014699.96</v>
      </c>
      <c r="AV62" s="307">
        <v>0</v>
      </c>
      <c r="AW62" s="307">
        <v>0</v>
      </c>
      <c r="AX62" s="307">
        <v>0</v>
      </c>
      <c r="AY62" s="307">
        <v>0</v>
      </c>
      <c r="AZ62" s="307">
        <v>1978588.35</v>
      </c>
      <c r="BA62" s="309">
        <v>18135721.5</v>
      </c>
      <c r="BB62" s="307">
        <v>14228709.949999999</v>
      </c>
      <c r="BC62" s="307">
        <v>0</v>
      </c>
      <c r="BD62" s="307">
        <v>0</v>
      </c>
      <c r="BE62" s="307">
        <v>710123.88</v>
      </c>
      <c r="BF62" s="307">
        <v>417715.20000000001</v>
      </c>
      <c r="BG62" s="307">
        <v>9536.57</v>
      </c>
      <c r="BH62" s="307">
        <v>78028.800000000003</v>
      </c>
      <c r="BI62" s="307">
        <v>0</v>
      </c>
      <c r="BJ62" s="307">
        <v>0</v>
      </c>
      <c r="BK62" s="307">
        <v>660760.10000000009</v>
      </c>
      <c r="BL62" s="307">
        <v>0</v>
      </c>
      <c r="BM62" s="307">
        <v>2030847</v>
      </c>
      <c r="BN62" s="314">
        <f t="shared" si="6"/>
        <v>2785504.96</v>
      </c>
      <c r="BO62" s="307">
        <v>1928761.02</v>
      </c>
      <c r="BP62" s="307">
        <v>5270.04</v>
      </c>
      <c r="BQ62" s="307">
        <v>851473.9</v>
      </c>
      <c r="BR62" s="307">
        <v>0</v>
      </c>
      <c r="BS62" s="307">
        <v>23146287.640000004</v>
      </c>
      <c r="BT62" s="307">
        <v>0</v>
      </c>
      <c r="BU62" s="307">
        <v>0</v>
      </c>
      <c r="BV62" s="307">
        <v>0</v>
      </c>
      <c r="BW62" s="314">
        <f t="shared" si="7"/>
        <v>23146287.640000004</v>
      </c>
      <c r="BX62" s="314">
        <f t="shared" si="8"/>
        <v>6291417.5999999996</v>
      </c>
      <c r="BY62" s="307">
        <v>6291417.5999999996</v>
      </c>
      <c r="BZ62" s="307">
        <v>0</v>
      </c>
      <c r="CA62" s="307">
        <v>0</v>
      </c>
      <c r="CB62" s="309">
        <v>7460561.3099999996</v>
      </c>
      <c r="CC62" s="317">
        <v>22434.03</v>
      </c>
      <c r="CE62" s="311"/>
    </row>
    <row r="63" spans="1:83" ht="28.5">
      <c r="A63" s="184">
        <v>520080</v>
      </c>
      <c r="B63" s="300">
        <v>56</v>
      </c>
      <c r="C63" s="185" t="s">
        <v>103</v>
      </c>
      <c r="D63" s="12">
        <f t="shared" si="1"/>
        <v>19577</v>
      </c>
      <c r="E63" s="270">
        <f>СОГАЗ!E65+Капитал!E65+Ингосстрах!E65+Ресо!E65</f>
        <v>18847</v>
      </c>
      <c r="F63" s="270">
        <f>СОГАЗ!F65+Капитал!F65+Ингосстрах!F65+Ресо!F65</f>
        <v>2156</v>
      </c>
      <c r="G63" s="270">
        <f>СОГАЗ!G65+Капитал!G65+Ингосстрах!G65+Ресо!G65</f>
        <v>1854</v>
      </c>
      <c r="H63" s="270">
        <f>СОГАЗ!H65+Капитал!H65+Ингосстрах!H65+Ресо!H65</f>
        <v>0</v>
      </c>
      <c r="I63" s="270">
        <f>СОГАЗ!I65+Капитал!I65+Ингосстрах!I65+Ресо!I65</f>
        <v>0</v>
      </c>
      <c r="J63" s="270">
        <f>СОГАЗ!J65+Капитал!J65+Ингосстрах!J65+Ресо!J65</f>
        <v>0</v>
      </c>
      <c r="K63" s="270">
        <f>СОГАЗ!K65+Капитал!K65+Ингосстрах!K65+Ресо!K65</f>
        <v>0</v>
      </c>
      <c r="L63" s="270">
        <f>СОГАЗ!L65+Капитал!L65+Ингосстрах!L65+Ресо!L65</f>
        <v>730</v>
      </c>
      <c r="M63" s="301">
        <f t="shared" si="2"/>
        <v>18445</v>
      </c>
      <c r="N63" s="305">
        <f>СОГАЗ!N65+Капитал!N65+Ингосстрах!N65+Ресо!N65</f>
        <v>17268</v>
      </c>
      <c r="O63" s="305">
        <f>СОГАЗ!O65+Капитал!O65+Ингосстрах!O65+Ресо!O65</f>
        <v>0</v>
      </c>
      <c r="P63" s="305">
        <f>СОГАЗ!P65+Капитал!P65+Ингосстрах!P65+Ресо!P65</f>
        <v>0</v>
      </c>
      <c r="Q63" s="305">
        <f>СОГАЗ!Q65+Капитал!Q65+Ингосстрах!Q65+Ресо!Q65</f>
        <v>500</v>
      </c>
      <c r="R63" s="305">
        <f>СОГАЗ!R65+Капитал!R65+Ингосстрах!R65+Ресо!R65</f>
        <v>373</v>
      </c>
      <c r="S63" s="305">
        <f>СОГАЗ!S65+Капитал!S65+Ингосстрах!S65+Ресо!S65</f>
        <v>0</v>
      </c>
      <c r="T63" s="305">
        <f>СОГАЗ!T65+Капитал!T65+Ингосстрах!T65+Ресо!T65</f>
        <v>0</v>
      </c>
      <c r="U63" s="305">
        <f>СОГАЗ!U65+Капитал!U65+Ингосстрах!U65+Ресо!U65</f>
        <v>0</v>
      </c>
      <c r="V63" s="305">
        <f>СОГАЗ!V65+Капитал!V65+Ингосстрах!V65+Ресо!V65</f>
        <v>0</v>
      </c>
      <c r="W63" s="305">
        <f>СОГАЗ!W65+Капитал!W65+Ингосстрах!W65+Ресо!W65</f>
        <v>947</v>
      </c>
      <c r="X63" s="305">
        <f>СОГАЗ!X65+Капитал!X65+Ингосстрах!X65+Ресо!X65</f>
        <v>0</v>
      </c>
      <c r="Y63" s="186">
        <f>СОГАЗ!Y65+Капитал!Y65+Ингосстрах!Y65+Ресо!Y65</f>
        <v>1177</v>
      </c>
      <c r="Z63" s="21">
        <f t="shared" si="3"/>
        <v>4108</v>
      </c>
      <c r="AA63" s="306">
        <f>СОГАЗ!AA65+Капитал!AA65+Ингосстрах!AA65+Ресо!AA65</f>
        <v>2502</v>
      </c>
      <c r="AB63" s="305">
        <f>СОГАЗ!AB65+Капитал!AB65+Ингосстрах!AB65+Ресо!AB65</f>
        <v>15</v>
      </c>
      <c r="AC63" s="305">
        <f>СОГАЗ!AC65+Капитал!AC65+Ингосстрах!AC65+Ресо!AC65</f>
        <v>1591</v>
      </c>
      <c r="AD63" s="186">
        <f>СОГАЗ!AD65+Капитал!AD65+Ингосстрах!AD65+Ресо!AD65</f>
        <v>0</v>
      </c>
      <c r="AE63" s="14">
        <f>СОГАЗ!AE65+Капитал!AE65+Ингосстрах!AE65+Ресо!AE65</f>
        <v>1063</v>
      </c>
      <c r="AF63" s="305">
        <f>СОГАЗ!AF65+Капитал!AF65+Ингосстрах!AF65+Ресо!AF65</f>
        <v>0</v>
      </c>
      <c r="AG63" s="305">
        <f>СОГАЗ!AG65+Капитал!AG65+Ингосстрах!AG65+Ресо!AG65</f>
        <v>0</v>
      </c>
      <c r="AH63" s="302">
        <f>СОГАЗ!AH65+Капитал!AH65+Ингосстрах!AH65+Ресо!AH65</f>
        <v>0</v>
      </c>
      <c r="AI63" s="17">
        <f t="shared" si="9"/>
        <v>1063</v>
      </c>
      <c r="AJ63" s="21">
        <f t="shared" si="4"/>
        <v>429</v>
      </c>
      <c r="AK63" s="306">
        <f>СОГАЗ!AK65+Капитал!AK65+Ингосстрах!AK65+Ресо!AK65</f>
        <v>429</v>
      </c>
      <c r="AL63" s="305">
        <f>СОГАЗ!AL65+Капитал!AL65+Ингосстрах!AL65+Ресо!AL65</f>
        <v>0</v>
      </c>
      <c r="AM63" s="187">
        <f>СОГАЗ!AM65+Капитал!AM65+Ингосстрах!AM65+Ресо!AM65</f>
        <v>0</v>
      </c>
      <c r="AN63" s="14">
        <f>СОГАЗ!AN65+Капитал!AN65+Ингосстрах!AN65+Ресо!AN65</f>
        <v>2386</v>
      </c>
      <c r="AO63" s="186">
        <f>СОГАЗ!AO65+Капитал!AO65+Ингосстрах!AO65+Ресо!AO65</f>
        <v>5</v>
      </c>
      <c r="AP63" s="309">
        <f t="shared" si="0"/>
        <v>52204999.809999987</v>
      </c>
      <c r="AQ63" s="314">
        <f t="shared" si="5"/>
        <v>9865470.0399999991</v>
      </c>
      <c r="AR63" s="307">
        <v>9457801.5399999991</v>
      </c>
      <c r="AS63" s="307">
        <v>2938218.3600000003</v>
      </c>
      <c r="AT63" s="307">
        <v>4115435.0399999996</v>
      </c>
      <c r="AU63" s="307">
        <v>0</v>
      </c>
      <c r="AV63" s="307">
        <v>0</v>
      </c>
      <c r="AW63" s="307">
        <v>0</v>
      </c>
      <c r="AX63" s="307">
        <v>0</v>
      </c>
      <c r="AY63" s="307">
        <v>0</v>
      </c>
      <c r="AZ63" s="307">
        <v>407668.5</v>
      </c>
      <c r="BA63" s="309">
        <v>14964686.58</v>
      </c>
      <c r="BB63" s="307">
        <v>12675402.720000001</v>
      </c>
      <c r="BC63" s="307">
        <v>0</v>
      </c>
      <c r="BD63" s="307">
        <v>0</v>
      </c>
      <c r="BE63" s="307">
        <v>332455.00000000006</v>
      </c>
      <c r="BF63" s="307">
        <v>350918.39999999997</v>
      </c>
      <c r="BG63" s="307">
        <v>0</v>
      </c>
      <c r="BH63" s="307">
        <v>0</v>
      </c>
      <c r="BI63" s="307">
        <v>0</v>
      </c>
      <c r="BJ63" s="307">
        <v>0</v>
      </c>
      <c r="BK63" s="307">
        <v>555226.10000000009</v>
      </c>
      <c r="BL63" s="307">
        <v>0</v>
      </c>
      <c r="BM63" s="307">
        <v>1050684.3600000001</v>
      </c>
      <c r="BN63" s="314">
        <f t="shared" si="6"/>
        <v>2716665.8200000003</v>
      </c>
      <c r="BO63" s="307">
        <v>1424788.92</v>
      </c>
      <c r="BP63" s="307">
        <v>6587.55</v>
      </c>
      <c r="BQ63" s="307">
        <v>1285289.3500000001</v>
      </c>
      <c r="BR63" s="307">
        <v>0</v>
      </c>
      <c r="BS63" s="307">
        <v>14938349.629999999</v>
      </c>
      <c r="BT63" s="307">
        <v>0</v>
      </c>
      <c r="BU63" s="307">
        <v>0</v>
      </c>
      <c r="BV63" s="307">
        <v>0</v>
      </c>
      <c r="BW63" s="314">
        <f t="shared" si="7"/>
        <v>14938349.629999999</v>
      </c>
      <c r="BX63" s="314">
        <f t="shared" si="8"/>
        <v>3772317.12</v>
      </c>
      <c r="BY63" s="307">
        <v>3772317.12</v>
      </c>
      <c r="BZ63" s="307">
        <v>0</v>
      </c>
      <c r="CA63" s="307">
        <v>0</v>
      </c>
      <c r="CB63" s="309">
        <v>5947510.6200000001</v>
      </c>
      <c r="CC63" s="317">
        <v>12463.35</v>
      </c>
      <c r="CE63" s="311"/>
    </row>
    <row r="64" spans="1:83" ht="28.5">
      <c r="A64" s="184">
        <v>520082</v>
      </c>
      <c r="B64" s="300">
        <v>57</v>
      </c>
      <c r="C64" s="185" t="s">
        <v>104</v>
      </c>
      <c r="D64" s="12">
        <f t="shared" si="1"/>
        <v>43055</v>
      </c>
      <c r="E64" s="270">
        <f>СОГАЗ!E66+Капитал!E66+Ингосстрах!E66+Ресо!E66</f>
        <v>32661</v>
      </c>
      <c r="F64" s="270">
        <f>СОГАЗ!F66+Капитал!F66+Ингосстрах!F66+Ресо!F66</f>
        <v>2527</v>
      </c>
      <c r="G64" s="270">
        <f>СОГАЗ!G66+Капитал!G66+Ингосстрах!G66+Ресо!G66</f>
        <v>2600</v>
      </c>
      <c r="H64" s="270">
        <f>СОГАЗ!H66+Капитал!H66+Ингосстрах!H66+Ресо!H66</f>
        <v>0</v>
      </c>
      <c r="I64" s="270">
        <f>СОГАЗ!I66+Капитал!I66+Ингосстрах!I66+Ресо!I66</f>
        <v>0</v>
      </c>
      <c r="J64" s="270">
        <f>СОГАЗ!J66+Капитал!J66+Ингосстрах!J66+Ресо!J66</f>
        <v>0</v>
      </c>
      <c r="K64" s="270">
        <f>СОГАЗ!K66+Капитал!K66+Ингосстрах!K66+Ресо!K66</f>
        <v>0</v>
      </c>
      <c r="L64" s="270">
        <f>СОГАЗ!L66+Капитал!L66+Ингосстрах!L66+Ресо!L66</f>
        <v>10394</v>
      </c>
      <c r="M64" s="301">
        <f t="shared" si="2"/>
        <v>30034</v>
      </c>
      <c r="N64" s="305">
        <f>СОГАЗ!N66+Капитал!N66+Ингосстрах!N66+Ресо!N66</f>
        <v>27904</v>
      </c>
      <c r="O64" s="305">
        <f>СОГАЗ!O66+Капитал!O66+Ингосстрах!O66+Ресо!O66</f>
        <v>0</v>
      </c>
      <c r="P64" s="305">
        <f>СОГАЗ!P66+Капитал!P66+Ингосстрах!P66+Ресо!P66</f>
        <v>0</v>
      </c>
      <c r="Q64" s="305">
        <f>СОГАЗ!Q66+Капитал!Q66+Ингосстрах!Q66+Ресо!Q66</f>
        <v>1545</v>
      </c>
      <c r="R64" s="305">
        <f>СОГАЗ!R66+Капитал!R66+Ингосстрах!R66+Ресо!R66</f>
        <v>642</v>
      </c>
      <c r="S64" s="305">
        <f>СОГАЗ!S66+Капитал!S66+Ингосстрах!S66+Ресо!S66</f>
        <v>1</v>
      </c>
      <c r="T64" s="305">
        <f>СОГАЗ!T66+Капитал!T66+Ингосстрах!T66+Ресо!T66</f>
        <v>183</v>
      </c>
      <c r="U64" s="305">
        <f>СОГАЗ!U66+Капитал!U66+Ингосстрах!U66+Ресо!U66</f>
        <v>100</v>
      </c>
      <c r="V64" s="305">
        <f>СОГАЗ!V66+Капитал!V66+Ингосстрах!V66+Ресо!V66</f>
        <v>0</v>
      </c>
      <c r="W64" s="305">
        <f>СОГАЗ!W66+Капитал!W66+Ингосстрах!W66+Ресо!W66</f>
        <v>1700</v>
      </c>
      <c r="X64" s="305">
        <f>СОГАЗ!X66+Капитал!X66+Ингосстрах!X66+Ресо!X66</f>
        <v>0</v>
      </c>
      <c r="Y64" s="186">
        <f>СОГАЗ!Y66+Капитал!Y66+Ингосстрах!Y66+Ресо!Y66</f>
        <v>2130</v>
      </c>
      <c r="Z64" s="21">
        <f t="shared" si="3"/>
        <v>7377</v>
      </c>
      <c r="AA64" s="306">
        <f>СОГАЗ!AA66+Капитал!AA66+Ингосстрах!AA66+Ресо!AA66</f>
        <v>4336</v>
      </c>
      <c r="AB64" s="305">
        <f>СОГАЗ!AB66+Капитал!AB66+Ингосстрах!AB66+Ресо!AB66</f>
        <v>41</v>
      </c>
      <c r="AC64" s="305">
        <f>СОГАЗ!AC66+Капитал!AC66+Ингосстрах!AC66+Ресо!AC66</f>
        <v>3000</v>
      </c>
      <c r="AD64" s="186">
        <f>СОГАЗ!AD66+Капитал!AD66+Ингосстрах!AD66+Ресо!AD66</f>
        <v>0</v>
      </c>
      <c r="AE64" s="14">
        <f>СОГАЗ!AE66+Капитал!AE66+Ингосстрах!AE66+Ресо!AE66</f>
        <v>1992</v>
      </c>
      <c r="AF64" s="305">
        <f>СОГАЗ!AF66+Капитал!AF66+Ингосстрах!AF66+Ресо!AF66</f>
        <v>0</v>
      </c>
      <c r="AG64" s="305">
        <f>СОГАЗ!AG66+Капитал!AG66+Ингосстрах!AG66+Ресо!AG66</f>
        <v>0</v>
      </c>
      <c r="AH64" s="302">
        <f>СОГАЗ!AH66+Капитал!AH66+Ингосстрах!AH66+Ресо!AH66</f>
        <v>0</v>
      </c>
      <c r="AI64" s="17">
        <f t="shared" si="9"/>
        <v>1992</v>
      </c>
      <c r="AJ64" s="21">
        <f t="shared" si="4"/>
        <v>706</v>
      </c>
      <c r="AK64" s="306">
        <f>СОГАЗ!AK66+Капитал!AK66+Ингосстрах!AK66+Ресо!AK66</f>
        <v>706</v>
      </c>
      <c r="AL64" s="305">
        <f>СОГАЗ!AL66+Капитал!AL66+Ингосстрах!AL66+Ресо!AL66</f>
        <v>0</v>
      </c>
      <c r="AM64" s="187">
        <f>СОГАЗ!AM66+Капитал!AM66+Ингосстрах!AM66+Ресо!AM66</f>
        <v>0</v>
      </c>
      <c r="AN64" s="14">
        <f>СОГАЗ!AN66+Капитал!AN66+Ингосстрах!AN66+Ресо!AN66</f>
        <v>4405</v>
      </c>
      <c r="AO64" s="186">
        <f>СОГАЗ!AO66+Капитал!AO66+Ингосстрах!AO66+Ресо!AO66</f>
        <v>3</v>
      </c>
      <c r="AP64" s="309">
        <f t="shared" si="0"/>
        <v>95742180.539999992</v>
      </c>
      <c r="AQ64" s="314">
        <f t="shared" si="5"/>
        <v>21257350.920000002</v>
      </c>
      <c r="AR64" s="307">
        <v>14438121.66</v>
      </c>
      <c r="AS64" s="307">
        <v>4213664.8914929582</v>
      </c>
      <c r="AT64" s="307">
        <v>5726262.5499999998</v>
      </c>
      <c r="AU64" s="307">
        <v>1014699.9600000001</v>
      </c>
      <c r="AV64" s="307">
        <v>0</v>
      </c>
      <c r="AW64" s="307">
        <v>0</v>
      </c>
      <c r="AX64" s="307">
        <v>0</v>
      </c>
      <c r="AY64" s="307">
        <v>0</v>
      </c>
      <c r="AZ64" s="307">
        <v>5804529.2999999998</v>
      </c>
      <c r="BA64" s="309">
        <v>26666702.640000001</v>
      </c>
      <c r="BB64" s="307">
        <v>21966865.920000002</v>
      </c>
      <c r="BC64" s="307">
        <v>0</v>
      </c>
      <c r="BD64" s="307">
        <v>0</v>
      </c>
      <c r="BE64" s="307">
        <v>1027285.95</v>
      </c>
      <c r="BF64" s="307">
        <v>603993.59999999998</v>
      </c>
      <c r="BG64" s="307">
        <v>9536.57</v>
      </c>
      <c r="BH64" s="307">
        <v>112435.2</v>
      </c>
      <c r="BI64" s="307">
        <v>48467</v>
      </c>
      <c r="BJ64" s="307">
        <v>0</v>
      </c>
      <c r="BK64" s="307">
        <v>996710</v>
      </c>
      <c r="BL64" s="307">
        <v>0</v>
      </c>
      <c r="BM64" s="307">
        <v>1901408.4000000001</v>
      </c>
      <c r="BN64" s="314">
        <f t="shared" si="6"/>
        <v>4910734.53</v>
      </c>
      <c r="BO64" s="307">
        <v>2469178.56</v>
      </c>
      <c r="BP64" s="307">
        <v>18005.969999999994</v>
      </c>
      <c r="BQ64" s="307">
        <v>2423550</v>
      </c>
      <c r="BR64" s="307">
        <v>0</v>
      </c>
      <c r="BS64" s="307">
        <v>25371526.32</v>
      </c>
      <c r="BT64" s="307">
        <v>0</v>
      </c>
      <c r="BU64" s="307">
        <v>0</v>
      </c>
      <c r="BV64" s="307">
        <v>0</v>
      </c>
      <c r="BW64" s="314">
        <f t="shared" si="7"/>
        <v>25371526.32</v>
      </c>
      <c r="BX64" s="314">
        <f t="shared" si="8"/>
        <v>6555654.7800000003</v>
      </c>
      <c r="BY64" s="307">
        <v>6555654.7800000003</v>
      </c>
      <c r="BZ64" s="307">
        <v>0</v>
      </c>
      <c r="CA64" s="307">
        <v>0</v>
      </c>
      <c r="CB64" s="309">
        <v>10980211.35</v>
      </c>
      <c r="CC64" s="317">
        <v>7478.01</v>
      </c>
      <c r="CE64" s="311"/>
    </row>
    <row r="65" spans="1:83" ht="28.5">
      <c r="A65" s="184">
        <v>520084</v>
      </c>
      <c r="B65" s="300">
        <v>58</v>
      </c>
      <c r="C65" s="185" t="s">
        <v>105</v>
      </c>
      <c r="D65" s="12">
        <f t="shared" si="1"/>
        <v>63619</v>
      </c>
      <c r="E65" s="270">
        <f>СОГАЗ!E67+Капитал!E67+Ингосстрах!E67+Ресо!E67</f>
        <v>55147</v>
      </c>
      <c r="F65" s="270">
        <f>СОГАЗ!F67+Капитал!F67+Ингосстрах!F67+Ресо!F67</f>
        <v>6415</v>
      </c>
      <c r="G65" s="270">
        <f>СОГАЗ!G67+Капитал!G67+Ингосстрах!G67+Ресо!G67</f>
        <v>5060</v>
      </c>
      <c r="H65" s="270">
        <f>СОГАЗ!H67+Капитал!H67+Ингосстрах!H67+Ресо!H67</f>
        <v>0</v>
      </c>
      <c r="I65" s="270">
        <f>СОГАЗ!I67+Капитал!I67+Ингосстрах!I67+Ресо!I67</f>
        <v>0</v>
      </c>
      <c r="J65" s="270">
        <f>СОГАЗ!J67+Капитал!J67+Ингосстрах!J67+Ресо!J67</f>
        <v>0</v>
      </c>
      <c r="K65" s="270">
        <f>СОГАЗ!K67+Капитал!K67+Ингосстрах!K67+Ресо!K67</f>
        <v>0</v>
      </c>
      <c r="L65" s="270">
        <f>СОГАЗ!L67+Капитал!L67+Ингосстрах!L67+Ресо!L67</f>
        <v>8472</v>
      </c>
      <c r="M65" s="301">
        <f t="shared" si="2"/>
        <v>40650</v>
      </c>
      <c r="N65" s="305">
        <f>СОГАЗ!N67+Капитал!N67+Ингосстрах!N67+Ресо!N67</f>
        <v>37060</v>
      </c>
      <c r="O65" s="305">
        <f>СОГАЗ!O67+Капитал!O67+Ингосстрах!O67+Ресо!O67</f>
        <v>2250</v>
      </c>
      <c r="P65" s="305">
        <f>СОГАЗ!P67+Капитал!P67+Ингосстрах!P67+Ресо!P67</f>
        <v>0</v>
      </c>
      <c r="Q65" s="305">
        <f>СОГАЗ!Q67+Капитал!Q67+Ингосстрах!Q67+Ресо!Q67</f>
        <v>4953</v>
      </c>
      <c r="R65" s="305">
        <f>СОГАЗ!R67+Капитал!R67+Ингосстрах!R67+Ресо!R67</f>
        <v>1249</v>
      </c>
      <c r="S65" s="305">
        <f>СОГАЗ!S67+Капитал!S67+Ингосстрах!S67+Ресо!S67</f>
        <v>0</v>
      </c>
      <c r="T65" s="305">
        <f>СОГАЗ!T67+Капитал!T67+Ингосстрах!T67+Ресо!T67</f>
        <v>356</v>
      </c>
      <c r="U65" s="305">
        <f>СОГАЗ!U67+Капитал!U67+Ингосстрах!U67+Ресо!U67</f>
        <v>0</v>
      </c>
      <c r="V65" s="305">
        <f>СОГАЗ!V67+Капитал!V67+Ингосстрах!V67+Ресо!V67</f>
        <v>0</v>
      </c>
      <c r="W65" s="305">
        <f>СОГАЗ!W67+Капитал!W67+Ингосстрах!W67+Ресо!W67</f>
        <v>3263</v>
      </c>
      <c r="X65" s="305">
        <f>СОГАЗ!X67+Капитал!X67+Ингосстрах!X67+Ресо!X67</f>
        <v>0</v>
      </c>
      <c r="Y65" s="186">
        <f>СОГАЗ!Y67+Капитал!Y67+Ингосстрах!Y67+Ресо!Y67</f>
        <v>3590</v>
      </c>
      <c r="Z65" s="21">
        <f t="shared" si="3"/>
        <v>7666</v>
      </c>
      <c r="AA65" s="306">
        <f>СОГАЗ!AA67+Капитал!AA67+Ингосстрах!AA67+Ресо!AA67</f>
        <v>1968</v>
      </c>
      <c r="AB65" s="305">
        <f>СОГАЗ!AB67+Капитал!AB67+Ингосстрах!AB67+Ресо!AB67</f>
        <v>198</v>
      </c>
      <c r="AC65" s="305">
        <f>СОГАЗ!AC67+Капитал!AC67+Ингосстрах!AC67+Ресо!AC67</f>
        <v>5500</v>
      </c>
      <c r="AD65" s="186">
        <f>СОГАЗ!AD67+Капитал!AD67+Ингосстрах!AD67+Ресо!AD67</f>
        <v>0</v>
      </c>
      <c r="AE65" s="14">
        <f>СОГАЗ!AE67+Капитал!AE67+Ингосстрах!AE67+Ресо!AE67</f>
        <v>4469</v>
      </c>
      <c r="AF65" s="305">
        <f>СОГАЗ!AF67+Капитал!AF67+Ингосстрах!AF67+Ресо!AF67</f>
        <v>0</v>
      </c>
      <c r="AG65" s="305">
        <f>СОГАЗ!AG67+Капитал!AG67+Ингосстрах!AG67+Ресо!AG67</f>
        <v>0</v>
      </c>
      <c r="AH65" s="302">
        <f>СОГАЗ!AH67+Капитал!AH67+Ингосстрах!AH67+Ресо!AH67</f>
        <v>0</v>
      </c>
      <c r="AI65" s="17">
        <f t="shared" si="9"/>
        <v>4469</v>
      </c>
      <c r="AJ65" s="21">
        <f t="shared" si="4"/>
        <v>1326</v>
      </c>
      <c r="AK65" s="306">
        <f>СОГАЗ!AK67+Капитал!AK67+Ингосстрах!AK67+Ресо!AK67</f>
        <v>1326</v>
      </c>
      <c r="AL65" s="305">
        <f>СОГАЗ!AL67+Капитал!AL67+Ингосстрах!AL67+Ресо!AL67</f>
        <v>0</v>
      </c>
      <c r="AM65" s="187">
        <f>СОГАЗ!AM67+Капитал!AM67+Ингосстрах!AM67+Ресо!AM67</f>
        <v>0</v>
      </c>
      <c r="AN65" s="14">
        <f>СОГАЗ!AN67+Капитал!AN67+Ингосстрах!AN67+Ресо!AN67</f>
        <v>8306</v>
      </c>
      <c r="AO65" s="186">
        <f>СОГАЗ!AO67+Капитал!AO67+Ингосстрах!AO67+Ресо!AO67</f>
        <v>3</v>
      </c>
      <c r="AP65" s="309">
        <f t="shared" si="0"/>
        <v>244707989.91</v>
      </c>
      <c r="AQ65" s="314">
        <f t="shared" si="5"/>
        <v>39719204.989999995</v>
      </c>
      <c r="AR65" s="307">
        <v>29755666.789999995</v>
      </c>
      <c r="AS65" s="307">
        <v>10234491</v>
      </c>
      <c r="AT65" s="307">
        <v>11207495.199999999</v>
      </c>
      <c r="AU65" s="307">
        <v>5232349.8000000007</v>
      </c>
      <c r="AV65" s="307">
        <v>0</v>
      </c>
      <c r="AW65" s="307">
        <v>0</v>
      </c>
      <c r="AX65" s="307">
        <v>0</v>
      </c>
      <c r="AY65" s="307">
        <v>0</v>
      </c>
      <c r="AZ65" s="307">
        <v>4731188.4000000004</v>
      </c>
      <c r="BA65" s="309">
        <v>56346477.230000004</v>
      </c>
      <c r="BB65" s="307">
        <v>39608986.799999997</v>
      </c>
      <c r="BC65" s="307">
        <v>6932587.5</v>
      </c>
      <c r="BD65" s="307">
        <v>0</v>
      </c>
      <c r="BE65" s="307">
        <v>3293299.2300000004</v>
      </c>
      <c r="BF65" s="307">
        <v>1175059.2000000002</v>
      </c>
      <c r="BG65" s="307">
        <v>0</v>
      </c>
      <c r="BH65" s="307">
        <v>218726.39999999999</v>
      </c>
      <c r="BI65" s="307">
        <v>0</v>
      </c>
      <c r="BJ65" s="307">
        <v>0</v>
      </c>
      <c r="BK65" s="307">
        <v>1913096.9</v>
      </c>
      <c r="BL65" s="307">
        <v>0</v>
      </c>
      <c r="BM65" s="307">
        <v>3204721.2</v>
      </c>
      <c r="BN65" s="314">
        <f t="shared" si="6"/>
        <v>5650827.9399999995</v>
      </c>
      <c r="BO65" s="307">
        <v>1120697.28</v>
      </c>
      <c r="BP65" s="307">
        <v>86955.659999999989</v>
      </c>
      <c r="BQ65" s="307">
        <v>4443175</v>
      </c>
      <c r="BR65" s="307">
        <v>0</v>
      </c>
      <c r="BS65" s="307">
        <v>110768321.17</v>
      </c>
      <c r="BT65" s="307">
        <v>0</v>
      </c>
      <c r="BU65" s="307">
        <v>0</v>
      </c>
      <c r="BV65" s="307">
        <v>0</v>
      </c>
      <c r="BW65" s="314">
        <f t="shared" si="7"/>
        <v>110768321.17</v>
      </c>
      <c r="BX65" s="314">
        <f t="shared" si="8"/>
        <v>11519041.560000001</v>
      </c>
      <c r="BY65" s="307">
        <v>11519041.560000001</v>
      </c>
      <c r="BZ65" s="307">
        <v>0</v>
      </c>
      <c r="CA65" s="307">
        <v>0</v>
      </c>
      <c r="CB65" s="309">
        <v>20704117.02</v>
      </c>
      <c r="CC65" s="317">
        <v>7478.01</v>
      </c>
      <c r="CE65" s="311"/>
    </row>
    <row r="66" spans="1:83" ht="28.5">
      <c r="A66" s="184">
        <v>520085</v>
      </c>
      <c r="B66" s="300">
        <v>59</v>
      </c>
      <c r="C66" s="185" t="s">
        <v>106</v>
      </c>
      <c r="D66" s="12">
        <f t="shared" si="1"/>
        <v>42393</v>
      </c>
      <c r="E66" s="270">
        <f>СОГАЗ!E68+Капитал!E68+Ингосстрах!E68+Ресо!E68</f>
        <v>36685</v>
      </c>
      <c r="F66" s="270">
        <f>СОГАЗ!F68+Капитал!F68+Ингосстрах!F68+Ресо!F68</f>
        <v>3726</v>
      </c>
      <c r="G66" s="270">
        <f>СОГАЗ!G68+Капитал!G68+Ингосстрах!G68+Ресо!G68</f>
        <v>3103</v>
      </c>
      <c r="H66" s="270">
        <f>СОГАЗ!H68+Капитал!H68+Ингосстрах!H68+Ресо!H68</f>
        <v>0</v>
      </c>
      <c r="I66" s="270">
        <f>СОГАЗ!I68+Капитал!I68+Ингосстрах!I68+Ресо!I68</f>
        <v>0</v>
      </c>
      <c r="J66" s="270">
        <f>СОГАЗ!J68+Капитал!J68+Ингосстрах!J68+Ресо!J68</f>
        <v>0</v>
      </c>
      <c r="K66" s="270">
        <f>СОГАЗ!K68+Капитал!K68+Ингосстрах!K68+Ресо!K68</f>
        <v>0</v>
      </c>
      <c r="L66" s="270">
        <f>СОГАЗ!L68+Капитал!L68+Ингосстрах!L68+Ресо!L68</f>
        <v>5708</v>
      </c>
      <c r="M66" s="301">
        <f t="shared" si="2"/>
        <v>24861</v>
      </c>
      <c r="N66" s="305">
        <f>СОГАЗ!N68+Капитал!N68+Ингосстрах!N68+Ресо!N68</f>
        <v>21255</v>
      </c>
      <c r="O66" s="305">
        <f>СОГАЗ!O68+Капитал!O68+Ингосстрах!O68+Ресо!O68</f>
        <v>0</v>
      </c>
      <c r="P66" s="305">
        <f>СОГАЗ!P68+Капитал!P68+Ингосстрах!P68+Ресо!P68</f>
        <v>0</v>
      </c>
      <c r="Q66" s="305">
        <f>СОГАЗ!Q68+Капитал!Q68+Ингосстрах!Q68+Ресо!Q68</f>
        <v>2315</v>
      </c>
      <c r="R66" s="305">
        <f>СОГАЗ!R68+Капитал!R68+Ингосстрах!R68+Ресо!R68</f>
        <v>961</v>
      </c>
      <c r="S66" s="305">
        <f>СОГАЗ!S68+Капитал!S68+Ингосстрах!S68+Ресо!S68</f>
        <v>0</v>
      </c>
      <c r="T66" s="305">
        <f>СОГАЗ!T68+Капитал!T68+Ингосстрах!T68+Ресо!T68</f>
        <v>0</v>
      </c>
      <c r="U66" s="305">
        <f>СОГАЗ!U68+Капитал!U68+Ингосстрах!U68+Ресо!U68</f>
        <v>0</v>
      </c>
      <c r="V66" s="305">
        <f>СОГАЗ!V68+Капитал!V68+Ингосстрах!V68+Ресо!V68</f>
        <v>0</v>
      </c>
      <c r="W66" s="305">
        <f>СОГАЗ!W68+Капитал!W68+Ингосстрах!W68+Ресо!W68</f>
        <v>2473</v>
      </c>
      <c r="X66" s="305">
        <f>СОГАЗ!X68+Капитал!X68+Ингосстрах!X68+Ресо!X68</f>
        <v>0</v>
      </c>
      <c r="Y66" s="186">
        <f>СОГАЗ!Y68+Капитал!Y68+Ингосстрах!Y68+Ресо!Y68</f>
        <v>3606</v>
      </c>
      <c r="Z66" s="21">
        <f t="shared" si="3"/>
        <v>7069</v>
      </c>
      <c r="AA66" s="306">
        <f>СОГАЗ!AA68+Капитал!AA68+Ингосстрах!AA68+Ресо!AA68</f>
        <v>5424</v>
      </c>
      <c r="AB66" s="305">
        <f>СОГАЗ!AB68+Капитал!AB68+Ингосстрах!AB68+Ресо!AB68</f>
        <v>45</v>
      </c>
      <c r="AC66" s="305">
        <f>СОГАЗ!AC68+Капитал!AC68+Ингосстрах!AC68+Ресо!AC68</f>
        <v>1600</v>
      </c>
      <c r="AD66" s="186">
        <f>СОГАЗ!AD68+Капитал!AD68+Ингосстрах!AD68+Ресо!AD68</f>
        <v>0</v>
      </c>
      <c r="AE66" s="14">
        <f>СОГАЗ!AE68+Капитал!AE68+Ингосстрах!AE68+Ресо!AE68</f>
        <v>2190</v>
      </c>
      <c r="AF66" s="305">
        <f>СОГАЗ!AF68+Капитал!AF68+Ингосстрах!AF68+Ресо!AF68</f>
        <v>0</v>
      </c>
      <c r="AG66" s="305">
        <f>СОГАЗ!AG68+Капитал!AG68+Ингосстрах!AG68+Ресо!AG68</f>
        <v>0</v>
      </c>
      <c r="AH66" s="302">
        <f>СОГАЗ!AH68+Капитал!AH68+Ингосстрах!AH68+Ресо!AH68</f>
        <v>0</v>
      </c>
      <c r="AI66" s="17">
        <f t="shared" si="9"/>
        <v>2190</v>
      </c>
      <c r="AJ66" s="21">
        <f t="shared" si="4"/>
        <v>926</v>
      </c>
      <c r="AK66" s="306">
        <f>СОГАЗ!AK68+Капитал!AK68+Ингосстрах!AK68+Ресо!AK68</f>
        <v>926</v>
      </c>
      <c r="AL66" s="305">
        <f>СОГАЗ!AL68+Капитал!AL68+Ингосстрах!AL68+Ресо!AL68</f>
        <v>325.99999999999994</v>
      </c>
      <c r="AM66" s="187">
        <f>СОГАЗ!AM68+Капитал!AM68+Ингосстрах!AM68+Ресо!AM68</f>
        <v>0</v>
      </c>
      <c r="AN66" s="14">
        <f>СОГАЗ!AN68+Капитал!AN68+Ингосстрах!AN68+Ресо!AN68</f>
        <v>6382</v>
      </c>
      <c r="AO66" s="186">
        <f>СОГАЗ!AO68+Капитал!AO68+Ингосстрах!AO68+Ресо!AO68</f>
        <v>17</v>
      </c>
      <c r="AP66" s="309">
        <f t="shared" si="0"/>
        <v>131707709.09999998</v>
      </c>
      <c r="AQ66" s="314">
        <f t="shared" si="5"/>
        <v>21744373</v>
      </c>
      <c r="AR66" s="307">
        <v>18556740.399999999</v>
      </c>
      <c r="AS66" s="307">
        <v>5962233.4199999999</v>
      </c>
      <c r="AT66" s="307">
        <v>6830323.6000000006</v>
      </c>
      <c r="AU66" s="307">
        <v>0</v>
      </c>
      <c r="AV66" s="307">
        <v>0</v>
      </c>
      <c r="AW66" s="307">
        <v>0</v>
      </c>
      <c r="AX66" s="307">
        <v>0</v>
      </c>
      <c r="AY66" s="307">
        <v>0</v>
      </c>
      <c r="AZ66" s="307">
        <v>3187632.5999999996</v>
      </c>
      <c r="BA66" s="309">
        <v>35799322.729999997</v>
      </c>
      <c r="BB66" s="307">
        <v>28687023.300000001</v>
      </c>
      <c r="BC66" s="307">
        <v>0</v>
      </c>
      <c r="BD66" s="307">
        <v>0</v>
      </c>
      <c r="BE66" s="307">
        <v>1539266.65</v>
      </c>
      <c r="BF66" s="307">
        <v>904108.79999999993</v>
      </c>
      <c r="BG66" s="307">
        <v>0</v>
      </c>
      <c r="BH66" s="307">
        <v>0</v>
      </c>
      <c r="BI66" s="307">
        <v>0</v>
      </c>
      <c r="BJ66" s="307">
        <v>0</v>
      </c>
      <c r="BK66" s="307">
        <v>1449919.9</v>
      </c>
      <c r="BL66" s="307">
        <v>0</v>
      </c>
      <c r="BM66" s="307">
        <v>3219004.08</v>
      </c>
      <c r="BN66" s="314">
        <f t="shared" si="6"/>
        <v>4401073.6899999995</v>
      </c>
      <c r="BO66" s="307">
        <v>3088751.04</v>
      </c>
      <c r="BP66" s="307">
        <v>19762.650000000001</v>
      </c>
      <c r="BQ66" s="307">
        <v>1292560</v>
      </c>
      <c r="BR66" s="307">
        <v>0</v>
      </c>
      <c r="BS66" s="307">
        <v>30296131.499999996</v>
      </c>
      <c r="BT66" s="307">
        <v>0</v>
      </c>
      <c r="BU66" s="307">
        <v>0</v>
      </c>
      <c r="BV66" s="307">
        <v>0</v>
      </c>
      <c r="BW66" s="314">
        <f t="shared" si="7"/>
        <v>30296131.499999996</v>
      </c>
      <c r="BX66" s="314">
        <f t="shared" si="8"/>
        <v>23558588.239999998</v>
      </c>
      <c r="BY66" s="307">
        <v>23558588.239999998</v>
      </c>
      <c r="BZ66" s="307">
        <v>18587105.170000002</v>
      </c>
      <c r="CA66" s="307">
        <v>0</v>
      </c>
      <c r="CB66" s="309">
        <v>15908219.939999999</v>
      </c>
      <c r="CC66" s="317">
        <v>42375.39</v>
      </c>
      <c r="CE66" s="311"/>
    </row>
    <row r="67" spans="1:83" ht="28.5">
      <c r="A67" s="184">
        <v>520087</v>
      </c>
      <c r="B67" s="300">
        <v>60</v>
      </c>
      <c r="C67" s="185" t="s">
        <v>107</v>
      </c>
      <c r="D67" s="12">
        <f t="shared" si="1"/>
        <v>61246</v>
      </c>
      <c r="E67" s="270">
        <f>СОГАЗ!E69+Капитал!E69+Ингосстрах!E69+Ресо!E69</f>
        <v>54409</v>
      </c>
      <c r="F67" s="270">
        <f>СОГАЗ!F69+Капитал!F69+Ингосстрах!F69+Ресо!F69</f>
        <v>5684</v>
      </c>
      <c r="G67" s="270">
        <f>СОГАЗ!G69+Капитал!G69+Ингосстрах!G69+Ресо!G69</f>
        <v>5113</v>
      </c>
      <c r="H67" s="270">
        <f>СОГАЗ!H69+Капитал!H69+Ингосстрах!H69+Ресо!H69</f>
        <v>0</v>
      </c>
      <c r="I67" s="270">
        <f>СОГАЗ!I69+Капитал!I69+Ингосстрах!I69+Ресо!I69</f>
        <v>0</v>
      </c>
      <c r="J67" s="270">
        <f>СОГАЗ!J69+Капитал!J69+Ингосстрах!J69+Ресо!J69</f>
        <v>0</v>
      </c>
      <c r="K67" s="270">
        <f>СОГАЗ!K69+Капитал!K69+Ингосстрах!K69+Ресо!K69</f>
        <v>0</v>
      </c>
      <c r="L67" s="270">
        <f>СОГАЗ!L69+Капитал!L69+Ингосстрах!L69+Ресо!L69</f>
        <v>6837</v>
      </c>
      <c r="M67" s="301">
        <f t="shared" si="2"/>
        <v>38355</v>
      </c>
      <c r="N67" s="305">
        <f>СОГАЗ!N69+Капитал!N69+Ингосстрах!N69+Ресо!N69</f>
        <v>32383</v>
      </c>
      <c r="O67" s="305">
        <f>СОГАЗ!O69+Капитал!O69+Ингосстрах!O69+Ресо!O69</f>
        <v>0</v>
      </c>
      <c r="P67" s="305">
        <f>СОГАЗ!P69+Капитал!P69+Ингосстрах!P69+Ресо!P69</f>
        <v>0</v>
      </c>
      <c r="Q67" s="305">
        <f>СОГАЗ!Q69+Капитал!Q69+Ингосстрах!Q69+Ресо!Q69</f>
        <v>2585</v>
      </c>
      <c r="R67" s="305">
        <f>СОГАЗ!R69+Капитал!R69+Ингосстрах!R69+Ресо!R69</f>
        <v>1074</v>
      </c>
      <c r="S67" s="305">
        <f>СОГАЗ!S69+Капитал!S69+Ингосстрах!S69+Ресо!S69</f>
        <v>2</v>
      </c>
      <c r="T67" s="305">
        <f>СОГАЗ!T69+Капитал!T69+Ингосстрах!T69+Ресо!T69</f>
        <v>307</v>
      </c>
      <c r="U67" s="305">
        <f>СОГАЗ!U69+Капитал!U69+Ингосстрах!U69+Ресо!U69</f>
        <v>108</v>
      </c>
      <c r="V67" s="305">
        <f>СОГАЗ!V69+Капитал!V69+Ингосстрах!V69+Ресо!V69</f>
        <v>0</v>
      </c>
      <c r="W67" s="305">
        <f>СОГАЗ!W69+Капитал!W69+Ингосстрах!W69+Ресо!W69</f>
        <v>2722</v>
      </c>
      <c r="X67" s="305">
        <f>СОГАЗ!X69+Капитал!X69+Ингосстрах!X69+Ресо!X69</f>
        <v>0</v>
      </c>
      <c r="Y67" s="186">
        <f>СОГАЗ!Y69+Капитал!Y69+Ингосстрах!Y69+Ресо!Y69</f>
        <v>5972</v>
      </c>
      <c r="Z67" s="21">
        <f t="shared" si="3"/>
        <v>9113</v>
      </c>
      <c r="AA67" s="306">
        <f>СОГАЗ!AA69+Капитал!AA69+Ингосстрах!AA69+Ресо!AA69</f>
        <v>7631</v>
      </c>
      <c r="AB67" s="305">
        <f>СОГАЗ!AB69+Капитал!AB69+Ингосстрах!AB69+Ресо!AB69</f>
        <v>17</v>
      </c>
      <c r="AC67" s="305">
        <f>СОГАЗ!AC69+Капитал!AC69+Ингосстрах!AC69+Ресо!AC69</f>
        <v>1465</v>
      </c>
      <c r="AD67" s="186">
        <f>СОГАЗ!AD69+Капитал!AD69+Ингосстрах!AD69+Ресо!AD69</f>
        <v>0</v>
      </c>
      <c r="AE67" s="14">
        <f>СОГАЗ!AE69+Капитал!AE69+Ингосстрах!AE69+Ресо!AE69</f>
        <v>2641</v>
      </c>
      <c r="AF67" s="305">
        <f>СОГАЗ!AF69+Капитал!AF69+Ингосстрах!AF69+Ресо!AF69</f>
        <v>0</v>
      </c>
      <c r="AG67" s="305">
        <f>СОГАЗ!AG69+Капитал!AG69+Ингосстрах!AG69+Ресо!AG69</f>
        <v>0</v>
      </c>
      <c r="AH67" s="302">
        <f>СОГАЗ!AH69+Капитал!AH69+Ингосстрах!AH69+Ресо!AH69</f>
        <v>177</v>
      </c>
      <c r="AI67" s="17">
        <f t="shared" si="9"/>
        <v>2818</v>
      </c>
      <c r="AJ67" s="21">
        <f t="shared" si="4"/>
        <v>1047</v>
      </c>
      <c r="AK67" s="306">
        <f>СОГАЗ!AK69+Капитал!AK69+Ингосстрах!AK69+Ресо!AK69</f>
        <v>1047</v>
      </c>
      <c r="AL67" s="305">
        <f>СОГАЗ!AL69+Капитал!AL69+Ингосстрах!AL69+Ресо!AL69</f>
        <v>0</v>
      </c>
      <c r="AM67" s="187">
        <f>СОГАЗ!AM69+Капитал!AM69+Ингосстрах!AM69+Ресо!AM69</f>
        <v>0</v>
      </c>
      <c r="AN67" s="14">
        <f>СОГАЗ!AN69+Капитал!AN69+Ингосстрах!AN69+Ресо!AN69</f>
        <v>6278</v>
      </c>
      <c r="AO67" s="186">
        <f>СОГАЗ!AO69+Капитал!AO69+Ингосстрах!AO69+Ресо!AO69</f>
        <v>8</v>
      </c>
      <c r="AP67" s="309">
        <f t="shared" si="0"/>
        <v>218066202.91</v>
      </c>
      <c r="AQ67" s="314">
        <f t="shared" si="5"/>
        <v>31430118.169999998</v>
      </c>
      <c r="AR67" s="307">
        <v>26597295.559999999</v>
      </c>
      <c r="AS67" s="307">
        <v>8441876.8000000007</v>
      </c>
      <c r="AT67" s="307">
        <v>11311438.77</v>
      </c>
      <c r="AU67" s="307">
        <v>1014699.9599999998</v>
      </c>
      <c r="AV67" s="307">
        <v>0</v>
      </c>
      <c r="AW67" s="307">
        <v>0</v>
      </c>
      <c r="AX67" s="307">
        <v>0</v>
      </c>
      <c r="AY67" s="307">
        <v>0</v>
      </c>
      <c r="AZ67" s="307">
        <v>3818122.65</v>
      </c>
      <c r="BA67" s="309">
        <v>42278842.120000005</v>
      </c>
      <c r="BB67" s="307">
        <v>32362598.710000001</v>
      </c>
      <c r="BC67" s="307">
        <v>0</v>
      </c>
      <c r="BD67" s="307">
        <v>0</v>
      </c>
      <c r="BE67" s="307">
        <v>1718792.3500000003</v>
      </c>
      <c r="BF67" s="307">
        <v>1010419.2000000001</v>
      </c>
      <c r="BG67" s="307">
        <v>19073.14</v>
      </c>
      <c r="BH67" s="307">
        <v>188620.79999999999</v>
      </c>
      <c r="BI67" s="307">
        <v>52344.359999999993</v>
      </c>
      <c r="BJ67" s="307">
        <v>0</v>
      </c>
      <c r="BK67" s="307">
        <v>1595908.6</v>
      </c>
      <c r="BL67" s="307">
        <v>0</v>
      </c>
      <c r="BM67" s="307">
        <v>5331084.96</v>
      </c>
      <c r="BN67" s="314">
        <f t="shared" si="6"/>
        <v>5536515.3999999994</v>
      </c>
      <c r="BO67" s="307">
        <v>4345549.26</v>
      </c>
      <c r="BP67" s="307">
        <v>7465.89</v>
      </c>
      <c r="BQ67" s="307">
        <v>1183500.25</v>
      </c>
      <c r="BR67" s="307">
        <v>0</v>
      </c>
      <c r="BS67" s="307">
        <v>108888433.05</v>
      </c>
      <c r="BT67" s="307">
        <v>0</v>
      </c>
      <c r="BU67" s="307">
        <v>0</v>
      </c>
      <c r="BV67" s="307">
        <v>4706612.3100000005</v>
      </c>
      <c r="BW67" s="314">
        <f t="shared" si="7"/>
        <v>113595045.36</v>
      </c>
      <c r="BX67" s="314">
        <f t="shared" si="8"/>
        <v>9576699.5999999996</v>
      </c>
      <c r="BY67" s="307">
        <v>9576699.5999999996</v>
      </c>
      <c r="BZ67" s="307">
        <v>0</v>
      </c>
      <c r="CA67" s="307">
        <v>0</v>
      </c>
      <c r="CB67" s="309">
        <v>15648982.26</v>
      </c>
      <c r="CC67" s="317">
        <v>19941.36</v>
      </c>
      <c r="CE67" s="311"/>
    </row>
    <row r="68" spans="1:83" ht="28.5">
      <c r="A68" s="184">
        <v>520086</v>
      </c>
      <c r="B68" s="300">
        <v>61</v>
      </c>
      <c r="C68" s="185" t="s">
        <v>108</v>
      </c>
      <c r="D68" s="12">
        <f t="shared" si="1"/>
        <v>27921</v>
      </c>
      <c r="E68" s="270">
        <f>СОГАЗ!E70+Капитал!E70+Ингосстрах!E70+Ресо!E70</f>
        <v>20308</v>
      </c>
      <c r="F68" s="270">
        <f>СОГАЗ!F70+Капитал!F70+Ингосстрах!F70+Ресо!F70</f>
        <v>2662</v>
      </c>
      <c r="G68" s="270">
        <f>СОГАЗ!G70+Капитал!G70+Ингосстрах!G70+Ресо!G70</f>
        <v>2031</v>
      </c>
      <c r="H68" s="270">
        <f>СОГАЗ!H70+Капитал!H70+Ингосстрах!H70+Ресо!H70</f>
        <v>0</v>
      </c>
      <c r="I68" s="270">
        <f>СОГАЗ!I70+Капитал!I70+Ингосстрах!I70+Ресо!I70</f>
        <v>0</v>
      </c>
      <c r="J68" s="270">
        <f>СОГАЗ!J70+Капитал!J70+Ингосстрах!J70+Ресо!J70</f>
        <v>0</v>
      </c>
      <c r="K68" s="270">
        <f>СОГАЗ!K70+Капитал!K70+Ингосстрах!K70+Ресо!K70</f>
        <v>0</v>
      </c>
      <c r="L68" s="270">
        <f>СОГАЗ!L70+Капитал!L70+Ингосстрах!L70+Ресо!L70</f>
        <v>7613</v>
      </c>
      <c r="M68" s="301">
        <f t="shared" si="2"/>
        <v>16852</v>
      </c>
      <c r="N68" s="305">
        <f>СОГАЗ!N70+Капитал!N70+Ингосстрах!N70+Ресо!N70</f>
        <v>13545</v>
      </c>
      <c r="O68" s="305">
        <f>СОГАЗ!O70+Капитал!O70+Ингосстрах!O70+Ресо!O70</f>
        <v>0</v>
      </c>
      <c r="P68" s="305">
        <f>СОГАЗ!P70+Капитал!P70+Ингосстрах!P70+Ресо!P70</f>
        <v>0</v>
      </c>
      <c r="Q68" s="305">
        <f>СОГАЗ!Q70+Капитал!Q70+Ингосстрах!Q70+Ресо!Q70</f>
        <v>1287</v>
      </c>
      <c r="R68" s="305">
        <f>СОГАЗ!R70+Капитал!R70+Ингосстрах!R70+Ресо!R70</f>
        <v>534</v>
      </c>
      <c r="S68" s="305">
        <f>СОГАЗ!S70+Капитал!S70+Ингосстрах!S70+Ресо!S70</f>
        <v>1</v>
      </c>
      <c r="T68" s="305">
        <f>СОГАЗ!T70+Капитал!T70+Ингосстрах!T70+Ресо!T70</f>
        <v>152</v>
      </c>
      <c r="U68" s="305">
        <f>СОГАЗ!U70+Капитал!U70+Ингосстрах!U70+Ресо!U70</f>
        <v>0</v>
      </c>
      <c r="V68" s="305">
        <f>СОГАЗ!V70+Капитал!V70+Ингосстрах!V70+Ресо!V70</f>
        <v>0</v>
      </c>
      <c r="W68" s="305">
        <f>СОГАЗ!W70+Капитал!W70+Ингосстрах!W70+Ресо!W70</f>
        <v>1379</v>
      </c>
      <c r="X68" s="305">
        <f>СОГАЗ!X70+Капитал!X70+Ингосстрах!X70+Ресо!X70</f>
        <v>0</v>
      </c>
      <c r="Y68" s="186">
        <f>СОГАЗ!Y70+Капитал!Y70+Ингосстрах!Y70+Ресо!Y70</f>
        <v>3307</v>
      </c>
      <c r="Z68" s="21">
        <f t="shared" si="3"/>
        <v>2049</v>
      </c>
      <c r="AA68" s="306">
        <f>СОГАЗ!AA70+Капитал!AA70+Ингосстрах!AA70+Ресо!AA70</f>
        <v>980</v>
      </c>
      <c r="AB68" s="305">
        <f>СОГАЗ!AB70+Капитал!AB70+Ингосстрах!AB70+Ресо!AB70</f>
        <v>169</v>
      </c>
      <c r="AC68" s="305">
        <f>СОГАЗ!AC70+Капитал!AC70+Ингосстрах!AC70+Ресо!AC70</f>
        <v>900</v>
      </c>
      <c r="AD68" s="186">
        <f>СОГАЗ!AD70+Капитал!AD70+Ингосстрах!AD70+Ресо!AD70</f>
        <v>0</v>
      </c>
      <c r="AE68" s="14">
        <f>СОГАЗ!AE70+Капитал!AE70+Ингосстрах!AE70+Ресо!AE70</f>
        <v>1452</v>
      </c>
      <c r="AF68" s="305">
        <f>СОГАЗ!AF70+Капитал!AF70+Ингосстрах!AF70+Ресо!AF70</f>
        <v>0</v>
      </c>
      <c r="AG68" s="305">
        <f>СОГАЗ!AG70+Капитал!AG70+Ингосстрах!AG70+Ресо!AG70</f>
        <v>0</v>
      </c>
      <c r="AH68" s="302">
        <f>СОГАЗ!AH70+Капитал!AH70+Ингосстрах!AH70+Ресо!AH70</f>
        <v>0</v>
      </c>
      <c r="AI68" s="17">
        <f t="shared" si="9"/>
        <v>1452</v>
      </c>
      <c r="AJ68" s="21">
        <f t="shared" si="4"/>
        <v>648</v>
      </c>
      <c r="AK68" s="306">
        <f>СОГАЗ!AK70+Капитал!AK70+Ингосстрах!AK70+Ресо!AK70</f>
        <v>648</v>
      </c>
      <c r="AL68" s="305">
        <f>СОГАЗ!AL70+Капитал!AL70+Ингосстрах!AL70+Ресо!AL70</f>
        <v>0</v>
      </c>
      <c r="AM68" s="187">
        <f>СОГАЗ!AM70+Капитал!AM70+Ингосстрах!AM70+Ресо!AM70</f>
        <v>0</v>
      </c>
      <c r="AN68" s="14">
        <f>СОГАЗ!AN70+Капитал!AN70+Ингосстрах!AN70+Ресо!AN70</f>
        <v>3476</v>
      </c>
      <c r="AO68" s="186">
        <f>СОГАЗ!AO70+Капитал!AO70+Ингосстрах!AO70+Ресо!AO70</f>
        <v>6</v>
      </c>
      <c r="AP68" s="309">
        <f t="shared" si="0"/>
        <v>75776758.25</v>
      </c>
      <c r="AQ68" s="314">
        <f t="shared" si="5"/>
        <v>16757552.409999998</v>
      </c>
      <c r="AR68" s="307">
        <v>12506072.559999999</v>
      </c>
      <c r="AS68" s="307">
        <v>4369060.7399999993</v>
      </c>
      <c r="AT68" s="307">
        <v>4492815.72</v>
      </c>
      <c r="AU68" s="307">
        <v>0</v>
      </c>
      <c r="AV68" s="307">
        <v>0</v>
      </c>
      <c r="AW68" s="307">
        <v>0</v>
      </c>
      <c r="AX68" s="307">
        <v>0</v>
      </c>
      <c r="AY68" s="307">
        <v>0</v>
      </c>
      <c r="AZ68" s="307">
        <v>4251479.8499999996</v>
      </c>
      <c r="BA68" s="309">
        <v>22373821.149999999</v>
      </c>
      <c r="BB68" s="307">
        <v>17152168.949999999</v>
      </c>
      <c r="BC68" s="307">
        <v>0</v>
      </c>
      <c r="BD68" s="307">
        <v>0</v>
      </c>
      <c r="BE68" s="307">
        <v>855739.16999999993</v>
      </c>
      <c r="BF68" s="307">
        <v>502387.20000000001</v>
      </c>
      <c r="BG68" s="307">
        <v>9536.57</v>
      </c>
      <c r="BH68" s="307">
        <v>93388.800000000003</v>
      </c>
      <c r="BI68" s="307">
        <v>0</v>
      </c>
      <c r="BJ68" s="307">
        <v>0</v>
      </c>
      <c r="BK68" s="307">
        <v>808507.70000000007</v>
      </c>
      <c r="BL68" s="307">
        <v>0</v>
      </c>
      <c r="BM68" s="307">
        <v>2952092.7600000007</v>
      </c>
      <c r="BN68" s="314">
        <f t="shared" si="6"/>
        <v>1359355.53</v>
      </c>
      <c r="BO68" s="307">
        <v>558070.80000000005</v>
      </c>
      <c r="BP68" s="307">
        <v>74219.729999999981</v>
      </c>
      <c r="BQ68" s="307">
        <v>727065</v>
      </c>
      <c r="BR68" s="307">
        <v>0</v>
      </c>
      <c r="BS68" s="307">
        <v>20684901.599999998</v>
      </c>
      <c r="BT68" s="307">
        <v>0</v>
      </c>
      <c r="BU68" s="307">
        <v>0</v>
      </c>
      <c r="BV68" s="307">
        <v>0</v>
      </c>
      <c r="BW68" s="314">
        <f t="shared" si="7"/>
        <v>20684901.599999998</v>
      </c>
      <c r="BX68" s="314">
        <f t="shared" si="8"/>
        <v>5936606.6399999997</v>
      </c>
      <c r="BY68" s="307">
        <v>5936606.6399999997</v>
      </c>
      <c r="BZ68" s="307">
        <v>0</v>
      </c>
      <c r="CA68" s="307">
        <v>0</v>
      </c>
      <c r="CB68" s="309">
        <v>8664520.9199999999</v>
      </c>
      <c r="CC68" s="317">
        <v>14956.02</v>
      </c>
      <c r="CE68" s="311"/>
    </row>
    <row r="69" spans="1:83" ht="28.5">
      <c r="A69" s="184">
        <v>520088</v>
      </c>
      <c r="B69" s="300">
        <v>62</v>
      </c>
      <c r="C69" s="185" t="s">
        <v>109</v>
      </c>
      <c r="D69" s="22">
        <f t="shared" si="1"/>
        <v>83449</v>
      </c>
      <c r="E69" s="270">
        <f>СОГАЗ!E71+Капитал!E71+Ингосстрах!E71+Ресо!E71</f>
        <v>73708</v>
      </c>
      <c r="F69" s="270">
        <f>СОГАЗ!F71+Капитал!F71+Ингосстрах!F71+Ресо!F71</f>
        <v>7130</v>
      </c>
      <c r="G69" s="270">
        <f>СОГАЗ!G71+Капитал!G71+Ингосстрах!G71+Ресо!G71</f>
        <v>6550</v>
      </c>
      <c r="H69" s="270">
        <f>СОГАЗ!H71+Капитал!H71+Ингосстрах!H71+Ресо!H71</f>
        <v>0</v>
      </c>
      <c r="I69" s="270">
        <f>СОГАЗ!I71+Капитал!I71+Ингосстрах!I71+Ресо!I71</f>
        <v>0</v>
      </c>
      <c r="J69" s="270">
        <f>СОГАЗ!J71+Капитал!J71+Ингосстрах!J71+Ресо!J71</f>
        <v>0</v>
      </c>
      <c r="K69" s="270">
        <f>СОГАЗ!K71+Капитал!K71+Ингосстрах!K71+Ресо!K71</f>
        <v>5272</v>
      </c>
      <c r="L69" s="270">
        <f>СОГАЗ!L71+Капитал!L71+Ингосстрах!L71+Ресо!L71</f>
        <v>4469</v>
      </c>
      <c r="M69" s="222">
        <f t="shared" si="2"/>
        <v>36109</v>
      </c>
      <c r="N69" s="305">
        <f>СОГАЗ!N71+Капитал!N71+Ингосстрах!N71+Ресо!N71</f>
        <v>31470</v>
      </c>
      <c r="O69" s="305">
        <f>СОГАЗ!O71+Капитал!O71+Ингосстрах!O71+Ресо!O71</f>
        <v>1876</v>
      </c>
      <c r="P69" s="305">
        <f>СОГАЗ!P71+Капитал!P71+Ингосстрах!P71+Ресо!P71</f>
        <v>0</v>
      </c>
      <c r="Q69" s="305">
        <f>СОГАЗ!Q71+Капитал!Q71+Ингосстрах!Q71+Ресо!Q71</f>
        <v>2375</v>
      </c>
      <c r="R69" s="305">
        <f>СОГАЗ!R71+Капитал!R71+Ингосстрах!R71+Ресо!R71</f>
        <v>1565</v>
      </c>
      <c r="S69" s="305">
        <f>СОГАЗ!S71+Капитал!S71+Ингосстрах!S71+Ресо!S71</f>
        <v>0</v>
      </c>
      <c r="T69" s="305">
        <f>СОГАЗ!T71+Капитал!T71+Ингосстрах!T71+Ресо!T71</f>
        <v>356</v>
      </c>
      <c r="U69" s="305">
        <f>СОГАЗ!U71+Капитал!U71+Ингосстрах!U71+Ресо!U71</f>
        <v>33</v>
      </c>
      <c r="V69" s="305">
        <f>СОГАЗ!V71+Капитал!V71+Ингосстрах!V71+Ресо!V71</f>
        <v>0</v>
      </c>
      <c r="W69" s="305">
        <f>СОГАЗ!W71+Капитал!W71+Ингосстрах!W71+Ресо!W71</f>
        <v>4180</v>
      </c>
      <c r="X69" s="305">
        <f>СОГАЗ!X71+Капитал!X71+Ингосстрах!X71+Ресо!X71</f>
        <v>0</v>
      </c>
      <c r="Y69" s="186">
        <f>СОГАЗ!Y71+Капитал!Y71+Ингосстрах!Y71+Ресо!Y71</f>
        <v>4639</v>
      </c>
      <c r="Z69" s="21">
        <f t="shared" si="3"/>
        <v>11532</v>
      </c>
      <c r="AA69" s="306">
        <f>СОГАЗ!AA71+Капитал!AA71+Ингосстрах!AA71+Ресо!AA71</f>
        <v>6846</v>
      </c>
      <c r="AB69" s="305">
        <f>СОГАЗ!AB71+Капитал!AB71+Ингосстрах!AB71+Ресо!AB71</f>
        <v>171</v>
      </c>
      <c r="AC69" s="305">
        <f>СОГАЗ!AC71+Капитал!AC71+Ингосстрах!AC71+Ресо!AC71</f>
        <v>4515</v>
      </c>
      <c r="AD69" s="186">
        <f>СОГАЗ!AD71+Капитал!AD71+Ингосстрах!AD71+Ресо!AD71</f>
        <v>0</v>
      </c>
      <c r="AE69" s="14">
        <f>СОГАЗ!AE71+Капитал!AE71+Ингосстрах!AE71+Ресо!AE71</f>
        <v>5635</v>
      </c>
      <c r="AF69" s="305">
        <f>СОГАЗ!AF71+Капитал!AF71+Ингосстрах!AF71+Ресо!AF71</f>
        <v>0</v>
      </c>
      <c r="AG69" s="305">
        <f>СОГАЗ!AG71+Капитал!AG71+Ингосстрах!AG71+Ресо!AG71</f>
        <v>246</v>
      </c>
      <c r="AH69" s="302">
        <f>СОГАЗ!AH71+Капитал!AH71+Ингосстрах!AH71+Ресо!AH71</f>
        <v>0</v>
      </c>
      <c r="AI69" s="17">
        <f t="shared" si="9"/>
        <v>5635</v>
      </c>
      <c r="AJ69" s="21">
        <f t="shared" si="4"/>
        <v>1786</v>
      </c>
      <c r="AK69" s="306">
        <f>СОГАЗ!AK71+Капитал!AK71+Ингосстрах!AK71+Ресо!AK71</f>
        <v>1786</v>
      </c>
      <c r="AL69" s="305">
        <f>СОГАЗ!AL71+Капитал!AL71+Ингосстрах!AL71+Ресо!AL71</f>
        <v>165</v>
      </c>
      <c r="AM69" s="187">
        <f>СОГАЗ!AM71+Капитал!AM71+Ингосстрах!AM71+Ресо!AM71</f>
        <v>0</v>
      </c>
      <c r="AN69" s="14">
        <f>СОГАЗ!AN71+Капитал!AN71+Ингосстрах!AN71+Ресо!AN71</f>
        <v>13640</v>
      </c>
      <c r="AO69" s="186">
        <f>СОГАЗ!AO71+Капитал!AO71+Ингосстрах!AO71+Ресо!AO71</f>
        <v>15</v>
      </c>
      <c r="AP69" s="309">
        <f t="shared" si="0"/>
        <v>278406453.01999998</v>
      </c>
      <c r="AQ69" s="314">
        <f t="shared" si="5"/>
        <v>42790060.689999998</v>
      </c>
      <c r="AR69" s="307">
        <v>36077854.759999998</v>
      </c>
      <c r="AS69" s="307">
        <v>10751968.700000001</v>
      </c>
      <c r="AT69" s="307">
        <v>14451789.000000002</v>
      </c>
      <c r="AU69" s="307">
        <v>0</v>
      </c>
      <c r="AV69" s="307">
        <v>0</v>
      </c>
      <c r="AW69" s="307">
        <v>0</v>
      </c>
      <c r="AX69" s="307">
        <v>0</v>
      </c>
      <c r="AY69" s="307">
        <v>4216492.8800000008</v>
      </c>
      <c r="AZ69" s="307">
        <v>2495713.0499999998</v>
      </c>
      <c r="BA69" s="309">
        <v>64832425.579999998</v>
      </c>
      <c r="BB69" s="307">
        <v>49174077.899999999</v>
      </c>
      <c r="BC69" s="307">
        <v>5780237.4000000004</v>
      </c>
      <c r="BD69" s="307">
        <v>0</v>
      </c>
      <c r="BE69" s="307">
        <v>1579161.25</v>
      </c>
      <c r="BF69" s="307">
        <v>1472352</v>
      </c>
      <c r="BG69" s="307">
        <v>0</v>
      </c>
      <c r="BH69" s="307">
        <v>218726.39999999999</v>
      </c>
      <c r="BI69" s="307">
        <v>15994.11</v>
      </c>
      <c r="BJ69" s="307">
        <v>0</v>
      </c>
      <c r="BK69" s="307">
        <v>2450734.0000000005</v>
      </c>
      <c r="BL69" s="307">
        <v>0</v>
      </c>
      <c r="BM69" s="307">
        <v>4141142.5200000005</v>
      </c>
      <c r="BN69" s="314">
        <f t="shared" si="6"/>
        <v>7621063.9800000004</v>
      </c>
      <c r="BO69" s="307">
        <v>3898523.16</v>
      </c>
      <c r="BP69" s="307">
        <v>75098.069999999992</v>
      </c>
      <c r="BQ69" s="307">
        <v>3647442.75</v>
      </c>
      <c r="BR69" s="307">
        <v>0</v>
      </c>
      <c r="BS69" s="307">
        <v>108623133.84999999</v>
      </c>
      <c r="BT69" s="307">
        <v>0</v>
      </c>
      <c r="BU69" s="307">
        <v>6256768.919999999</v>
      </c>
      <c r="BV69" s="307">
        <v>0</v>
      </c>
      <c r="BW69" s="314">
        <f t="shared" si="7"/>
        <v>108623133.84999999</v>
      </c>
      <c r="BX69" s="314">
        <f t="shared" si="8"/>
        <v>20539750.120000001</v>
      </c>
      <c r="BY69" s="307">
        <v>20539750.120000001</v>
      </c>
      <c r="BZ69" s="307">
        <v>7614362.25</v>
      </c>
      <c r="CA69" s="307">
        <v>0</v>
      </c>
      <c r="CB69" s="309">
        <v>34000018.799999997</v>
      </c>
      <c r="CC69" s="317">
        <v>37390.050000000003</v>
      </c>
      <c r="CE69" s="311"/>
    </row>
    <row r="70" spans="1:83" ht="42.75">
      <c r="A70" s="184">
        <v>520090</v>
      </c>
      <c r="B70" s="300">
        <v>63</v>
      </c>
      <c r="C70" s="185" t="s">
        <v>110</v>
      </c>
      <c r="D70" s="21">
        <f t="shared" si="1"/>
        <v>0</v>
      </c>
      <c r="E70" s="270">
        <f>СОГАЗ!E73+Капитал!E73+Ингосстрах!E73+Ресо!E73</f>
        <v>0</v>
      </c>
      <c r="F70" s="270">
        <f>СОГАЗ!F73+Капитал!F73+Ингосстрах!F73+Ресо!F73</f>
        <v>0</v>
      </c>
      <c r="G70" s="270">
        <f>СОГАЗ!G73+Капитал!G73+Ингосстрах!G73+Ресо!G73</f>
        <v>0</v>
      </c>
      <c r="H70" s="270">
        <f>СОГАЗ!H73+Капитал!H73+Ингосстрах!H73+Ресо!H73</f>
        <v>0</v>
      </c>
      <c r="I70" s="270">
        <f>СОГАЗ!I73+Капитал!I73+Ингосстрах!I73+Ресо!I73</f>
        <v>0</v>
      </c>
      <c r="J70" s="270">
        <f>СОГАЗ!J73+Капитал!J73+Ингосстрах!J73+Ресо!J73</f>
        <v>0</v>
      </c>
      <c r="K70" s="270">
        <f>СОГАЗ!K73+Капитал!K73+Ингосстрах!K73+Ресо!K73</f>
        <v>0</v>
      </c>
      <c r="L70" s="270">
        <f>СОГАЗ!L73+Капитал!L73+Ингосстрах!L73+Ресо!L73</f>
        <v>0</v>
      </c>
      <c r="M70" s="14">
        <f t="shared" si="2"/>
        <v>0</v>
      </c>
      <c r="N70" s="305">
        <f>СОГАЗ!N73+Капитал!N73+Ингосстрах!N73+Ресо!N73</f>
        <v>0</v>
      </c>
      <c r="O70" s="305">
        <f>СОГАЗ!O73+Капитал!O73+Ингосстрах!O73+Ресо!O73</f>
        <v>0</v>
      </c>
      <c r="P70" s="305">
        <f>СОГАЗ!P73+Капитал!P73+Ингосстрах!P73+Ресо!P73</f>
        <v>0</v>
      </c>
      <c r="Q70" s="305">
        <f>СОГАЗ!Q73+Капитал!Q73+Ингосстрах!Q73+Ресо!Q73</f>
        <v>0</v>
      </c>
      <c r="R70" s="305">
        <f>СОГАЗ!R73+Капитал!R73+Ингосстрах!R73+Ресо!R73</f>
        <v>0</v>
      </c>
      <c r="S70" s="305">
        <f>СОГАЗ!S73+Капитал!S73+Ингосстрах!S73+Ресо!S73</f>
        <v>0</v>
      </c>
      <c r="T70" s="305">
        <f>СОГАЗ!T73+Капитал!T73+Ингосстрах!T73+Ресо!T73</f>
        <v>0</v>
      </c>
      <c r="U70" s="305">
        <f>СОГАЗ!U73+Капитал!U73+Ингосстрах!U73+Ресо!U73</f>
        <v>0</v>
      </c>
      <c r="V70" s="305">
        <f>СОГАЗ!V73+Капитал!V73+Ингосстрах!V73+Ресо!V73</f>
        <v>0</v>
      </c>
      <c r="W70" s="305">
        <f>СОГАЗ!W73+Капитал!W73+Ингосстрах!W73+Ресо!W73</f>
        <v>0</v>
      </c>
      <c r="X70" s="305">
        <f>СОГАЗ!X73+Капитал!X73+Ингосстрах!X73+Ресо!X73</f>
        <v>0</v>
      </c>
      <c r="Y70" s="186">
        <f>СОГАЗ!Y73+Капитал!Y73+Ингосстрах!Y73+Ресо!Y73</f>
        <v>0</v>
      </c>
      <c r="Z70" s="12">
        <f t="shared" si="3"/>
        <v>2604</v>
      </c>
      <c r="AA70" s="306">
        <f>СОГАЗ!AA73+Капитал!AA73+Ингосстрах!AA73+Ресо!AA73</f>
        <v>0</v>
      </c>
      <c r="AB70" s="305">
        <f>СОГАЗ!AB73+Капитал!AB73+Ингосстрах!AB73+Ресо!AB73</f>
        <v>0</v>
      </c>
      <c r="AC70" s="305">
        <f>СОГАЗ!AC73+Капитал!AC73+Ингосстрах!AC73+Ресо!AC73</f>
        <v>2604</v>
      </c>
      <c r="AD70" s="186">
        <f>СОГАЗ!AD73+Капитал!AD73+Ингосстрах!AD73+Ресо!AD73</f>
        <v>0</v>
      </c>
      <c r="AE70" s="14">
        <f>СОГАЗ!AE73+Капитал!AE73+Ингосстрах!AE73+Ресо!AE73</f>
        <v>4007</v>
      </c>
      <c r="AF70" s="305">
        <f>СОГАЗ!AF73+Капитал!AF73+Ингосстрах!AF73+Ресо!AF73</f>
        <v>0</v>
      </c>
      <c r="AG70" s="305">
        <f>СОГАЗ!AG73+Капитал!AG73+Ингосстрах!AG73+Ресо!AG73</f>
        <v>50</v>
      </c>
      <c r="AH70" s="302">
        <f>СОГАЗ!AH73+Капитал!AH73+Ингосстрах!AH73+Ресо!AH73</f>
        <v>0</v>
      </c>
      <c r="AI70" s="17">
        <f t="shared" si="9"/>
        <v>4007</v>
      </c>
      <c r="AJ70" s="12">
        <f t="shared" si="4"/>
        <v>720</v>
      </c>
      <c r="AK70" s="306">
        <f>СОГАЗ!AK73+Капитал!AK73+Ингосстрах!AK73+Ресо!AK73</f>
        <v>720</v>
      </c>
      <c r="AL70" s="305">
        <f>СОГАЗ!AL73+Капитал!AL73+Ингосстрах!AL73+Ресо!AL73</f>
        <v>73</v>
      </c>
      <c r="AM70" s="187">
        <f>СОГАЗ!AM73+Капитал!AM73+Ингосстрах!AM73+Ресо!AM73</f>
        <v>0</v>
      </c>
      <c r="AN70" s="14">
        <f>СОГАЗ!AN73+Капитал!AN73+Ингосстрах!AN73+Ресо!AN73</f>
        <v>0</v>
      </c>
      <c r="AO70" s="186">
        <f>СОГАЗ!AO73+Капитал!AO73+Ингосстрах!AO73+Ресо!AO73</f>
        <v>0</v>
      </c>
      <c r="AP70" s="309">
        <f t="shared" si="0"/>
        <v>68083652.639999986</v>
      </c>
      <c r="AQ70" s="314">
        <f t="shared" si="5"/>
        <v>0</v>
      </c>
      <c r="AR70" s="307">
        <v>0</v>
      </c>
      <c r="AS70" s="307">
        <v>0</v>
      </c>
      <c r="AT70" s="307">
        <v>0</v>
      </c>
      <c r="AU70" s="307">
        <v>0</v>
      </c>
      <c r="AV70" s="307">
        <v>0</v>
      </c>
      <c r="AW70" s="307">
        <v>0</v>
      </c>
      <c r="AX70" s="307">
        <v>0</v>
      </c>
      <c r="AY70" s="307">
        <v>0</v>
      </c>
      <c r="AZ70" s="307">
        <v>0</v>
      </c>
      <c r="BA70" s="309">
        <v>0</v>
      </c>
      <c r="BB70" s="307">
        <v>0</v>
      </c>
      <c r="BC70" s="307">
        <v>0</v>
      </c>
      <c r="BD70" s="307">
        <v>0</v>
      </c>
      <c r="BE70" s="307">
        <v>0</v>
      </c>
      <c r="BF70" s="307">
        <v>0</v>
      </c>
      <c r="BG70" s="307">
        <v>0</v>
      </c>
      <c r="BH70" s="307">
        <v>0</v>
      </c>
      <c r="BI70" s="307">
        <v>0</v>
      </c>
      <c r="BJ70" s="307">
        <v>0</v>
      </c>
      <c r="BK70" s="307">
        <v>0</v>
      </c>
      <c r="BL70" s="307">
        <v>0</v>
      </c>
      <c r="BM70" s="307">
        <v>0</v>
      </c>
      <c r="BN70" s="314">
        <f t="shared" si="6"/>
        <v>2103641.4</v>
      </c>
      <c r="BO70" s="307">
        <v>0</v>
      </c>
      <c r="BP70" s="307">
        <v>0</v>
      </c>
      <c r="BQ70" s="307">
        <v>2103641.4</v>
      </c>
      <c r="BR70" s="307">
        <v>0</v>
      </c>
      <c r="BS70" s="307">
        <v>60308499.239999995</v>
      </c>
      <c r="BT70" s="307">
        <v>0</v>
      </c>
      <c r="BU70" s="307">
        <v>4808360</v>
      </c>
      <c r="BV70" s="307">
        <v>0</v>
      </c>
      <c r="BW70" s="314">
        <f t="shared" si="7"/>
        <v>60308499.239999995</v>
      </c>
      <c r="BX70" s="314">
        <f t="shared" si="8"/>
        <v>5671512</v>
      </c>
      <c r="BY70" s="307">
        <v>5671512</v>
      </c>
      <c r="BZ70" s="307">
        <v>1239369.18</v>
      </c>
      <c r="CA70" s="307">
        <v>0</v>
      </c>
      <c r="CB70" s="309">
        <v>0</v>
      </c>
      <c r="CC70" s="317">
        <v>0</v>
      </c>
      <c r="CE70" s="311"/>
    </row>
    <row r="71" spans="1:83" ht="42.75">
      <c r="A71" s="184">
        <v>520091</v>
      </c>
      <c r="B71" s="300">
        <v>64</v>
      </c>
      <c r="C71" s="185" t="s">
        <v>111</v>
      </c>
      <c r="D71" s="12">
        <f t="shared" si="1"/>
        <v>76196</v>
      </c>
      <c r="E71" s="270">
        <f>СОГАЗ!E74+Капитал!E74+Ингосстрах!E74+Ресо!E74</f>
        <v>76196</v>
      </c>
      <c r="F71" s="270">
        <f>СОГАЗ!F74+Капитал!F74+Ингосстрах!F74+Ресо!F74</f>
        <v>4809</v>
      </c>
      <c r="G71" s="270">
        <f>СОГАЗ!G74+Капитал!G74+Ингосстрах!G74+Ресо!G74</f>
        <v>10538</v>
      </c>
      <c r="H71" s="270">
        <f>СОГАЗ!H74+Капитал!H74+Ингосстрах!H74+Ресо!H74</f>
        <v>0</v>
      </c>
      <c r="I71" s="270">
        <f>СОГАЗ!I74+Капитал!I74+Ингосстрах!I74+Ресо!I74</f>
        <v>0</v>
      </c>
      <c r="J71" s="270">
        <f>СОГАЗ!J74+Капитал!J74+Ингосстрах!J74+Ресо!J74</f>
        <v>0</v>
      </c>
      <c r="K71" s="270">
        <f>СОГАЗ!K74+Капитал!K74+Ингосстрах!K74+Ресо!K74</f>
        <v>0</v>
      </c>
      <c r="L71" s="270">
        <f>СОГАЗ!L74+Капитал!L74+Ингосстрах!L74+Ресо!L74</f>
        <v>0</v>
      </c>
      <c r="M71" s="301">
        <f t="shared" si="2"/>
        <v>35506</v>
      </c>
      <c r="N71" s="305">
        <f>СОГАЗ!N74+Капитал!N74+Ингосстрах!N74+Ресо!N74</f>
        <v>35506</v>
      </c>
      <c r="O71" s="305">
        <f>СОГАЗ!O74+Капитал!O74+Ингосстрах!O74+Ресо!O74</f>
        <v>0</v>
      </c>
      <c r="P71" s="305">
        <f>СОГАЗ!P74+Капитал!P74+Ингосстрах!P74+Ресо!P74</f>
        <v>0</v>
      </c>
      <c r="Q71" s="305">
        <f>СОГАЗ!Q74+Капитал!Q74+Ингосстрах!Q74+Ресо!Q74</f>
        <v>7153</v>
      </c>
      <c r="R71" s="305">
        <f>СОГАЗ!R74+Капитал!R74+Ингосстрах!R74+Ресо!R74</f>
        <v>2254</v>
      </c>
      <c r="S71" s="305">
        <f>СОГАЗ!S74+Капитал!S74+Ингосстрах!S74+Ресо!S74</f>
        <v>5</v>
      </c>
      <c r="T71" s="305">
        <f>СОГАЗ!T74+Капитал!T74+Ингосстрах!T74+Ресо!T74</f>
        <v>643</v>
      </c>
      <c r="U71" s="305">
        <f>СОГАЗ!U74+Капитал!U74+Ингосстрах!U74+Ресо!U74</f>
        <v>0</v>
      </c>
      <c r="V71" s="305">
        <f>СОГАЗ!V74+Капитал!V74+Ингосстрах!V74+Ресо!V74</f>
        <v>0</v>
      </c>
      <c r="W71" s="305">
        <f>СОГАЗ!W74+Капитал!W74+Ингосстрах!W74+Ресо!W74</f>
        <v>6068</v>
      </c>
      <c r="X71" s="305">
        <f>СОГАЗ!X74+Капитал!X74+Ингосстрах!X74+Ресо!X74</f>
        <v>0</v>
      </c>
      <c r="Y71" s="186">
        <f>СОГАЗ!Y74+Капитал!Y74+Ингосстрах!Y74+Ресо!Y74</f>
        <v>0</v>
      </c>
      <c r="Z71" s="12">
        <f t="shared" si="3"/>
        <v>18868</v>
      </c>
      <c r="AA71" s="306">
        <f>СОГАЗ!AA74+Капитал!AA74+Ингосстрах!AA74+Ресо!AA74</f>
        <v>18868</v>
      </c>
      <c r="AB71" s="305">
        <f>СОГАЗ!AB74+Капитал!AB74+Ингосстрах!AB74+Ресо!AB74</f>
        <v>0</v>
      </c>
      <c r="AC71" s="305">
        <f>СОГАЗ!AC74+Капитал!AC74+Ингосстрах!AC74+Ресо!AC74</f>
        <v>0</v>
      </c>
      <c r="AD71" s="186">
        <f>СОГАЗ!AD74+Капитал!AD74+Ингосстрах!AD74+Ресо!AD74</f>
        <v>0</v>
      </c>
      <c r="AE71" s="14">
        <f>СОГАЗ!AE74+Капитал!AE74+Ингосстрах!AE74+Ресо!AE74</f>
        <v>0</v>
      </c>
      <c r="AF71" s="305">
        <f>СОГАЗ!AF74+Капитал!AF74+Ингосстрах!AF74+Ресо!AF74</f>
        <v>0</v>
      </c>
      <c r="AG71" s="305">
        <f>СОГАЗ!AG74+Капитал!AG74+Ингосстрах!AG74+Ресо!AG74</f>
        <v>0</v>
      </c>
      <c r="AH71" s="302">
        <f>СОГАЗ!AH74+Капитал!AH74+Ингосстрах!AH74+Ресо!AH74</f>
        <v>0</v>
      </c>
      <c r="AI71" s="17">
        <f t="shared" si="9"/>
        <v>0</v>
      </c>
      <c r="AJ71" s="12">
        <f t="shared" si="4"/>
        <v>1880</v>
      </c>
      <c r="AK71" s="306">
        <f>СОГАЗ!AK74+Капитал!AK74+Ингосстрах!AK74+Ресо!AK74</f>
        <v>1880</v>
      </c>
      <c r="AL71" s="305">
        <f>СОГАЗ!AL74+Капитал!AL74+Ингосстрах!AL74+Ресо!AL74</f>
        <v>0</v>
      </c>
      <c r="AM71" s="187">
        <f>СОГАЗ!AM74+Капитал!AM74+Ингосстрах!AM74+Ресо!AM74</f>
        <v>0</v>
      </c>
      <c r="AN71" s="14">
        <f>СОГАЗ!AN74+Капитал!AN74+Ингосстрах!AN74+Ресо!AN74</f>
        <v>0</v>
      </c>
      <c r="AO71" s="186">
        <f>СОГАЗ!AO74+Капитал!AO74+Ингосстрах!AO74+Ресо!AO74</f>
        <v>0</v>
      </c>
      <c r="AP71" s="309">
        <f t="shared" si="0"/>
        <v>124236215</v>
      </c>
      <c r="AQ71" s="314">
        <f t="shared" si="5"/>
        <v>37556246.439999998</v>
      </c>
      <c r="AR71" s="307">
        <v>37556246.439999998</v>
      </c>
      <c r="AS71" s="307">
        <v>5663559.2999999998</v>
      </c>
      <c r="AT71" s="307">
        <v>22859029.599999998</v>
      </c>
      <c r="AU71" s="307">
        <v>0</v>
      </c>
      <c r="AV71" s="307">
        <v>0</v>
      </c>
      <c r="AW71" s="307">
        <v>0</v>
      </c>
      <c r="AX71" s="307">
        <v>0</v>
      </c>
      <c r="AY71" s="307">
        <v>0</v>
      </c>
      <c r="AZ71" s="307">
        <v>0</v>
      </c>
      <c r="BA71" s="309">
        <v>60322730.480000004</v>
      </c>
      <c r="BB71" s="307">
        <v>49445655.600000001</v>
      </c>
      <c r="BC71" s="307">
        <v>0</v>
      </c>
      <c r="BD71" s="307">
        <v>0</v>
      </c>
      <c r="BE71" s="307">
        <v>4756101.2300000004</v>
      </c>
      <c r="BF71" s="307">
        <v>2120563.1999999997</v>
      </c>
      <c r="BG71" s="307">
        <v>47682.85</v>
      </c>
      <c r="BH71" s="307">
        <v>395059.20000000001</v>
      </c>
      <c r="BI71" s="307">
        <v>0</v>
      </c>
      <c r="BJ71" s="307">
        <v>0</v>
      </c>
      <c r="BK71" s="307">
        <v>3557668.3999999994</v>
      </c>
      <c r="BL71" s="307">
        <v>0</v>
      </c>
      <c r="BM71" s="307">
        <v>0</v>
      </c>
      <c r="BN71" s="314">
        <f t="shared" si="6"/>
        <v>10744571.279999999</v>
      </c>
      <c r="BO71" s="307">
        <v>10744571.279999999</v>
      </c>
      <c r="BP71" s="307">
        <v>0</v>
      </c>
      <c r="BQ71" s="307">
        <v>0</v>
      </c>
      <c r="BR71" s="307">
        <v>0</v>
      </c>
      <c r="BS71" s="307"/>
      <c r="BT71" s="307">
        <v>0</v>
      </c>
      <c r="BU71" s="307">
        <v>0</v>
      </c>
      <c r="BV71" s="307">
        <v>0</v>
      </c>
      <c r="BW71" s="314">
        <f t="shared" si="7"/>
        <v>0</v>
      </c>
      <c r="BX71" s="314">
        <f t="shared" si="8"/>
        <v>15612666.800000001</v>
      </c>
      <c r="BY71" s="307">
        <v>15612666.800000001</v>
      </c>
      <c r="BZ71" s="307">
        <v>0</v>
      </c>
      <c r="CA71" s="307">
        <v>0</v>
      </c>
      <c r="CB71" s="309">
        <v>0</v>
      </c>
      <c r="CC71" s="317">
        <v>0</v>
      </c>
      <c r="CE71" s="311"/>
    </row>
    <row r="72" spans="1:83" ht="42.75">
      <c r="A72" s="184">
        <v>520092</v>
      </c>
      <c r="B72" s="300">
        <v>65</v>
      </c>
      <c r="C72" s="185" t="s">
        <v>112</v>
      </c>
      <c r="D72" s="12">
        <f t="shared" si="1"/>
        <v>142854</v>
      </c>
      <c r="E72" s="270">
        <f>СОГАЗ!E75+Капитал!E75+Ингосстрах!E75+Ресо!E75</f>
        <v>142854</v>
      </c>
      <c r="F72" s="270">
        <f>СОГАЗ!F75+Капитал!F75+Ингосстрах!F75+Ресо!F75</f>
        <v>58540</v>
      </c>
      <c r="G72" s="270">
        <f>СОГАЗ!G75+Капитал!G75+Ингосстрах!G75+Ресо!G75</f>
        <v>604</v>
      </c>
      <c r="H72" s="270">
        <f>СОГАЗ!H75+Капитал!H75+Ингосстрах!H75+Ресо!H75</f>
        <v>0</v>
      </c>
      <c r="I72" s="270">
        <f>СОГАЗ!I75+Капитал!I75+Ингосстрах!I75+Ресо!I75</f>
        <v>0</v>
      </c>
      <c r="J72" s="270">
        <f>СОГАЗ!J75+Капитал!J75+Ингосстрах!J75+Ресо!J75</f>
        <v>0</v>
      </c>
      <c r="K72" s="270">
        <f>СОГАЗ!K75+Капитал!K75+Ингосстрах!K75+Ресо!K75</f>
        <v>0</v>
      </c>
      <c r="L72" s="270">
        <f>СОГАЗ!L75+Капитал!L75+Ингосстрах!L75+Ресо!L75</f>
        <v>0</v>
      </c>
      <c r="M72" s="301">
        <f t="shared" si="2"/>
        <v>83872</v>
      </c>
      <c r="N72" s="305">
        <f>СОГАЗ!N75+Капитал!N75+Ингосстрах!N75+Ресо!N75</f>
        <v>83872</v>
      </c>
      <c r="O72" s="305">
        <f>СОГАЗ!O75+Капитал!O75+Ингосстрах!O75+Ресо!O75</f>
        <v>0</v>
      </c>
      <c r="P72" s="305">
        <f>СОГАЗ!P75+Капитал!P75+Ингосстрах!P75+Ресо!P75</f>
        <v>0</v>
      </c>
      <c r="Q72" s="305">
        <f>СОГАЗ!Q75+Капитал!Q75+Ингосстрах!Q75+Ресо!Q75</f>
        <v>5187</v>
      </c>
      <c r="R72" s="305">
        <f>СОГАЗ!R75+Капитал!R75+Ингосстрах!R75+Ресо!R75</f>
        <v>2155</v>
      </c>
      <c r="S72" s="305">
        <f>СОГАЗ!S75+Капитал!S75+Ингосстрах!S75+Ресо!S75</f>
        <v>0</v>
      </c>
      <c r="T72" s="305">
        <f>СОГАЗ!T75+Капитал!T75+Ингосстрах!T75+Ресо!T75</f>
        <v>0</v>
      </c>
      <c r="U72" s="305">
        <f>СОГАЗ!U75+Капитал!U75+Ингосстрах!U75+Ресо!U75</f>
        <v>0</v>
      </c>
      <c r="V72" s="305">
        <f>СОГАЗ!V75+Капитал!V75+Ингосстрах!V75+Ресо!V75</f>
        <v>0</v>
      </c>
      <c r="W72" s="305">
        <f>СОГАЗ!W75+Капитал!W75+Ингосстрах!W75+Ресо!W75</f>
        <v>5906</v>
      </c>
      <c r="X72" s="305">
        <f>СОГАЗ!X75+Капитал!X75+Ингосстрах!X75+Ресо!X75</f>
        <v>0</v>
      </c>
      <c r="Y72" s="186">
        <f>СОГАЗ!Y75+Капитал!Y75+Ингосстрах!Y75+Ресо!Y75</f>
        <v>0</v>
      </c>
      <c r="Z72" s="12">
        <f t="shared" ref="Z72:Z135" si="10">AA72+AB72+AC72+AD72</f>
        <v>23823</v>
      </c>
      <c r="AA72" s="306">
        <f>СОГАЗ!AA75+Капитал!AA75+Ингосстрах!AA75+Ресо!AA75</f>
        <v>23215</v>
      </c>
      <c r="AB72" s="305">
        <f>СОГАЗ!AB75+Капитал!AB75+Ингосстрах!AB75+Ресо!AB75</f>
        <v>0</v>
      </c>
      <c r="AC72" s="305">
        <f>СОГАЗ!AC75+Капитал!AC75+Ингосстрах!AC75+Ресо!AC75</f>
        <v>608</v>
      </c>
      <c r="AD72" s="186">
        <f>СОГАЗ!AD75+Капитал!AD75+Ингосстрах!AD75+Ресо!AD75</f>
        <v>0</v>
      </c>
      <c r="AE72" s="14">
        <f>СОГАЗ!AE75+Капитал!AE75+Ингосстрах!AE75+Ресо!AE75</f>
        <v>1879</v>
      </c>
      <c r="AF72" s="305">
        <f>СОГАЗ!AF75+Капитал!AF75+Ингосстрах!AF75+Ресо!AF75</f>
        <v>0</v>
      </c>
      <c r="AG72" s="305">
        <f>СОГАЗ!AG75+Капитал!AG75+Ингосстрах!AG75+Ресо!AG75</f>
        <v>0</v>
      </c>
      <c r="AH72" s="302">
        <f>СОГАЗ!AH75+Капитал!AH75+Ингосстрах!AH75+Ресо!AH75</f>
        <v>0</v>
      </c>
      <c r="AI72" s="17">
        <f t="shared" ref="AI72:AI135" si="11">AE72+AH72</f>
        <v>1879</v>
      </c>
      <c r="AJ72" s="12">
        <f t="shared" ref="AJ72:AJ135" si="12">AK72+AM72</f>
        <v>1289</v>
      </c>
      <c r="AK72" s="306">
        <f>СОГАЗ!AK75+Капитал!AK75+Ингосстрах!AK75+Ресо!AK75</f>
        <v>1289</v>
      </c>
      <c r="AL72" s="305">
        <f>СОГАЗ!AL75+Капитал!AL75+Ингосстрах!AL75+Ресо!AL75</f>
        <v>0</v>
      </c>
      <c r="AM72" s="187">
        <f>СОГАЗ!AM75+Капитал!AM75+Ингосстрах!AM75+Ресо!AM75</f>
        <v>0</v>
      </c>
      <c r="AN72" s="14">
        <f>СОГАЗ!AN75+Капитал!AN75+Ингосстрах!AN75+Ресо!AN75</f>
        <v>0</v>
      </c>
      <c r="AO72" s="186">
        <f>СОГАЗ!AO75+Капитал!AO75+Ингосстрах!AO75+Ресо!AO75</f>
        <v>0</v>
      </c>
      <c r="AP72" s="309">
        <f t="shared" ref="AP72:AP135" si="13">AQ72+BA72+BN72+BW72+BX72+CB72</f>
        <v>327178505.59999996</v>
      </c>
      <c r="AQ72" s="314">
        <f t="shared" si="5"/>
        <v>78849693.840000004</v>
      </c>
      <c r="AR72" s="307">
        <v>78849693.840000004</v>
      </c>
      <c r="AS72" s="307">
        <v>57938794.199999996</v>
      </c>
      <c r="AT72" s="307">
        <v>2519428.96</v>
      </c>
      <c r="AU72" s="307">
        <v>0</v>
      </c>
      <c r="AV72" s="307">
        <v>0</v>
      </c>
      <c r="AW72" s="307">
        <v>0</v>
      </c>
      <c r="AX72" s="307">
        <v>0</v>
      </c>
      <c r="AY72" s="307">
        <v>0</v>
      </c>
      <c r="AZ72" s="307">
        <v>0</v>
      </c>
      <c r="BA72" s="309">
        <v>200646907.81</v>
      </c>
      <c r="BB72" s="307">
        <v>191707907.84</v>
      </c>
      <c r="BC72" s="307">
        <v>0</v>
      </c>
      <c r="BD72" s="307">
        <v>0</v>
      </c>
      <c r="BE72" s="307">
        <v>3448888.17</v>
      </c>
      <c r="BF72" s="307">
        <v>2027424</v>
      </c>
      <c r="BG72" s="307">
        <v>0</v>
      </c>
      <c r="BH72" s="307">
        <v>0</v>
      </c>
      <c r="BI72" s="307">
        <v>0</v>
      </c>
      <c r="BJ72" s="307">
        <v>0</v>
      </c>
      <c r="BK72" s="307">
        <v>3462687.8</v>
      </c>
      <c r="BL72" s="307">
        <v>0</v>
      </c>
      <c r="BM72" s="307">
        <v>0</v>
      </c>
      <c r="BN72" s="314">
        <f t="shared" si="6"/>
        <v>13711186.700000001</v>
      </c>
      <c r="BO72" s="307">
        <v>13220013.9</v>
      </c>
      <c r="BP72" s="307">
        <v>0</v>
      </c>
      <c r="BQ72" s="307">
        <v>491172.8</v>
      </c>
      <c r="BR72" s="307">
        <v>0</v>
      </c>
      <c r="BS72" s="307">
        <v>22062522.77</v>
      </c>
      <c r="BT72" s="307">
        <v>0</v>
      </c>
      <c r="BU72" s="307">
        <v>0</v>
      </c>
      <c r="BV72" s="307">
        <v>0</v>
      </c>
      <c r="BW72" s="314">
        <f t="shared" si="7"/>
        <v>22062522.77</v>
      </c>
      <c r="BX72" s="314">
        <f t="shared" si="8"/>
        <v>11908194.48</v>
      </c>
      <c r="BY72" s="307">
        <v>11908194.48</v>
      </c>
      <c r="BZ72" s="307">
        <v>0</v>
      </c>
      <c r="CA72" s="307">
        <v>0</v>
      </c>
      <c r="CB72" s="309">
        <v>0</v>
      </c>
      <c r="CC72" s="317">
        <v>0</v>
      </c>
      <c r="CE72" s="311"/>
    </row>
    <row r="73" spans="1:83" ht="42.75">
      <c r="A73" s="184">
        <v>520093</v>
      </c>
      <c r="B73" s="300">
        <v>66</v>
      </c>
      <c r="C73" s="185" t="s">
        <v>113</v>
      </c>
      <c r="D73" s="12">
        <f t="shared" ref="D73:D136" si="14">E73+H73+J73+K73+L73</f>
        <v>161574</v>
      </c>
      <c r="E73" s="270">
        <f>СОГАЗ!E76+Капитал!E76+Ингосстрах!E76+Ресо!E76</f>
        <v>157770</v>
      </c>
      <c r="F73" s="270">
        <f>СОГАЗ!F76+Капитал!F76+Ингосстрах!F76+Ресо!F76</f>
        <v>10870</v>
      </c>
      <c r="G73" s="270">
        <f>СОГАЗ!G76+Капитал!G76+Ингосстрах!G76+Ресо!G76</f>
        <v>29911</v>
      </c>
      <c r="H73" s="270">
        <f>СОГАЗ!H76+Капитал!H76+Ингосстрах!H76+Ресо!H76</f>
        <v>0</v>
      </c>
      <c r="I73" s="270">
        <f>СОГАЗ!I76+Капитал!I76+Ингосстрах!I76+Ресо!I76</f>
        <v>0</v>
      </c>
      <c r="J73" s="270">
        <f>СОГАЗ!J76+Капитал!J76+Ингосстрах!J76+Ресо!J76</f>
        <v>0</v>
      </c>
      <c r="K73" s="270">
        <f>СОГАЗ!K76+Капитал!K76+Ингосстрах!K76+Ресо!K76</f>
        <v>0</v>
      </c>
      <c r="L73" s="270">
        <f>СОГАЗ!L76+Капитал!L76+Ингосстрах!L76+Ресо!L76</f>
        <v>3804</v>
      </c>
      <c r="M73" s="301">
        <f t="shared" ref="M73:M136" si="15">N73+X73+Y73</f>
        <v>207283</v>
      </c>
      <c r="N73" s="305">
        <f>СОГАЗ!N76+Капитал!N76+Ингосстрах!N76+Ресо!N76</f>
        <v>198748</v>
      </c>
      <c r="O73" s="305">
        <f>СОГАЗ!O76+Капитал!O76+Ингосстрах!O76+Ресо!O76</f>
        <v>0</v>
      </c>
      <c r="P73" s="305">
        <f>СОГАЗ!P76+Капитал!P76+Ингосстрах!P76+Ресо!P76</f>
        <v>0</v>
      </c>
      <c r="Q73" s="305">
        <f>СОГАЗ!Q76+Капитал!Q76+Ингосстрах!Q76+Ресо!Q76</f>
        <v>4200</v>
      </c>
      <c r="R73" s="305">
        <f>СОГАЗ!R76+Капитал!R76+Ингосстрах!R76+Ресо!R76</f>
        <v>2841</v>
      </c>
      <c r="S73" s="305">
        <f>СОГАЗ!S76+Капитал!S76+Ингосстрах!S76+Ресо!S76</f>
        <v>0</v>
      </c>
      <c r="T73" s="305">
        <f>СОГАЗ!T76+Капитал!T76+Ингосстрах!T76+Ресо!T76</f>
        <v>0</v>
      </c>
      <c r="U73" s="305">
        <f>СОГАЗ!U76+Капитал!U76+Ингосстрах!U76+Ресо!U76</f>
        <v>0</v>
      </c>
      <c r="V73" s="305">
        <f>СОГАЗ!V76+Капитал!V76+Ингосстрах!V76+Ресо!V76</f>
        <v>0</v>
      </c>
      <c r="W73" s="305">
        <f>СОГАЗ!W76+Капитал!W76+Ингосстрах!W76+Ресо!W76</f>
        <v>14175</v>
      </c>
      <c r="X73" s="305">
        <f>СОГАЗ!X76+Капитал!X76+Ингосстрах!X76+Ресо!X76</f>
        <v>0</v>
      </c>
      <c r="Y73" s="186">
        <f>СОГАЗ!Y76+Капитал!Y76+Ингосстрах!Y76+Ресо!Y76</f>
        <v>8535</v>
      </c>
      <c r="Z73" s="12">
        <f t="shared" si="10"/>
        <v>49097</v>
      </c>
      <c r="AA73" s="306">
        <f>СОГАЗ!AA76+Капитал!AA76+Ингосстрах!AA76+Ресо!AA76</f>
        <v>29174</v>
      </c>
      <c r="AB73" s="305">
        <f>СОГАЗ!AB76+Капитал!AB76+Ингосстрах!AB76+Ресо!AB76</f>
        <v>20</v>
      </c>
      <c r="AC73" s="305">
        <f>СОГАЗ!AC76+Капитал!AC76+Ингосстрах!AC76+Ресо!AC76</f>
        <v>0</v>
      </c>
      <c r="AD73" s="186">
        <f>СОГАЗ!AD76+Капитал!AD76+Ингосстрах!AD76+Ресо!AD76</f>
        <v>19903</v>
      </c>
      <c r="AE73" s="14">
        <f>СОГАЗ!AE76+Капитал!AE76+Ингосстрах!AE76+Ресо!AE76</f>
        <v>0</v>
      </c>
      <c r="AF73" s="305">
        <f>СОГАЗ!AF76+Капитал!AF76+Ингосстрах!AF76+Ресо!AF76</f>
        <v>0</v>
      </c>
      <c r="AG73" s="305">
        <f>СОГАЗ!AG76+Капитал!AG76+Ингосстрах!AG76+Ресо!AG76</f>
        <v>0</v>
      </c>
      <c r="AH73" s="302">
        <f>СОГАЗ!AH76+Капитал!AH76+Ингосстрах!AH76+Ресо!AH76</f>
        <v>0</v>
      </c>
      <c r="AI73" s="17">
        <f t="shared" si="11"/>
        <v>0</v>
      </c>
      <c r="AJ73" s="12">
        <f t="shared" si="12"/>
        <v>5506</v>
      </c>
      <c r="AK73" s="306">
        <f>СОГАЗ!AK76+Капитал!AK76+Ингосстрах!AK76+Ресо!AK76</f>
        <v>5506</v>
      </c>
      <c r="AL73" s="305">
        <f>СОГАЗ!AL76+Капитал!AL76+Ингосстрах!AL76+Ресо!AL76</f>
        <v>0</v>
      </c>
      <c r="AM73" s="187">
        <f>СОГАЗ!AM76+Капитал!AM76+Ингосстрах!AM76+Ресо!AM76</f>
        <v>0</v>
      </c>
      <c r="AN73" s="14">
        <f>СОГАЗ!AN76+Капитал!AN76+Ингосстрах!AN76+Ресо!AN76</f>
        <v>0</v>
      </c>
      <c r="AO73" s="186">
        <f>СОГАЗ!AO76+Капитал!AO76+Ингосстрах!AO76+Ресо!AO76</f>
        <v>0</v>
      </c>
      <c r="AP73" s="309">
        <f t="shared" si="13"/>
        <v>303411968</v>
      </c>
      <c r="AQ73" s="314">
        <f t="shared" ref="AQ73:AQ136" si="16">AR73+AU73+AV73+AW73+AX73+AY73+AZ73</f>
        <v>91900206.899999991</v>
      </c>
      <c r="AR73" s="307">
        <v>89775863.099999994</v>
      </c>
      <c r="AS73" s="307">
        <v>12860188.300000001</v>
      </c>
      <c r="AT73" s="307">
        <v>64846150.670000002</v>
      </c>
      <c r="AU73" s="307">
        <v>0</v>
      </c>
      <c r="AV73" s="307">
        <v>0</v>
      </c>
      <c r="AW73" s="307">
        <v>0</v>
      </c>
      <c r="AX73" s="307">
        <v>0</v>
      </c>
      <c r="AY73" s="307">
        <v>0</v>
      </c>
      <c r="AZ73" s="307">
        <v>2124343.7999999998</v>
      </c>
      <c r="BA73" s="309">
        <v>135007567.81999999</v>
      </c>
      <c r="BB73" s="307">
        <v>113612306.72</v>
      </c>
      <c r="BC73" s="307">
        <v>0</v>
      </c>
      <c r="BD73" s="307">
        <v>0</v>
      </c>
      <c r="BE73" s="307">
        <v>2792622</v>
      </c>
      <c r="BF73" s="307">
        <v>2672812.8000000003</v>
      </c>
      <c r="BG73" s="307">
        <v>0</v>
      </c>
      <c r="BH73" s="307">
        <v>0</v>
      </c>
      <c r="BI73" s="307">
        <v>0</v>
      </c>
      <c r="BJ73" s="307">
        <v>0</v>
      </c>
      <c r="BK73" s="307">
        <v>8310802.4999999991</v>
      </c>
      <c r="BL73" s="307">
        <v>0</v>
      </c>
      <c r="BM73" s="307">
        <v>7619023.7999999998</v>
      </c>
      <c r="BN73" s="314">
        <f t="shared" ref="BN73:BN136" si="17">BO73+BP73+BQ73+BR73</f>
        <v>30495396.559999999</v>
      </c>
      <c r="BO73" s="307">
        <v>16613426.039999999</v>
      </c>
      <c r="BP73" s="307">
        <v>8783.4</v>
      </c>
      <c r="BQ73" s="307">
        <v>0</v>
      </c>
      <c r="BR73" s="307">
        <v>13873187.119999999</v>
      </c>
      <c r="BS73" s="307"/>
      <c r="BT73" s="307">
        <v>0</v>
      </c>
      <c r="BU73" s="307">
        <v>0</v>
      </c>
      <c r="BV73" s="307">
        <v>0</v>
      </c>
      <c r="BW73" s="314">
        <f t="shared" ref="BW73:BW136" si="18">BS73+BV73</f>
        <v>0</v>
      </c>
      <c r="BX73" s="314">
        <f t="shared" ref="BX73:BX136" si="19">BY73+CA73</f>
        <v>46008796.719999999</v>
      </c>
      <c r="BY73" s="307">
        <v>46008796.719999999</v>
      </c>
      <c r="BZ73" s="307">
        <v>0</v>
      </c>
      <c r="CA73" s="307">
        <v>0</v>
      </c>
      <c r="CB73" s="309">
        <v>0</v>
      </c>
      <c r="CC73" s="317">
        <v>0</v>
      </c>
      <c r="CE73" s="311"/>
    </row>
    <row r="74" spans="1:83" ht="42.75">
      <c r="A74" s="184">
        <v>520094</v>
      </c>
      <c r="B74" s="300">
        <v>67</v>
      </c>
      <c r="C74" s="276" t="s">
        <v>114</v>
      </c>
      <c r="D74" s="12">
        <f t="shared" si="14"/>
        <v>170767</v>
      </c>
      <c r="E74" s="270">
        <f>СОГАЗ!E77+Капитал!E77+Ингосстрах!E77+Ресо!E77</f>
        <v>150882</v>
      </c>
      <c r="F74" s="270">
        <f>СОГАЗ!F77+Капитал!F77+Ингосстрах!F77+Ресо!F77</f>
        <v>18644</v>
      </c>
      <c r="G74" s="270">
        <f>СОГАЗ!G77+Капитал!G77+Ингосстрах!G77+Ресо!G77</f>
        <v>14190</v>
      </c>
      <c r="H74" s="270">
        <f>СОГАЗ!H77+Капитал!H77+Ингосстрах!H77+Ресо!H77</f>
        <v>4750</v>
      </c>
      <c r="I74" s="270">
        <f>СОГАЗ!I77+Капитал!I77+Ингосстрах!I77+Ресо!I77</f>
        <v>0</v>
      </c>
      <c r="J74" s="270">
        <f>СОГАЗ!J77+Капитал!J77+Ингосстрах!J77+Ресо!J77</f>
        <v>0</v>
      </c>
      <c r="K74" s="270">
        <f>СОГАЗ!K77+Капитал!K77+Ингосстрах!K77+Ресо!K77</f>
        <v>11358</v>
      </c>
      <c r="L74" s="270">
        <f>СОГАЗ!L77+Капитал!L77+Ингосстрах!L77+Ресо!L77</f>
        <v>3777</v>
      </c>
      <c r="M74" s="301">
        <f t="shared" si="15"/>
        <v>100819</v>
      </c>
      <c r="N74" s="305">
        <f>СОГАЗ!N77+Капитал!N77+Ингосстрах!N77+Ресо!N77</f>
        <v>91917</v>
      </c>
      <c r="O74" s="305">
        <f>СОГАЗ!O77+Капитал!O77+Ингосстрах!O77+Ресо!O77</f>
        <v>1909</v>
      </c>
      <c r="P74" s="305">
        <f>СОГАЗ!P77+Капитал!P77+Ингосстрах!P77+Ресо!P77</f>
        <v>0</v>
      </c>
      <c r="Q74" s="305">
        <f>СОГАЗ!Q77+Капитал!Q77+Ингосстрах!Q77+Ресо!Q77</f>
        <v>4560</v>
      </c>
      <c r="R74" s="305">
        <f>СОГАЗ!R77+Капитал!R77+Ингосстрах!R77+Ресо!R77</f>
        <v>3043</v>
      </c>
      <c r="S74" s="305">
        <f>СОГАЗ!S77+Капитал!S77+Ингосстрах!S77+Ресо!S77</f>
        <v>0</v>
      </c>
      <c r="T74" s="305">
        <f>СОГАЗ!T77+Капитал!T77+Ингосстрах!T77+Ресо!T77</f>
        <v>0</v>
      </c>
      <c r="U74" s="305">
        <f>СОГАЗ!U77+Капитал!U77+Ингосстрах!U77+Ресо!U77</f>
        <v>300</v>
      </c>
      <c r="V74" s="305">
        <f>СОГАЗ!V77+Капитал!V77+Ингосстрах!V77+Ресо!V77</f>
        <v>0</v>
      </c>
      <c r="W74" s="305">
        <f>СОГАЗ!W77+Капитал!W77+Ингосстрах!W77+Ресо!W77</f>
        <v>8917</v>
      </c>
      <c r="X74" s="305">
        <f>СОГАЗ!X77+Капитал!X77+Ингосстрах!X77+Ресо!X77</f>
        <v>0</v>
      </c>
      <c r="Y74" s="186">
        <f>СОГАЗ!Y77+Капитал!Y77+Ингосстрах!Y77+Ресо!Y77</f>
        <v>8902</v>
      </c>
      <c r="Z74" s="12">
        <f t="shared" si="10"/>
        <v>29050</v>
      </c>
      <c r="AA74" s="306">
        <f>СОГАЗ!AA77+Капитал!AA77+Ингосстрах!AA77+Ресо!AA77</f>
        <v>9062</v>
      </c>
      <c r="AB74" s="305">
        <f>СОГАЗ!AB77+Капитал!AB77+Ингосстрах!AB77+Ресо!AB77</f>
        <v>64</v>
      </c>
      <c r="AC74" s="305">
        <f>СОГАЗ!AC77+Капитал!AC77+Ингосстрах!AC77+Ресо!AC77</f>
        <v>19924</v>
      </c>
      <c r="AD74" s="186">
        <f>СОГАЗ!AD77+Капитал!AD77+Ингосстрах!AD77+Ресо!AD77</f>
        <v>0</v>
      </c>
      <c r="AE74" s="14">
        <f>СОГАЗ!AE77+Капитал!AE77+Ингосстрах!AE77+Ресо!AE77</f>
        <v>15907</v>
      </c>
      <c r="AF74" s="305">
        <f>СОГАЗ!AF77+Капитал!AF77+Ингосстрах!AF77+Ресо!AF77</f>
        <v>60</v>
      </c>
      <c r="AG74" s="305">
        <f>СОГАЗ!AG77+Капитал!AG77+Ингосстрах!AG77+Ресо!AG77</f>
        <v>0</v>
      </c>
      <c r="AH74" s="302">
        <f>СОГАЗ!AH77+Капитал!AH77+Ингосстрах!AH77+Ресо!AH77</f>
        <v>1178</v>
      </c>
      <c r="AI74" s="17">
        <f t="shared" si="11"/>
        <v>17085</v>
      </c>
      <c r="AJ74" s="12">
        <f t="shared" si="12"/>
        <v>2246</v>
      </c>
      <c r="AK74" s="306">
        <f>СОГАЗ!AK77+Капитал!AK77+Ингосстрах!AK77+Ресо!AK77</f>
        <v>2246</v>
      </c>
      <c r="AL74" s="305">
        <f>СОГАЗ!AL77+Капитал!AL77+Ингосстрах!AL77+Ресо!AL77</f>
        <v>0</v>
      </c>
      <c r="AM74" s="187">
        <f>СОГАЗ!AM77+Капитал!AM77+Ингосстрах!AM77+Ресо!AM77</f>
        <v>0</v>
      </c>
      <c r="AN74" s="14">
        <f>СОГАЗ!AN77+Капитал!AN77+Ингосстрах!AN77+Ресо!AN77</f>
        <v>0</v>
      </c>
      <c r="AO74" s="186">
        <f>СОГАЗ!AO77+Капитал!AO77+Ингосстрах!AO77+Ресо!AO77</f>
        <v>0</v>
      </c>
      <c r="AP74" s="309">
        <f t="shared" si="13"/>
        <v>689716153.23360324</v>
      </c>
      <c r="AQ74" s="314">
        <f t="shared" si="16"/>
        <v>98117230.810000002</v>
      </c>
      <c r="AR74" s="307">
        <v>85605920.340000004</v>
      </c>
      <c r="AS74" s="307">
        <v>28735810.759999998</v>
      </c>
      <c r="AT74" s="307">
        <v>30888224.399999995</v>
      </c>
      <c r="AU74" s="307">
        <v>0</v>
      </c>
      <c r="AV74" s="307">
        <v>1318030</v>
      </c>
      <c r="AW74" s="307">
        <v>0</v>
      </c>
      <c r="AX74" s="307">
        <v>0</v>
      </c>
      <c r="AY74" s="307">
        <v>9084014.8200000003</v>
      </c>
      <c r="AZ74" s="307">
        <v>2109265.65</v>
      </c>
      <c r="BA74" s="309">
        <v>119369667.51999998</v>
      </c>
      <c r="BB74" s="307">
        <v>94272832.709999993</v>
      </c>
      <c r="BC74" s="307">
        <v>5881915.3499999996</v>
      </c>
      <c r="BD74" s="307">
        <v>0</v>
      </c>
      <c r="BE74" s="307">
        <v>3031989.5999999996</v>
      </c>
      <c r="BF74" s="307">
        <v>2862854.4</v>
      </c>
      <c r="BG74" s="307">
        <v>0</v>
      </c>
      <c r="BH74" s="307">
        <v>0</v>
      </c>
      <c r="BI74" s="307">
        <v>145401</v>
      </c>
      <c r="BJ74" s="307">
        <v>0</v>
      </c>
      <c r="BK74" s="307">
        <v>5228037.0999999996</v>
      </c>
      <c r="BL74" s="307">
        <v>0</v>
      </c>
      <c r="BM74" s="307">
        <v>7946637.3600000003</v>
      </c>
      <c r="BN74" s="314">
        <f t="shared" si="17"/>
        <v>21284156.800000001</v>
      </c>
      <c r="BO74" s="307">
        <v>5160446.5199999996</v>
      </c>
      <c r="BP74" s="307">
        <v>28106.879999999997</v>
      </c>
      <c r="BQ74" s="307">
        <v>16095603.4</v>
      </c>
      <c r="BR74" s="307">
        <v>0</v>
      </c>
      <c r="BS74" s="307">
        <v>402722920.32360321</v>
      </c>
      <c r="BT74" s="307">
        <v>22884199.800000001</v>
      </c>
      <c r="BU74" s="307">
        <v>0</v>
      </c>
      <c r="BV74" s="307">
        <v>30991764.18</v>
      </c>
      <c r="BW74" s="314">
        <f t="shared" si="18"/>
        <v>433714684.50360322</v>
      </c>
      <c r="BX74" s="314">
        <f t="shared" si="19"/>
        <v>17230413.600000001</v>
      </c>
      <c r="BY74" s="307">
        <v>17230413.600000001</v>
      </c>
      <c r="BZ74" s="307">
        <v>0</v>
      </c>
      <c r="CA74" s="307">
        <v>0</v>
      </c>
      <c r="CB74" s="309">
        <v>0</v>
      </c>
      <c r="CC74" s="317">
        <v>0</v>
      </c>
      <c r="CE74" s="311"/>
    </row>
    <row r="75" spans="1:83" ht="42.75">
      <c r="A75" s="184">
        <v>520100</v>
      </c>
      <c r="B75" s="300">
        <v>68</v>
      </c>
      <c r="C75" s="185" t="s">
        <v>115</v>
      </c>
      <c r="D75" s="12">
        <f t="shared" si="14"/>
        <v>0</v>
      </c>
      <c r="E75" s="270">
        <f>СОГАЗ!E78+Капитал!E78+Ингосстрах!E78+Ресо!E78</f>
        <v>0</v>
      </c>
      <c r="F75" s="270">
        <f>СОГАЗ!F78+Капитал!F78+Ингосстрах!F78+Ресо!F78</f>
        <v>0</v>
      </c>
      <c r="G75" s="270">
        <f>СОГАЗ!G78+Капитал!G78+Ингосстрах!G78+Ресо!G78</f>
        <v>0</v>
      </c>
      <c r="H75" s="270">
        <f>СОГАЗ!H78+Капитал!H78+Ингосстрах!H78+Ресо!H78</f>
        <v>0</v>
      </c>
      <c r="I75" s="270">
        <f>СОГАЗ!I78+Капитал!I78+Ингосстрах!I78+Ресо!I78</f>
        <v>0</v>
      </c>
      <c r="J75" s="270">
        <f>СОГАЗ!J78+Капитал!J78+Ингосстрах!J78+Ресо!J78</f>
        <v>0</v>
      </c>
      <c r="K75" s="270">
        <f>СОГАЗ!K78+Капитал!K78+Ингосстрах!K78+Ресо!K78</f>
        <v>0</v>
      </c>
      <c r="L75" s="270">
        <f>СОГАЗ!L78+Капитал!L78+Ингосстрах!L78+Ресо!L78</f>
        <v>0</v>
      </c>
      <c r="M75" s="301">
        <f t="shared" si="15"/>
        <v>0</v>
      </c>
      <c r="N75" s="305">
        <f>СОГАЗ!N78+Капитал!N78+Ингосстрах!N78+Ресо!N78</f>
        <v>0</v>
      </c>
      <c r="O75" s="305">
        <f>СОГАЗ!O78+Капитал!O78+Ингосстрах!O78+Ресо!O78</f>
        <v>2520</v>
      </c>
      <c r="P75" s="305">
        <f>СОГАЗ!P78+Капитал!P78+Ингосстрах!P78+Ресо!P78</f>
        <v>761</v>
      </c>
      <c r="Q75" s="305">
        <f>СОГАЗ!Q78+Капитал!Q78+Ингосстрах!Q78+Ресо!Q78</f>
        <v>0</v>
      </c>
      <c r="R75" s="305">
        <f>СОГАЗ!R78+Капитал!R78+Ингосстрах!R78+Ресо!R78</f>
        <v>0</v>
      </c>
      <c r="S75" s="305">
        <f>СОГАЗ!S78+Капитал!S78+Ингосстрах!S78+Ресо!S78</f>
        <v>0</v>
      </c>
      <c r="T75" s="305">
        <f>СОГАЗ!T78+Капитал!T78+Ингосстрах!T78+Ресо!T78</f>
        <v>0</v>
      </c>
      <c r="U75" s="305">
        <f>СОГАЗ!U78+Капитал!U78+Ингосстрах!U78+Ресо!U78</f>
        <v>0</v>
      </c>
      <c r="V75" s="305">
        <f>СОГАЗ!V78+Капитал!V78+Ингосстрах!V78+Ресо!V78</f>
        <v>0</v>
      </c>
      <c r="W75" s="305">
        <f>СОГАЗ!W78+Капитал!W78+Ингосстрах!W78+Ресо!W78</f>
        <v>0</v>
      </c>
      <c r="X75" s="305">
        <f>СОГАЗ!X78+Капитал!X78+Ингосстрах!X78+Ресо!X78</f>
        <v>0</v>
      </c>
      <c r="Y75" s="186">
        <f>СОГАЗ!Y78+Капитал!Y78+Ингосстрах!Y78+Ресо!Y78</f>
        <v>0</v>
      </c>
      <c r="Z75" s="12">
        <f t="shared" si="10"/>
        <v>12312</v>
      </c>
      <c r="AA75" s="306">
        <f>СОГАЗ!AA78+Капитал!AA78+Ингосстрах!AA78+Ресо!AA78</f>
        <v>0</v>
      </c>
      <c r="AB75" s="305">
        <f>СОГАЗ!AB78+Капитал!AB78+Ингосстрах!AB78+Ресо!AB78</f>
        <v>0</v>
      </c>
      <c r="AC75" s="305">
        <f>СОГАЗ!AC78+Капитал!AC78+Ингосстрах!AC78+Ресо!AC78</f>
        <v>12312</v>
      </c>
      <c r="AD75" s="186">
        <f>СОГАЗ!AD78+Капитал!AD78+Ингосстрах!AD78+Ресо!AD78</f>
        <v>0</v>
      </c>
      <c r="AE75" s="14">
        <f>СОГАЗ!AE78+Капитал!AE78+Ингосстрах!AE78+Ресо!AE78</f>
        <v>21239</v>
      </c>
      <c r="AF75" s="305">
        <f>СОГАЗ!AF78+Капитал!AF78+Ингосстрах!AF78+Ресо!AF78</f>
        <v>2032</v>
      </c>
      <c r="AG75" s="305">
        <f>СОГАЗ!AG78+Капитал!AG78+Ингосстрах!AG78+Ресо!AG78</f>
        <v>0</v>
      </c>
      <c r="AH75" s="302">
        <f>СОГАЗ!AH78+Капитал!AH78+Ингосстрах!AH78+Ресо!AH78</f>
        <v>797</v>
      </c>
      <c r="AI75" s="17">
        <f t="shared" si="11"/>
        <v>22036</v>
      </c>
      <c r="AJ75" s="12">
        <f t="shared" si="12"/>
        <v>2236</v>
      </c>
      <c r="AK75" s="306">
        <f>СОГАЗ!AK78+Капитал!AK78+Ингосстрах!AK78+Ресо!AK78</f>
        <v>2236</v>
      </c>
      <c r="AL75" s="305">
        <f>СОГАЗ!AL78+Капитал!AL78+Ингосстрах!AL78+Ресо!AL78</f>
        <v>0</v>
      </c>
      <c r="AM75" s="187">
        <f>СОГАЗ!AM78+Капитал!AM78+Ингосстрах!AM78+Ресо!AM78</f>
        <v>0</v>
      </c>
      <c r="AN75" s="14">
        <f>СОГАЗ!AN78+Капитал!AN78+Ингосстрах!AN78+Ресо!AN78</f>
        <v>0</v>
      </c>
      <c r="AO75" s="186">
        <f>СОГАЗ!AO78+Капитал!AO78+Ингосстрах!AO78+Ресо!AO78</f>
        <v>0</v>
      </c>
      <c r="AP75" s="309">
        <f t="shared" si="13"/>
        <v>1060666422.46</v>
      </c>
      <c r="AQ75" s="314">
        <f t="shared" si="16"/>
        <v>0</v>
      </c>
      <c r="AR75" s="307">
        <v>0</v>
      </c>
      <c r="AS75" s="307">
        <v>0</v>
      </c>
      <c r="AT75" s="307">
        <v>0</v>
      </c>
      <c r="AU75" s="307">
        <v>0</v>
      </c>
      <c r="AV75" s="307">
        <v>0</v>
      </c>
      <c r="AW75" s="307">
        <v>0</v>
      </c>
      <c r="AX75" s="307">
        <v>0</v>
      </c>
      <c r="AY75" s="307">
        <v>0</v>
      </c>
      <c r="AZ75" s="307">
        <v>0</v>
      </c>
      <c r="BA75" s="309">
        <v>10343869.449999999</v>
      </c>
      <c r="BB75" s="307">
        <v>0</v>
      </c>
      <c r="BC75" s="307">
        <v>7764498</v>
      </c>
      <c r="BD75" s="307">
        <v>2579371.4500000002</v>
      </c>
      <c r="BE75" s="307">
        <v>0</v>
      </c>
      <c r="BF75" s="307">
        <v>0</v>
      </c>
      <c r="BG75" s="307">
        <v>0</v>
      </c>
      <c r="BH75" s="307">
        <v>0</v>
      </c>
      <c r="BI75" s="307">
        <v>0</v>
      </c>
      <c r="BJ75" s="307">
        <v>0</v>
      </c>
      <c r="BK75" s="307">
        <v>0</v>
      </c>
      <c r="BL75" s="307">
        <v>0</v>
      </c>
      <c r="BM75" s="307">
        <v>0</v>
      </c>
      <c r="BN75" s="314">
        <f t="shared" si="17"/>
        <v>9946249.2000000011</v>
      </c>
      <c r="BO75" s="307">
        <v>0</v>
      </c>
      <c r="BP75" s="307">
        <v>0</v>
      </c>
      <c r="BQ75" s="307">
        <v>9946249.2000000011</v>
      </c>
      <c r="BR75" s="307">
        <v>0</v>
      </c>
      <c r="BS75" s="307">
        <v>948749520.21000004</v>
      </c>
      <c r="BT75" s="307">
        <v>331085118.88000005</v>
      </c>
      <c r="BU75" s="307">
        <v>0</v>
      </c>
      <c r="BV75" s="307">
        <v>25373164.480000004</v>
      </c>
      <c r="BW75" s="314">
        <f t="shared" si="18"/>
        <v>974122684.69000006</v>
      </c>
      <c r="BX75" s="314">
        <f t="shared" si="19"/>
        <v>66253619.119999997</v>
      </c>
      <c r="BY75" s="307">
        <v>66253619.119999997</v>
      </c>
      <c r="BZ75" s="307">
        <v>0</v>
      </c>
      <c r="CA75" s="307">
        <v>0</v>
      </c>
      <c r="CB75" s="309">
        <v>0</v>
      </c>
      <c r="CC75" s="317">
        <v>0</v>
      </c>
      <c r="CE75" s="311"/>
    </row>
    <row r="76" spans="1:83" ht="42.75">
      <c r="A76" s="184">
        <v>520101</v>
      </c>
      <c r="B76" s="300">
        <v>69</v>
      </c>
      <c r="C76" s="185" t="s">
        <v>116</v>
      </c>
      <c r="D76" s="12">
        <f t="shared" si="14"/>
        <v>58918</v>
      </c>
      <c r="E76" s="270">
        <f>СОГАЗ!E79+Капитал!E79+Ингосстрах!E79+Ресо!E79</f>
        <v>55918</v>
      </c>
      <c r="F76" s="270">
        <f>СОГАЗ!F79+Капитал!F79+Ингосстрах!F79+Ресо!F79</f>
        <v>3010</v>
      </c>
      <c r="G76" s="270">
        <f>СОГАЗ!G79+Капитал!G79+Ингосстрах!G79+Ресо!G79</f>
        <v>6417</v>
      </c>
      <c r="H76" s="270">
        <f>СОГАЗ!H79+Капитал!H79+Ингосстрах!H79+Ресо!H79</f>
        <v>3000</v>
      </c>
      <c r="I76" s="270">
        <f>СОГАЗ!I79+Капитал!I79+Ингосстрах!I79+Ресо!I79</f>
        <v>0</v>
      </c>
      <c r="J76" s="270">
        <f>СОГАЗ!J79+Капитал!J79+Ингосстрах!J79+Ресо!J79</f>
        <v>0</v>
      </c>
      <c r="K76" s="270">
        <f>СОГАЗ!K79+Капитал!K79+Ингосстрах!K79+Ресо!K79</f>
        <v>0</v>
      </c>
      <c r="L76" s="270">
        <f>СОГАЗ!L79+Капитал!L79+Ингосстрах!L79+Ресо!L79</f>
        <v>0</v>
      </c>
      <c r="M76" s="301">
        <f t="shared" si="15"/>
        <v>24559</v>
      </c>
      <c r="N76" s="305">
        <f>СОГАЗ!N79+Капитал!N79+Ингосстрах!N79+Ресо!N79</f>
        <v>24559</v>
      </c>
      <c r="O76" s="305">
        <f>СОГАЗ!O79+Капитал!O79+Ингосстрах!O79+Ресо!O79</f>
        <v>0</v>
      </c>
      <c r="P76" s="305">
        <f>СОГАЗ!P79+Капитал!P79+Ингосстрах!P79+Ресо!P79</f>
        <v>0</v>
      </c>
      <c r="Q76" s="305">
        <f>СОГАЗ!Q79+Капитал!Q79+Ингосстрах!Q79+Ресо!Q79</f>
        <v>2818</v>
      </c>
      <c r="R76" s="305">
        <f>СОГАЗ!R79+Капитал!R79+Ингосстрах!R79+Ресо!R79</f>
        <v>1171</v>
      </c>
      <c r="S76" s="305">
        <f>СОГАЗ!S79+Капитал!S79+Ингосстрах!S79+Ресо!S79</f>
        <v>0</v>
      </c>
      <c r="T76" s="305">
        <f>СОГАЗ!T79+Капитал!T79+Ингосстрах!T79+Ресо!T79</f>
        <v>0</v>
      </c>
      <c r="U76" s="305">
        <f>СОГАЗ!U79+Капитал!U79+Ингосстрах!U79+Ресо!U79</f>
        <v>500</v>
      </c>
      <c r="V76" s="305">
        <f>СОГАЗ!V79+Капитал!V79+Ингосстрах!V79+Ресо!V79</f>
        <v>0</v>
      </c>
      <c r="W76" s="305">
        <f>СОГАЗ!W79+Капитал!W79+Ингосстрах!W79+Ресо!W79</f>
        <v>3146</v>
      </c>
      <c r="X76" s="305">
        <f>СОГАЗ!X79+Капитал!X79+Ингосстрах!X79+Ресо!X79</f>
        <v>0</v>
      </c>
      <c r="Y76" s="186">
        <f>СОГАЗ!Y79+Капитал!Y79+Ингосстрах!Y79+Ресо!Y79</f>
        <v>0</v>
      </c>
      <c r="Z76" s="12">
        <f t="shared" si="10"/>
        <v>14792</v>
      </c>
      <c r="AA76" s="306">
        <f>СОГАЗ!AA79+Капитал!AA79+Ингосстрах!AA79+Ресо!AA79</f>
        <v>14792</v>
      </c>
      <c r="AB76" s="305">
        <f>СОГАЗ!AB79+Капитал!AB79+Ингосстрах!AB79+Ресо!AB79</f>
        <v>0</v>
      </c>
      <c r="AC76" s="305">
        <f>СОГАЗ!AC79+Капитал!AC79+Ингосстрах!AC79+Ресо!AC79</f>
        <v>0</v>
      </c>
      <c r="AD76" s="186">
        <f>СОГАЗ!AD79+Капитал!AD79+Ингосстрах!AD79+Ресо!AD79</f>
        <v>0</v>
      </c>
      <c r="AE76" s="14">
        <f>СОГАЗ!AE79+Капитал!AE79+Ингосстрах!AE79+Ресо!AE79</f>
        <v>0</v>
      </c>
      <c r="AF76" s="305">
        <f>СОГАЗ!AF79+Капитал!AF79+Ингосстрах!AF79+Ресо!AF79</f>
        <v>0</v>
      </c>
      <c r="AG76" s="305">
        <f>СОГАЗ!AG79+Капитал!AG79+Ингосстрах!AG79+Ресо!AG79</f>
        <v>0</v>
      </c>
      <c r="AH76" s="302">
        <f>СОГАЗ!AH79+Капитал!AH79+Ингосстрах!AH79+Ресо!AH79</f>
        <v>0</v>
      </c>
      <c r="AI76" s="17">
        <f t="shared" si="11"/>
        <v>0</v>
      </c>
      <c r="AJ76" s="12">
        <f t="shared" si="12"/>
        <v>3974</v>
      </c>
      <c r="AK76" s="306">
        <f>СОГАЗ!AK79+Капитал!AK79+Ингосстрах!AK79+Ресо!AK79</f>
        <v>3974</v>
      </c>
      <c r="AL76" s="305">
        <f>СОГАЗ!AL79+Капитал!AL79+Ингосстрах!AL79+Ресо!AL79</f>
        <v>0</v>
      </c>
      <c r="AM76" s="187">
        <f>СОГАЗ!AM79+Капитал!AM79+Ингосстрах!AM79+Ресо!AM79</f>
        <v>0</v>
      </c>
      <c r="AN76" s="14">
        <f>СОГАЗ!AN79+Капитал!AN79+Ингосстрах!AN79+Ресо!AN79</f>
        <v>0</v>
      </c>
      <c r="AO76" s="186">
        <f>СОГАЗ!AO79+Капитал!AO79+Ингосстрах!AO79+Ресо!AO79</f>
        <v>0</v>
      </c>
      <c r="AP76" s="309">
        <f t="shared" si="13"/>
        <v>105680195.45999999</v>
      </c>
      <c r="AQ76" s="314">
        <f t="shared" si="16"/>
        <v>27264878.599999998</v>
      </c>
      <c r="AR76" s="307">
        <v>26432438.599999998</v>
      </c>
      <c r="AS76" s="307">
        <v>3560619.2999999993</v>
      </c>
      <c r="AT76" s="307">
        <v>13902430.5</v>
      </c>
      <c r="AU76" s="307">
        <v>0</v>
      </c>
      <c r="AV76" s="307">
        <v>832440.00000000012</v>
      </c>
      <c r="AW76" s="307">
        <v>0</v>
      </c>
      <c r="AX76" s="307">
        <v>0</v>
      </c>
      <c r="AY76" s="307">
        <v>0</v>
      </c>
      <c r="AZ76" s="307">
        <v>0</v>
      </c>
      <c r="BA76" s="309">
        <v>31259313.280000001</v>
      </c>
      <c r="BB76" s="307">
        <v>26197085.300000001</v>
      </c>
      <c r="BC76" s="307">
        <v>0</v>
      </c>
      <c r="BD76" s="307">
        <v>0</v>
      </c>
      <c r="BE76" s="307">
        <v>1873716.3800000001</v>
      </c>
      <c r="BF76" s="307">
        <v>1101676.8</v>
      </c>
      <c r="BG76" s="307">
        <v>0</v>
      </c>
      <c r="BH76" s="307">
        <v>0</v>
      </c>
      <c r="BI76" s="307">
        <v>242334.99999999997</v>
      </c>
      <c r="BJ76" s="307">
        <v>0</v>
      </c>
      <c r="BK76" s="307">
        <v>1844499.8</v>
      </c>
      <c r="BL76" s="307">
        <v>0</v>
      </c>
      <c r="BM76" s="307">
        <v>0</v>
      </c>
      <c r="BN76" s="314">
        <f t="shared" si="17"/>
        <v>8423452.3200000003</v>
      </c>
      <c r="BO76" s="307">
        <v>8423452.3200000003</v>
      </c>
      <c r="BP76" s="307">
        <v>0</v>
      </c>
      <c r="BQ76" s="307">
        <v>0</v>
      </c>
      <c r="BR76" s="307">
        <v>0</v>
      </c>
      <c r="BS76" s="307"/>
      <c r="BT76" s="307">
        <v>0</v>
      </c>
      <c r="BU76" s="307">
        <v>0</v>
      </c>
      <c r="BV76" s="307">
        <v>0</v>
      </c>
      <c r="BW76" s="314">
        <f t="shared" si="18"/>
        <v>0</v>
      </c>
      <c r="BX76" s="314">
        <f t="shared" si="19"/>
        <v>38732551.259999998</v>
      </c>
      <c r="BY76" s="307">
        <v>38732551.259999998</v>
      </c>
      <c r="BZ76" s="307">
        <v>0</v>
      </c>
      <c r="CA76" s="307">
        <v>0</v>
      </c>
      <c r="CB76" s="309">
        <v>0</v>
      </c>
      <c r="CC76" s="317">
        <v>0</v>
      </c>
      <c r="CE76" s="311"/>
    </row>
    <row r="77" spans="1:83" ht="42.75">
      <c r="A77" s="184">
        <v>520106</v>
      </c>
      <c r="B77" s="300">
        <v>70</v>
      </c>
      <c r="C77" s="185" t="s">
        <v>117</v>
      </c>
      <c r="D77" s="12">
        <f t="shared" si="14"/>
        <v>83841</v>
      </c>
      <c r="E77" s="270">
        <f>СОГАЗ!E80+Капитал!E80+Ингосстрах!E80+Ресо!E80</f>
        <v>82230</v>
      </c>
      <c r="F77" s="270">
        <f>СОГАЗ!F80+Капитал!F80+Ингосстрах!F80+Ресо!F80</f>
        <v>0</v>
      </c>
      <c r="G77" s="270">
        <f>СОГАЗ!G80+Капитал!G80+Ингосстрах!G80+Ресо!G80</f>
        <v>0</v>
      </c>
      <c r="H77" s="270">
        <f>СОГАЗ!H80+Капитал!H80+Ингосстрах!H80+Ресо!H80</f>
        <v>0</v>
      </c>
      <c r="I77" s="270">
        <f>СОГАЗ!I80+Капитал!I80+Ингосстрах!I80+Ресо!I80</f>
        <v>0</v>
      </c>
      <c r="J77" s="270">
        <f>СОГАЗ!J80+Капитал!J80+Ингосстрах!J80+Ресо!J80</f>
        <v>0</v>
      </c>
      <c r="K77" s="270">
        <f>СОГАЗ!K80+Капитал!K80+Ингосстрах!K80+Ресо!K80</f>
        <v>0</v>
      </c>
      <c r="L77" s="270">
        <f>СОГАЗ!L80+Капитал!L80+Ингосстрах!L80+Ресо!L80</f>
        <v>1611</v>
      </c>
      <c r="M77" s="301">
        <f t="shared" si="15"/>
        <v>15578</v>
      </c>
      <c r="N77" s="305">
        <f>СОГАЗ!N80+Капитал!N80+Ингосстрах!N80+Ресо!N80</f>
        <v>15282</v>
      </c>
      <c r="O77" s="305">
        <f>СОГАЗ!O80+Капитал!O80+Ингосстрах!O80+Ресо!O80</f>
        <v>0</v>
      </c>
      <c r="P77" s="305">
        <f>СОГАЗ!P80+Капитал!P80+Ингосстрах!P80+Ресо!P80</f>
        <v>0</v>
      </c>
      <c r="Q77" s="305">
        <f>СОГАЗ!Q80+Капитал!Q80+Ингосстрах!Q80+Ресо!Q80</f>
        <v>0</v>
      </c>
      <c r="R77" s="305">
        <f>СОГАЗ!R80+Капитал!R80+Ингосстрах!R80+Ресо!R80</f>
        <v>0</v>
      </c>
      <c r="S77" s="305">
        <f>СОГАЗ!S80+Капитал!S80+Ингосстрах!S80+Ресо!S80</f>
        <v>0</v>
      </c>
      <c r="T77" s="305">
        <f>СОГАЗ!T80+Капитал!T80+Ингосстрах!T80+Ресо!T80</f>
        <v>0</v>
      </c>
      <c r="U77" s="305">
        <f>СОГАЗ!U80+Капитал!U80+Ингосстрах!U80+Ресо!U80</f>
        <v>0</v>
      </c>
      <c r="V77" s="305">
        <f>СОГАЗ!V80+Капитал!V80+Ингосстрах!V80+Ресо!V80</f>
        <v>0</v>
      </c>
      <c r="W77" s="305">
        <f>СОГАЗ!W80+Капитал!W80+Ингосстрах!W80+Ресо!W80</f>
        <v>0</v>
      </c>
      <c r="X77" s="305">
        <f>СОГАЗ!X80+Капитал!X80+Ингосстрах!X80+Ресо!X80</f>
        <v>0</v>
      </c>
      <c r="Y77" s="186">
        <f>СОГАЗ!Y80+Капитал!Y80+Ингосстрах!Y80+Ресо!Y80</f>
        <v>296</v>
      </c>
      <c r="Z77" s="12">
        <f t="shared" si="10"/>
        <v>9</v>
      </c>
      <c r="AA77" s="306">
        <f>СОГАЗ!AA80+Капитал!AA80+Ингосстрах!AA80+Ресо!AA80</f>
        <v>0</v>
      </c>
      <c r="AB77" s="305">
        <f>СОГАЗ!AB80+Капитал!AB80+Ингосстрах!AB80+Ресо!AB80</f>
        <v>9</v>
      </c>
      <c r="AC77" s="305">
        <f>СОГАЗ!AC80+Капитал!AC80+Ингосстрах!AC80+Ресо!AC80</f>
        <v>0</v>
      </c>
      <c r="AD77" s="186">
        <f>СОГАЗ!AD80+Капитал!AD80+Ингосстрах!AD80+Ресо!AD80</f>
        <v>0</v>
      </c>
      <c r="AE77" s="14">
        <f>СОГАЗ!AE80+Капитал!AE80+Ингосстрах!AE80+Ресо!AE80</f>
        <v>0</v>
      </c>
      <c r="AF77" s="305">
        <f>СОГАЗ!AF80+Капитал!AF80+Ингосстрах!AF80+Ресо!AF80</f>
        <v>0</v>
      </c>
      <c r="AG77" s="305">
        <f>СОГАЗ!AG80+Капитал!AG80+Ингосстрах!AG80+Ресо!AG80</f>
        <v>0</v>
      </c>
      <c r="AH77" s="302">
        <f>СОГАЗ!AH80+Капитал!AH80+Ингосстрах!AH80+Ресо!AH80</f>
        <v>0</v>
      </c>
      <c r="AI77" s="17">
        <f t="shared" si="11"/>
        <v>0</v>
      </c>
      <c r="AJ77" s="12">
        <f t="shared" si="12"/>
        <v>890</v>
      </c>
      <c r="AK77" s="306">
        <f>СОГАЗ!AK80+Капитал!AK80+Ингосстрах!AK80+Ресо!AK80</f>
        <v>890</v>
      </c>
      <c r="AL77" s="305">
        <f>СОГАЗ!AL80+Капитал!AL80+Ингосстрах!AL80+Ресо!AL80</f>
        <v>0</v>
      </c>
      <c r="AM77" s="187">
        <f>СОГАЗ!AM80+Капитал!AM80+Ингосстрах!AM80+Ресо!AM80</f>
        <v>0</v>
      </c>
      <c r="AN77" s="14">
        <f>СОГАЗ!AN80+Капитал!AN80+Ингосстрах!AN80+Ресо!AN80</f>
        <v>0</v>
      </c>
      <c r="AO77" s="186">
        <f>СОГАЗ!AO80+Капитал!AO80+Ингосстрах!AO80+Ресо!AO80</f>
        <v>0</v>
      </c>
      <c r="AP77" s="309">
        <f t="shared" si="13"/>
        <v>54078318.699999996</v>
      </c>
      <c r="AQ77" s="314">
        <f t="shared" si="16"/>
        <v>28233737.249999996</v>
      </c>
      <c r="AR77" s="307">
        <v>27334074.299999997</v>
      </c>
      <c r="AS77" s="307">
        <v>0</v>
      </c>
      <c r="AT77" s="307">
        <v>0</v>
      </c>
      <c r="AU77" s="307">
        <v>0</v>
      </c>
      <c r="AV77" s="307">
        <v>0</v>
      </c>
      <c r="AW77" s="307">
        <v>0</v>
      </c>
      <c r="AX77" s="307">
        <v>0</v>
      </c>
      <c r="AY77" s="307">
        <v>0</v>
      </c>
      <c r="AZ77" s="307">
        <v>899662.95000000007</v>
      </c>
      <c r="BA77" s="309">
        <v>18699215.52</v>
      </c>
      <c r="BB77" s="307">
        <v>18434982.239999998</v>
      </c>
      <c r="BC77" s="307">
        <v>0</v>
      </c>
      <c r="BD77" s="307">
        <v>0</v>
      </c>
      <c r="BE77" s="307">
        <v>0</v>
      </c>
      <c r="BF77" s="307">
        <v>0</v>
      </c>
      <c r="BG77" s="307">
        <v>0</v>
      </c>
      <c r="BH77" s="307">
        <v>0</v>
      </c>
      <c r="BI77" s="307">
        <v>0</v>
      </c>
      <c r="BJ77" s="307">
        <v>0</v>
      </c>
      <c r="BK77" s="307">
        <v>0</v>
      </c>
      <c r="BL77" s="307">
        <v>0</v>
      </c>
      <c r="BM77" s="307">
        <v>264233.27999999997</v>
      </c>
      <c r="BN77" s="314">
        <f t="shared" si="17"/>
        <v>3952.53</v>
      </c>
      <c r="BO77" s="307">
        <v>0</v>
      </c>
      <c r="BP77" s="307">
        <v>3952.53</v>
      </c>
      <c r="BQ77" s="307">
        <v>0</v>
      </c>
      <c r="BR77" s="307">
        <v>0</v>
      </c>
      <c r="BS77" s="307"/>
      <c r="BT77" s="307">
        <v>0</v>
      </c>
      <c r="BU77" s="307">
        <v>0</v>
      </c>
      <c r="BV77" s="307">
        <v>0</v>
      </c>
      <c r="BW77" s="314">
        <f t="shared" si="18"/>
        <v>0</v>
      </c>
      <c r="BX77" s="314">
        <f t="shared" si="19"/>
        <v>7141413.4000000004</v>
      </c>
      <c r="BY77" s="307">
        <v>7141413.4000000004</v>
      </c>
      <c r="BZ77" s="307">
        <v>0</v>
      </c>
      <c r="CA77" s="307">
        <v>0</v>
      </c>
      <c r="CB77" s="309">
        <v>0</v>
      </c>
      <c r="CC77" s="317">
        <v>0</v>
      </c>
      <c r="CE77" s="311"/>
    </row>
    <row r="78" spans="1:83" ht="42.75">
      <c r="A78" s="184">
        <v>520102</v>
      </c>
      <c r="B78" s="300">
        <v>71</v>
      </c>
      <c r="C78" s="185" t="s">
        <v>118</v>
      </c>
      <c r="D78" s="12">
        <f t="shared" si="14"/>
        <v>146799</v>
      </c>
      <c r="E78" s="270">
        <f>СОГАЗ!E81+Капитал!E81+Ингосстрах!E81+Ресо!E81</f>
        <v>94852</v>
      </c>
      <c r="F78" s="270">
        <f>СОГАЗ!F81+Капитал!F81+Ингосстрах!F81+Ресо!F81</f>
        <v>14377</v>
      </c>
      <c r="G78" s="270">
        <f>СОГАЗ!G81+Капитал!G81+Ингосстрах!G81+Ресо!G81</f>
        <v>11233</v>
      </c>
      <c r="H78" s="270">
        <f>СОГАЗ!H81+Капитал!H81+Ингосстрах!H81+Ресо!H81</f>
        <v>0</v>
      </c>
      <c r="I78" s="270">
        <f>СОГАЗ!I81+Капитал!I81+Ингосстрах!I81+Ресо!I81</f>
        <v>0</v>
      </c>
      <c r="J78" s="270">
        <f>СОГАЗ!J81+Капитал!J81+Ингосстрах!J81+Ресо!J81</f>
        <v>0</v>
      </c>
      <c r="K78" s="270">
        <f>СОГАЗ!K81+Капитал!K81+Ингосстрах!K81+Ресо!K81</f>
        <v>39570</v>
      </c>
      <c r="L78" s="270">
        <f>СОГАЗ!L81+Капитал!L81+Ингосстрах!L81+Ресо!L81</f>
        <v>12377</v>
      </c>
      <c r="M78" s="301">
        <f t="shared" si="15"/>
        <v>74522</v>
      </c>
      <c r="N78" s="305">
        <f>СОГАЗ!N81+Капитал!N81+Ингосстрах!N81+Ресо!N81</f>
        <v>66351</v>
      </c>
      <c r="O78" s="305">
        <f>СОГАЗ!O81+Капитал!O81+Ингосстрах!O81+Ресо!O81</f>
        <v>442</v>
      </c>
      <c r="P78" s="305">
        <f>СОГАЗ!P81+Капитал!P81+Ингосстрах!P81+Ресо!P81</f>
        <v>0</v>
      </c>
      <c r="Q78" s="305">
        <f>СОГАЗ!Q81+Капитал!Q81+Ингосстрах!Q81+Ресо!Q81</f>
        <v>6028</v>
      </c>
      <c r="R78" s="305">
        <f>СОГАЗ!R81+Капитал!R81+Ингосстрах!R81+Ресо!R81</f>
        <v>1920</v>
      </c>
      <c r="S78" s="305">
        <f>СОГАЗ!S81+Капитал!S81+Ингосстрах!S81+Ресо!S81</f>
        <v>0</v>
      </c>
      <c r="T78" s="305">
        <f>СОГАЗ!T81+Капитал!T81+Ингосстрах!T81+Ресо!T81</f>
        <v>0</v>
      </c>
      <c r="U78" s="305">
        <f>СОГАЗ!U81+Капитал!U81+Ингосстрах!U81+Ресо!U81</f>
        <v>50</v>
      </c>
      <c r="V78" s="305">
        <f>СОГАЗ!V81+Капитал!V81+Ингосстрах!V81+Ресо!V81</f>
        <v>0</v>
      </c>
      <c r="W78" s="305">
        <f>СОГАЗ!W81+Капитал!W81+Ингосстрах!W81+Ресо!W81</f>
        <v>6091</v>
      </c>
      <c r="X78" s="305">
        <f>СОГАЗ!X81+Капитал!X81+Ингосстрах!X81+Ресо!X81</f>
        <v>0</v>
      </c>
      <c r="Y78" s="186">
        <f>СОГАЗ!Y81+Капитал!Y81+Ингосстрах!Y81+Ресо!Y81</f>
        <v>8171</v>
      </c>
      <c r="Z78" s="12">
        <f t="shared" si="10"/>
        <v>29600</v>
      </c>
      <c r="AA78" s="306">
        <f>СОГАЗ!AA81+Капитал!AA81+Ингосстрах!AA81+Ресо!AA81</f>
        <v>6500</v>
      </c>
      <c r="AB78" s="305">
        <f>СОГАЗ!AB81+Капитал!AB81+Ингосстрах!AB81+Ресо!AB81</f>
        <v>100</v>
      </c>
      <c r="AC78" s="305">
        <f>СОГАЗ!AC81+Капитал!AC81+Ингосстрах!AC81+Ресо!AC81</f>
        <v>23000</v>
      </c>
      <c r="AD78" s="186">
        <f>СОГАЗ!AD81+Капитал!AD81+Ингосстрах!AD81+Ресо!AD81</f>
        <v>0</v>
      </c>
      <c r="AE78" s="14">
        <f>СОГАЗ!AE81+Капитал!AE81+Ингосстрах!AE81+Ресо!AE81</f>
        <v>10855</v>
      </c>
      <c r="AF78" s="305">
        <f>СОГАЗ!AF81+Капитал!AF81+Ингосстрах!AF81+Ресо!AF81</f>
        <v>160</v>
      </c>
      <c r="AG78" s="305">
        <f>СОГАЗ!AG81+Капитал!AG81+Ингосстрах!AG81+Ресо!AG81</f>
        <v>80</v>
      </c>
      <c r="AH78" s="302">
        <f>СОГАЗ!AH81+Капитал!AH81+Ингосстрах!AH81+Ресо!AH81</f>
        <v>266</v>
      </c>
      <c r="AI78" s="17">
        <f t="shared" si="11"/>
        <v>11121</v>
      </c>
      <c r="AJ78" s="12">
        <f t="shared" si="12"/>
        <v>1384</v>
      </c>
      <c r="AK78" s="306">
        <f>СОГАЗ!AK81+Капитал!AK81+Ингосстрах!AK81+Ресо!AK81</f>
        <v>1384</v>
      </c>
      <c r="AL78" s="305">
        <f>СОГАЗ!AL81+Капитал!AL81+Ингосстрах!AL81+Ресо!AL81</f>
        <v>0</v>
      </c>
      <c r="AM78" s="187">
        <f>СОГАЗ!AM81+Капитал!AM81+Ингосстрах!AM81+Ресо!AM81</f>
        <v>0</v>
      </c>
      <c r="AN78" s="14">
        <f>СОГАЗ!AN81+Капитал!AN81+Ингосстрах!AN81+Ресо!AN81</f>
        <v>0</v>
      </c>
      <c r="AO78" s="186">
        <f>СОГАЗ!AO81+Капитал!AO81+Ингосстрах!AO81+Ресо!AO81</f>
        <v>0</v>
      </c>
      <c r="AP78" s="309">
        <f t="shared" si="13"/>
        <v>495345600.66999996</v>
      </c>
      <c r="AQ78" s="314">
        <f t="shared" si="16"/>
        <v>97412446.390000015</v>
      </c>
      <c r="AR78" s="307">
        <v>58852820.440000005</v>
      </c>
      <c r="AS78" s="307">
        <v>23085867.75</v>
      </c>
      <c r="AT78" s="307">
        <v>24558707.900000002</v>
      </c>
      <c r="AU78" s="307">
        <v>0</v>
      </c>
      <c r="AV78" s="307">
        <v>0</v>
      </c>
      <c r="AW78" s="307">
        <v>0</v>
      </c>
      <c r="AX78" s="307">
        <v>0</v>
      </c>
      <c r="AY78" s="307">
        <v>31647690.300000001</v>
      </c>
      <c r="AZ78" s="307">
        <v>6911935.6500000004</v>
      </c>
      <c r="BA78" s="309">
        <v>80502711.36999999</v>
      </c>
      <c r="BB78" s="307">
        <v>62436954.509999998</v>
      </c>
      <c r="BC78" s="307">
        <v>1361868.3</v>
      </c>
      <c r="BD78" s="307">
        <v>0</v>
      </c>
      <c r="BE78" s="307">
        <v>4008077.48</v>
      </c>
      <c r="BF78" s="307">
        <v>1806336</v>
      </c>
      <c r="BG78" s="307">
        <v>0</v>
      </c>
      <c r="BH78" s="307">
        <v>0</v>
      </c>
      <c r="BI78" s="307">
        <v>24233.5</v>
      </c>
      <c r="BJ78" s="307">
        <v>0</v>
      </c>
      <c r="BK78" s="307">
        <v>3571153.3</v>
      </c>
      <c r="BL78" s="307">
        <v>0</v>
      </c>
      <c r="BM78" s="307">
        <v>7294088.2799999993</v>
      </c>
      <c r="BN78" s="314">
        <f t="shared" si="17"/>
        <v>22325957</v>
      </c>
      <c r="BO78" s="307">
        <v>3701490</v>
      </c>
      <c r="BP78" s="307">
        <v>43917</v>
      </c>
      <c r="BQ78" s="307">
        <v>18580550</v>
      </c>
      <c r="BR78" s="307">
        <v>0</v>
      </c>
      <c r="BS78" s="307">
        <v>277338373.63</v>
      </c>
      <c r="BT78" s="307">
        <v>26718166.399999999</v>
      </c>
      <c r="BU78" s="307">
        <v>4382048</v>
      </c>
      <c r="BV78" s="307">
        <v>6968545.6400000006</v>
      </c>
      <c r="BW78" s="314">
        <f t="shared" si="18"/>
        <v>284306919.26999998</v>
      </c>
      <c r="BX78" s="314">
        <f t="shared" si="19"/>
        <v>10797566.640000001</v>
      </c>
      <c r="BY78" s="307">
        <v>10797566.640000001</v>
      </c>
      <c r="BZ78" s="307">
        <v>0</v>
      </c>
      <c r="CA78" s="307">
        <v>0</v>
      </c>
      <c r="CB78" s="309">
        <v>0</v>
      </c>
      <c r="CC78" s="317">
        <v>0</v>
      </c>
      <c r="CE78" s="311"/>
    </row>
    <row r="79" spans="1:83" ht="42.75">
      <c r="A79" s="184">
        <v>520104</v>
      </c>
      <c r="B79" s="300">
        <v>72</v>
      </c>
      <c r="C79" s="185" t="s">
        <v>119</v>
      </c>
      <c r="D79" s="12">
        <f t="shared" si="14"/>
        <v>105591</v>
      </c>
      <c r="E79" s="270">
        <f>СОГАЗ!E82+Капитал!E82+Ингосстрах!E82+Ресо!E82</f>
        <v>105591</v>
      </c>
      <c r="F79" s="270">
        <f>СОГАЗ!F82+Капитал!F82+Ингосстрах!F82+Ресо!F82</f>
        <v>41676</v>
      </c>
      <c r="G79" s="270">
        <f>СОГАЗ!G82+Капитал!G82+Ингосстрах!G82+Ресо!G82</f>
        <v>273</v>
      </c>
      <c r="H79" s="270">
        <f>СОГАЗ!H82+Капитал!H82+Ингосстрах!H82+Ресо!H82</f>
        <v>0</v>
      </c>
      <c r="I79" s="270">
        <f>СОГАЗ!I82+Капитал!I82+Ингосстрах!I82+Ресо!I82</f>
        <v>0</v>
      </c>
      <c r="J79" s="270">
        <f>СОГАЗ!J82+Капитал!J82+Ингосстрах!J82+Ресо!J82</f>
        <v>0</v>
      </c>
      <c r="K79" s="270">
        <f>СОГАЗ!K82+Капитал!K82+Ингосстрах!K82+Ресо!K82</f>
        <v>0</v>
      </c>
      <c r="L79" s="270">
        <f>СОГАЗ!L82+Капитал!L82+Ингосстрах!L82+Ресо!L82</f>
        <v>0</v>
      </c>
      <c r="M79" s="301">
        <f t="shared" si="15"/>
        <v>38468</v>
      </c>
      <c r="N79" s="305">
        <f>СОГАЗ!N82+Капитал!N82+Ингосстрах!N82+Ресо!N82</f>
        <v>38468</v>
      </c>
      <c r="O79" s="305">
        <f>СОГАЗ!O82+Капитал!O82+Ингосстрах!O82+Ресо!O82</f>
        <v>0</v>
      </c>
      <c r="P79" s="305">
        <f>СОГАЗ!P82+Капитал!P82+Ингосстрах!P82+Ресо!P82</f>
        <v>0</v>
      </c>
      <c r="Q79" s="305">
        <f>СОГАЗ!Q82+Капитал!Q82+Ингосстрах!Q82+Ресо!Q82</f>
        <v>3405</v>
      </c>
      <c r="R79" s="305">
        <f>СОГАЗ!R82+Капитал!R82+Ингосстрах!R82+Ресо!R82</f>
        <v>0</v>
      </c>
      <c r="S79" s="305">
        <f>СОГАЗ!S82+Капитал!S82+Ингосстрах!S82+Ресо!S82</f>
        <v>0</v>
      </c>
      <c r="T79" s="305">
        <f>СОГАЗ!T82+Капитал!T82+Ингосстрах!T82+Ресо!T82</f>
        <v>0</v>
      </c>
      <c r="U79" s="305">
        <f>СОГАЗ!U82+Капитал!U82+Ингосстрах!U82+Ресо!U82</f>
        <v>0</v>
      </c>
      <c r="V79" s="305">
        <f>СОГАЗ!V82+Капитал!V82+Ингосстрах!V82+Ресо!V82</f>
        <v>0</v>
      </c>
      <c r="W79" s="305">
        <f>СОГАЗ!W82+Капитал!W82+Ингосстрах!W82+Ресо!W82</f>
        <v>3804</v>
      </c>
      <c r="X79" s="305">
        <f>СОГАЗ!X82+Капитал!X82+Ингосстрах!X82+Ресо!X82</f>
        <v>0</v>
      </c>
      <c r="Y79" s="186">
        <f>СОГАЗ!Y82+Капитал!Y82+Ингосстрах!Y82+Ресо!Y82</f>
        <v>0</v>
      </c>
      <c r="Z79" s="12">
        <f t="shared" si="10"/>
        <v>23639</v>
      </c>
      <c r="AA79" s="306">
        <f>СОГАЗ!AA82+Капитал!AA82+Ингосстрах!AA82+Ресо!AA82</f>
        <v>23639</v>
      </c>
      <c r="AB79" s="305">
        <f>СОГАЗ!AB82+Капитал!AB82+Ингосстрах!AB82+Ресо!AB82</f>
        <v>0</v>
      </c>
      <c r="AC79" s="305">
        <f>СОГАЗ!AC82+Капитал!AC82+Ингосстрах!AC82+Ресо!AC82</f>
        <v>0</v>
      </c>
      <c r="AD79" s="186">
        <f>СОГАЗ!AD82+Капитал!AD82+Ингосстрах!AD82+Ресо!AD82</f>
        <v>0</v>
      </c>
      <c r="AE79" s="14">
        <f>СОГАЗ!AE82+Капитал!AE82+Ингосстрах!AE82+Ресо!AE82</f>
        <v>0</v>
      </c>
      <c r="AF79" s="305">
        <f>СОГАЗ!AF82+Капитал!AF82+Ингосстрах!AF82+Ресо!AF82</f>
        <v>0</v>
      </c>
      <c r="AG79" s="305">
        <f>СОГАЗ!AG82+Капитал!AG82+Ингосстрах!AG82+Ресо!AG82</f>
        <v>0</v>
      </c>
      <c r="AH79" s="302">
        <f>СОГАЗ!AH82+Капитал!AH82+Ингосстрах!AH82+Ресо!AH82</f>
        <v>0</v>
      </c>
      <c r="AI79" s="17">
        <f t="shared" si="11"/>
        <v>0</v>
      </c>
      <c r="AJ79" s="12">
        <f t="shared" si="12"/>
        <v>213</v>
      </c>
      <c r="AK79" s="306">
        <f>СОГАЗ!AK82+Капитал!AK82+Ингосстрах!AK82+Ресо!AK82</f>
        <v>213</v>
      </c>
      <c r="AL79" s="305">
        <f>СОГАЗ!AL82+Капитал!AL82+Ингосстрах!AL82+Ресо!AL82</f>
        <v>0</v>
      </c>
      <c r="AM79" s="187">
        <f>СОГАЗ!AM82+Капитал!AM82+Ингосстрах!AM82+Ресо!AM82</f>
        <v>0</v>
      </c>
      <c r="AN79" s="14">
        <f>СОГАЗ!AN82+Капитал!AN82+Ингосстрах!AN82+Ресо!AN82</f>
        <v>0</v>
      </c>
      <c r="AO79" s="186">
        <f>СОГАЗ!AO82+Капитал!AO82+Ингосстрах!AO82+Ресо!AO82</f>
        <v>0</v>
      </c>
      <c r="AP79" s="309">
        <f t="shared" si="13"/>
        <v>214492269.44999999</v>
      </c>
      <c r="AQ79" s="314">
        <f t="shared" si="16"/>
        <v>119734914.45</v>
      </c>
      <c r="AR79" s="307">
        <v>119734914.45</v>
      </c>
      <c r="AS79" s="307">
        <v>105327754.79999998</v>
      </c>
      <c r="AT79" s="307">
        <v>1122005.43</v>
      </c>
      <c r="AU79" s="307">
        <v>0</v>
      </c>
      <c r="AV79" s="307">
        <v>0</v>
      </c>
      <c r="AW79" s="307">
        <v>0</v>
      </c>
      <c r="AX79" s="307">
        <v>0</v>
      </c>
      <c r="AY79" s="307">
        <v>0</v>
      </c>
      <c r="AZ79" s="307">
        <v>0</v>
      </c>
      <c r="BA79" s="309">
        <v>79292252.310000002</v>
      </c>
      <c r="BB79" s="307">
        <v>74797948.560000002</v>
      </c>
      <c r="BC79" s="307">
        <v>0</v>
      </c>
      <c r="BD79" s="307">
        <v>0</v>
      </c>
      <c r="BE79" s="307">
        <v>2264018.5500000003</v>
      </c>
      <c r="BF79" s="307">
        <v>0</v>
      </c>
      <c r="BG79" s="307">
        <v>0</v>
      </c>
      <c r="BH79" s="307">
        <v>0</v>
      </c>
      <c r="BI79" s="307">
        <v>0</v>
      </c>
      <c r="BJ79" s="307">
        <v>0</v>
      </c>
      <c r="BK79" s="307">
        <v>2230285.1999999997</v>
      </c>
      <c r="BL79" s="307">
        <v>0</v>
      </c>
      <c r="BM79" s="307">
        <v>0</v>
      </c>
      <c r="BN79" s="314">
        <f t="shared" si="17"/>
        <v>13461464.939999999</v>
      </c>
      <c r="BO79" s="307">
        <v>13461464.939999999</v>
      </c>
      <c r="BP79" s="307">
        <v>0</v>
      </c>
      <c r="BQ79" s="307">
        <v>0</v>
      </c>
      <c r="BR79" s="307">
        <v>0</v>
      </c>
      <c r="BS79" s="307"/>
      <c r="BT79" s="307">
        <v>0</v>
      </c>
      <c r="BU79" s="307">
        <v>0</v>
      </c>
      <c r="BV79" s="307">
        <v>0</v>
      </c>
      <c r="BW79" s="314">
        <f t="shared" si="18"/>
        <v>0</v>
      </c>
      <c r="BX79" s="314">
        <f t="shared" si="19"/>
        <v>2003637.75</v>
      </c>
      <c r="BY79" s="307">
        <v>2003637.75</v>
      </c>
      <c r="BZ79" s="307">
        <v>0</v>
      </c>
      <c r="CA79" s="307">
        <v>0</v>
      </c>
      <c r="CB79" s="309">
        <v>0</v>
      </c>
      <c r="CC79" s="317">
        <v>0</v>
      </c>
      <c r="CE79" s="311"/>
    </row>
    <row r="80" spans="1:83" ht="42.75">
      <c r="A80" s="184">
        <v>520105</v>
      </c>
      <c r="B80" s="300">
        <v>73</v>
      </c>
      <c r="C80" s="185" t="s">
        <v>120</v>
      </c>
      <c r="D80" s="12">
        <f t="shared" si="14"/>
        <v>77301</v>
      </c>
      <c r="E80" s="270">
        <f>СОГАЗ!E83+Капитал!E83+Ингосстрах!E83+Ресо!E83</f>
        <v>65367</v>
      </c>
      <c r="F80" s="270">
        <f>СОГАЗ!F83+Капитал!F83+Ингосстрах!F83+Ресо!F83</f>
        <v>4700</v>
      </c>
      <c r="G80" s="270">
        <f>СОГАЗ!G83+Капитал!G83+Ингосстрах!G83+Ресо!G83</f>
        <v>10089</v>
      </c>
      <c r="H80" s="270">
        <f>СОГАЗ!H83+Капитал!H83+Ингосстрах!H83+Ресо!H83</f>
        <v>0</v>
      </c>
      <c r="I80" s="270">
        <f>СОГАЗ!I83+Капитал!I83+Ингосстрах!I83+Ресо!I83</f>
        <v>0</v>
      </c>
      <c r="J80" s="270">
        <f>СОГАЗ!J83+Капитал!J83+Ингосстрах!J83+Ресо!J83</f>
        <v>0</v>
      </c>
      <c r="K80" s="270">
        <f>СОГАЗ!K83+Капитал!K83+Ингосстрах!K83+Ресо!K83</f>
        <v>0</v>
      </c>
      <c r="L80" s="270">
        <f>СОГАЗ!L83+Капитал!L83+Ингосстрах!L83+Ресо!L83</f>
        <v>11934</v>
      </c>
      <c r="M80" s="301">
        <f t="shared" si="15"/>
        <v>61415</v>
      </c>
      <c r="N80" s="305">
        <f>СОГАЗ!N83+Капитал!N83+Ингосстрах!N83+Ресо!N83</f>
        <v>50233</v>
      </c>
      <c r="O80" s="305">
        <f>СОГАЗ!O83+Капитал!O83+Ингосстрах!O83+Ресо!O83</f>
        <v>0</v>
      </c>
      <c r="P80" s="305">
        <f>СОГАЗ!P83+Капитал!P83+Ингосстрах!P83+Ресо!P83</f>
        <v>0</v>
      </c>
      <c r="Q80" s="305">
        <f>СОГАЗ!Q83+Капитал!Q83+Ингосстрах!Q83+Ресо!Q83</f>
        <v>2973</v>
      </c>
      <c r="R80" s="305">
        <f>СОГАЗ!R83+Капитал!R83+Ингосстрах!R83+Ресо!R83</f>
        <v>3399</v>
      </c>
      <c r="S80" s="305">
        <f>СОГАЗ!S83+Капитал!S83+Ингосстрах!S83+Ресо!S83</f>
        <v>0</v>
      </c>
      <c r="T80" s="305">
        <f>СОГАЗ!T83+Капитал!T83+Ингосстрах!T83+Ресо!T83</f>
        <v>0</v>
      </c>
      <c r="U80" s="305">
        <f>СОГАЗ!U83+Капитал!U83+Ингосстрах!U83+Ресо!U83</f>
        <v>50</v>
      </c>
      <c r="V80" s="305">
        <f>СОГАЗ!V83+Капитал!V83+Ингосстрах!V83+Ресо!V83</f>
        <v>0</v>
      </c>
      <c r="W80" s="305">
        <f>СОГАЗ!W83+Капитал!W83+Ингосстрах!W83+Ресо!W83</f>
        <v>6194</v>
      </c>
      <c r="X80" s="305">
        <f>СОГАЗ!X83+Капитал!X83+Ингосстрах!X83+Ресо!X83</f>
        <v>0</v>
      </c>
      <c r="Y80" s="186">
        <f>СОГАЗ!Y83+Капитал!Y83+Ингосстрах!Y83+Ресо!Y83</f>
        <v>11182</v>
      </c>
      <c r="Z80" s="12">
        <f t="shared" si="10"/>
        <v>13064</v>
      </c>
      <c r="AA80" s="306">
        <f>СОГАЗ!AA83+Капитал!AA83+Ингосстрах!AA83+Ресо!AA83</f>
        <v>13044</v>
      </c>
      <c r="AB80" s="305">
        <f>СОГАЗ!AB83+Капитал!AB83+Ингосстрах!AB83+Ресо!AB83</f>
        <v>20</v>
      </c>
      <c r="AC80" s="305">
        <f>СОГАЗ!AC83+Капитал!AC83+Ингосстрах!AC83+Ресо!AC83</f>
        <v>0</v>
      </c>
      <c r="AD80" s="186">
        <f>СОГАЗ!AD83+Капитал!AD83+Ингосстрах!AD83+Ресо!AD83</f>
        <v>0</v>
      </c>
      <c r="AE80" s="14">
        <f>СОГАЗ!AE83+Капитал!AE83+Ингосстрах!AE83+Ресо!AE83</f>
        <v>0</v>
      </c>
      <c r="AF80" s="305">
        <f>СОГАЗ!AF83+Капитал!AF83+Ингосстрах!AF83+Ресо!AF83</f>
        <v>0</v>
      </c>
      <c r="AG80" s="305">
        <f>СОГАЗ!AG83+Капитал!AG83+Ингосстрах!AG83+Ресо!AG83</f>
        <v>0</v>
      </c>
      <c r="AH80" s="302">
        <f>СОГАЗ!AH83+Капитал!AH83+Ингосстрах!AH83+Ресо!AH83</f>
        <v>0</v>
      </c>
      <c r="AI80" s="17">
        <f t="shared" si="11"/>
        <v>0</v>
      </c>
      <c r="AJ80" s="12">
        <f t="shared" si="12"/>
        <v>975</v>
      </c>
      <c r="AK80" s="306">
        <f>СОГАЗ!AK83+Капитал!AK83+Ингосстрах!AK83+Ресо!AK83</f>
        <v>975</v>
      </c>
      <c r="AL80" s="305">
        <f>СОГАЗ!AL83+Капитал!AL83+Ингосстрах!AL83+Ресо!AL83</f>
        <v>0</v>
      </c>
      <c r="AM80" s="187">
        <f>СОГАЗ!AM83+Капитал!AM83+Ингосстрах!AM83+Ресо!AM83</f>
        <v>0</v>
      </c>
      <c r="AN80" s="14">
        <f>СОГАЗ!AN83+Капитал!AN83+Ингосстрах!AN83+Ресо!AN83</f>
        <v>0</v>
      </c>
      <c r="AO80" s="186">
        <f>СОГАЗ!AO83+Капитал!AO83+Ингосстрах!AO83+Ресо!AO83</f>
        <v>0</v>
      </c>
      <c r="AP80" s="309">
        <f t="shared" si="13"/>
        <v>125987546.06000002</v>
      </c>
      <c r="AQ80" s="314">
        <f t="shared" si="16"/>
        <v>43278560.010000005</v>
      </c>
      <c r="AR80" s="307">
        <v>36614017.710000001</v>
      </c>
      <c r="AS80" s="307">
        <v>5579229</v>
      </c>
      <c r="AT80" s="307">
        <v>21926221.920000002</v>
      </c>
      <c r="AU80" s="307">
        <v>0</v>
      </c>
      <c r="AV80" s="307">
        <v>0</v>
      </c>
      <c r="AW80" s="307">
        <v>0</v>
      </c>
      <c r="AX80" s="307">
        <v>0</v>
      </c>
      <c r="AY80" s="307">
        <v>0</v>
      </c>
      <c r="AZ80" s="307">
        <v>6664542.3000000007</v>
      </c>
      <c r="BA80" s="309">
        <v>69499386.410000011</v>
      </c>
      <c r="BB80" s="307">
        <v>50687106.32</v>
      </c>
      <c r="BC80" s="307">
        <v>0</v>
      </c>
      <c r="BD80" s="307">
        <v>0</v>
      </c>
      <c r="BE80" s="307">
        <v>1976777.43</v>
      </c>
      <c r="BF80" s="307">
        <v>3197779.2</v>
      </c>
      <c r="BG80" s="307">
        <v>0</v>
      </c>
      <c r="BH80" s="307">
        <v>0</v>
      </c>
      <c r="BI80" s="307">
        <v>24233.499999999996</v>
      </c>
      <c r="BJ80" s="307">
        <v>0</v>
      </c>
      <c r="BK80" s="307">
        <v>3631542.2</v>
      </c>
      <c r="BL80" s="307">
        <v>0</v>
      </c>
      <c r="BM80" s="307">
        <v>9981947.7599999998</v>
      </c>
      <c r="BN80" s="314">
        <f t="shared" si="17"/>
        <v>7436819.6400000006</v>
      </c>
      <c r="BO80" s="307">
        <v>7428036.2400000002</v>
      </c>
      <c r="BP80" s="307">
        <v>8783.4</v>
      </c>
      <c r="BQ80" s="307">
        <v>0</v>
      </c>
      <c r="BR80" s="307">
        <v>0</v>
      </c>
      <c r="BS80" s="307"/>
      <c r="BT80" s="307">
        <v>0</v>
      </c>
      <c r="BU80" s="307">
        <v>0</v>
      </c>
      <c r="BV80" s="307">
        <v>0</v>
      </c>
      <c r="BW80" s="314">
        <f t="shared" si="18"/>
        <v>0</v>
      </c>
      <c r="BX80" s="314">
        <f t="shared" si="19"/>
        <v>5772780</v>
      </c>
      <c r="BY80" s="307">
        <v>5772780</v>
      </c>
      <c r="BZ80" s="307">
        <v>0</v>
      </c>
      <c r="CA80" s="307">
        <v>0</v>
      </c>
      <c r="CB80" s="309">
        <v>0</v>
      </c>
      <c r="CC80" s="317">
        <v>0</v>
      </c>
      <c r="CE80" s="311"/>
    </row>
    <row r="81" spans="1:83" ht="42.75">
      <c r="A81" s="184">
        <v>520108</v>
      </c>
      <c r="B81" s="300">
        <v>74</v>
      </c>
      <c r="C81" s="185" t="s">
        <v>121</v>
      </c>
      <c r="D81" s="12">
        <f t="shared" si="14"/>
        <v>24316</v>
      </c>
      <c r="E81" s="270">
        <f>СОГАЗ!E84+Капитал!E84+Ингосстрах!E84+Ресо!E84</f>
        <v>21256</v>
      </c>
      <c r="F81" s="270">
        <f>СОГАЗ!F84+Капитал!F84+Ингосстрах!F84+Ресо!F84</f>
        <v>1658</v>
      </c>
      <c r="G81" s="270">
        <f>СОГАЗ!G84+Капитал!G84+Ингосстрах!G84+Ресо!G84</f>
        <v>4086</v>
      </c>
      <c r="H81" s="270">
        <f>СОГАЗ!H84+Капитал!H84+Ингосстрах!H84+Ресо!H84</f>
        <v>0</v>
      </c>
      <c r="I81" s="270">
        <f>СОГАЗ!I84+Капитал!I84+Ингосстрах!I84+Ресо!I84</f>
        <v>0</v>
      </c>
      <c r="J81" s="270">
        <f>СОГАЗ!J84+Капитал!J84+Ингосстрах!J84+Ресо!J84</f>
        <v>0</v>
      </c>
      <c r="K81" s="270">
        <f>СОГАЗ!K84+Капитал!K84+Ингосстрах!K84+Ресо!K84</f>
        <v>0</v>
      </c>
      <c r="L81" s="270">
        <f>СОГАЗ!L84+Капитал!L84+Ингосстрах!L84+Ресо!L84</f>
        <v>3060</v>
      </c>
      <c r="M81" s="301">
        <f t="shared" si="15"/>
        <v>32948</v>
      </c>
      <c r="N81" s="305">
        <f>СОГАЗ!N84+Капитал!N84+Ингосстрах!N84+Ресо!N84</f>
        <v>28360</v>
      </c>
      <c r="O81" s="305">
        <f>СОГАЗ!O84+Капитал!O84+Ингосстрах!O84+Ресо!O84</f>
        <v>0</v>
      </c>
      <c r="P81" s="305">
        <f>СОГАЗ!P84+Капитал!P84+Ингосстрах!P84+Ресо!P84</f>
        <v>0</v>
      </c>
      <c r="Q81" s="305">
        <f>СОГАЗ!Q84+Капитал!Q84+Ингосстрах!Q84+Ресо!Q84</f>
        <v>1818</v>
      </c>
      <c r="R81" s="305">
        <f>СОГАЗ!R84+Капитал!R84+Ингосстрах!R84+Ресо!R84</f>
        <v>755</v>
      </c>
      <c r="S81" s="305">
        <f>СОГАЗ!S84+Капитал!S84+Ингосстрах!S84+Ресо!S84</f>
        <v>1</v>
      </c>
      <c r="T81" s="305">
        <f>СОГАЗ!T84+Капитал!T84+Ингосстрах!T84+Ресо!T84</f>
        <v>215</v>
      </c>
      <c r="U81" s="305">
        <f>СОГАЗ!U84+Капитал!U84+Ингосстрах!U84+Ресо!U84</f>
        <v>0</v>
      </c>
      <c r="V81" s="305">
        <f>СОГАЗ!V84+Капитал!V84+Ингосстрах!V84+Ресо!V84</f>
        <v>0</v>
      </c>
      <c r="W81" s="305">
        <f>СОГАЗ!W84+Капитал!W84+Ингосстрах!W84+Ресо!W84</f>
        <v>1979</v>
      </c>
      <c r="X81" s="305">
        <f>СОГАЗ!X84+Капитал!X84+Ингосстрах!X84+Ресо!X84</f>
        <v>0</v>
      </c>
      <c r="Y81" s="186">
        <f>СОГАЗ!Y84+Капитал!Y84+Ингосстрах!Y84+Ресо!Y84</f>
        <v>4588</v>
      </c>
      <c r="Z81" s="12">
        <f t="shared" si="10"/>
        <v>7090</v>
      </c>
      <c r="AA81" s="306">
        <f>СОГАЗ!AA84+Капитал!AA84+Ингосстрах!AA84+Ресо!AA84</f>
        <v>5854</v>
      </c>
      <c r="AB81" s="305">
        <f>СОГАЗ!AB84+Капитал!AB84+Ингосстрах!AB84+Ресо!AB84</f>
        <v>332</v>
      </c>
      <c r="AC81" s="305">
        <f>СОГАЗ!AC84+Капитал!AC84+Ингосстрах!AC84+Ресо!AC84</f>
        <v>904</v>
      </c>
      <c r="AD81" s="186">
        <f>СОГАЗ!AD84+Капитал!AD84+Ингосстрах!AD84+Ресо!AD84</f>
        <v>0</v>
      </c>
      <c r="AE81" s="14">
        <f>СОГАЗ!AE84+Капитал!AE84+Ингосстрах!AE84+Ресо!AE84</f>
        <v>3705</v>
      </c>
      <c r="AF81" s="305">
        <f>СОГАЗ!AF84+Капитал!AF84+Ингосстрах!AF84+Ресо!AF84</f>
        <v>0</v>
      </c>
      <c r="AG81" s="305">
        <f>СОГАЗ!AG84+Капитал!AG84+Ингосстрах!AG84+Ресо!AG84</f>
        <v>0</v>
      </c>
      <c r="AH81" s="302">
        <f>СОГАЗ!AH84+Капитал!AH84+Ингосстрах!AH84+Ресо!AH84</f>
        <v>0</v>
      </c>
      <c r="AI81" s="17">
        <f t="shared" si="11"/>
        <v>3705</v>
      </c>
      <c r="AJ81" s="12">
        <f t="shared" si="12"/>
        <v>1480</v>
      </c>
      <c r="AK81" s="306">
        <f>СОГАЗ!AK84+Капитал!AK84+Ингосстрах!AK84+Ресо!AK84</f>
        <v>1480</v>
      </c>
      <c r="AL81" s="305">
        <f>СОГАЗ!AL84+Капитал!AL84+Ингосстрах!AL84+Ресо!AL84</f>
        <v>0</v>
      </c>
      <c r="AM81" s="187">
        <f>СОГАЗ!AM84+Капитал!AM84+Ингосстрах!AM84+Ресо!AM84</f>
        <v>0</v>
      </c>
      <c r="AN81" s="14">
        <f>СОГАЗ!AN84+Капитал!AN84+Ингосстрах!AN84+Ресо!AN84</f>
        <v>0</v>
      </c>
      <c r="AO81" s="186">
        <f>СОГАЗ!AO84+Капитал!AO84+Ингосстрах!AO84+Ресо!AO84</f>
        <v>0</v>
      </c>
      <c r="AP81" s="309">
        <f t="shared" si="13"/>
        <v>346333592.93000001</v>
      </c>
      <c r="AQ81" s="314">
        <f t="shared" si="16"/>
        <v>15402184.760000002</v>
      </c>
      <c r="AR81" s="307">
        <v>13693327.760000002</v>
      </c>
      <c r="AS81" s="307">
        <v>1948630.8199999998</v>
      </c>
      <c r="AT81" s="307">
        <v>8815299.8400000017</v>
      </c>
      <c r="AU81" s="307">
        <v>0</v>
      </c>
      <c r="AV81" s="307">
        <v>0</v>
      </c>
      <c r="AW81" s="307">
        <v>0</v>
      </c>
      <c r="AX81" s="307">
        <v>0</v>
      </c>
      <c r="AY81" s="307">
        <v>0</v>
      </c>
      <c r="AZ81" s="307">
        <v>1708857.0000000002</v>
      </c>
      <c r="BA81" s="309">
        <v>23465681.289999999</v>
      </c>
      <c r="BB81" s="307">
        <v>16149034.800000001</v>
      </c>
      <c r="BC81" s="307">
        <v>0</v>
      </c>
      <c r="BD81" s="307">
        <v>0</v>
      </c>
      <c r="BE81" s="307">
        <v>1208806.3800000001</v>
      </c>
      <c r="BF81" s="307">
        <v>710304</v>
      </c>
      <c r="BG81" s="307">
        <v>9536.57</v>
      </c>
      <c r="BH81" s="307">
        <v>132096</v>
      </c>
      <c r="BI81" s="307">
        <v>0</v>
      </c>
      <c r="BJ81" s="307">
        <v>0</v>
      </c>
      <c r="BK81" s="307">
        <v>1160287.7000000002</v>
      </c>
      <c r="BL81" s="307">
        <v>0</v>
      </c>
      <c r="BM81" s="307">
        <v>4095615.84</v>
      </c>
      <c r="BN81" s="314">
        <f t="shared" si="17"/>
        <v>4209719.68</v>
      </c>
      <c r="BO81" s="307">
        <v>3333618.84</v>
      </c>
      <c r="BP81" s="307">
        <v>145804.43999999997</v>
      </c>
      <c r="BQ81" s="307">
        <v>730296.4</v>
      </c>
      <c r="BR81" s="307">
        <v>0</v>
      </c>
      <c r="BS81" s="307">
        <v>291198772.80000001</v>
      </c>
      <c r="BT81" s="307">
        <v>0</v>
      </c>
      <c r="BU81" s="307">
        <v>0</v>
      </c>
      <c r="BV81" s="307">
        <v>0</v>
      </c>
      <c r="BW81" s="314">
        <f t="shared" si="18"/>
        <v>291198772.80000001</v>
      </c>
      <c r="BX81" s="314">
        <f t="shared" si="19"/>
        <v>12057234.4</v>
      </c>
      <c r="BY81" s="307">
        <v>12057234.4</v>
      </c>
      <c r="BZ81" s="307">
        <v>0</v>
      </c>
      <c r="CA81" s="307">
        <v>0</v>
      </c>
      <c r="CB81" s="309">
        <v>0</v>
      </c>
      <c r="CC81" s="317">
        <v>0</v>
      </c>
      <c r="CE81" s="311"/>
    </row>
    <row r="82" spans="1:83" ht="30" customHeight="1">
      <c r="A82" s="184">
        <v>520111</v>
      </c>
      <c r="B82" s="300">
        <v>75</v>
      </c>
      <c r="C82" s="185" t="s">
        <v>122</v>
      </c>
      <c r="D82" s="12">
        <f t="shared" si="14"/>
        <v>171468</v>
      </c>
      <c r="E82" s="270">
        <f>СОГАЗ!E85+Капитал!E85+Ингосстрах!E85+Ресо!E85</f>
        <v>112922</v>
      </c>
      <c r="F82" s="270">
        <f>СОГАЗ!F85+Капитал!F85+Ингосстрах!F85+Ресо!F85</f>
        <v>3433</v>
      </c>
      <c r="G82" s="270">
        <f>СОГАЗ!G85+Капитал!G85+Ингосстрах!G85+Ресо!G85</f>
        <v>7074</v>
      </c>
      <c r="H82" s="270">
        <f>СОГАЗ!H85+Капитал!H85+Ингосстрах!H85+Ресо!H85</f>
        <v>27900</v>
      </c>
      <c r="I82" s="270">
        <f>СОГАЗ!I85+Капитал!I85+Ингосстрах!I85+Ресо!I85</f>
        <v>0</v>
      </c>
      <c r="J82" s="270">
        <f>СОГАЗ!J85+Капитал!J85+Ингосстрах!J85+Ресо!J85</f>
        <v>0</v>
      </c>
      <c r="K82" s="270">
        <f>СОГАЗ!K85+Капитал!K85+Ингосстрах!K85+Ресо!K85</f>
        <v>26868</v>
      </c>
      <c r="L82" s="270">
        <f>СОГАЗ!L85+Капитал!L85+Ингосстрах!L85+Ресо!L85</f>
        <v>3778</v>
      </c>
      <c r="M82" s="301">
        <f t="shared" si="15"/>
        <v>82644</v>
      </c>
      <c r="N82" s="305">
        <f>СОГАЗ!N85+Капитал!N85+Ингосстрах!N85+Ресо!N85</f>
        <v>76120</v>
      </c>
      <c r="O82" s="305">
        <f>СОГАЗ!O85+Капитал!O85+Ингосстрах!O85+Ресо!O85</f>
        <v>867</v>
      </c>
      <c r="P82" s="305">
        <f>СОГАЗ!P85+Капитал!P85+Ингосстрах!P85+Ресо!P85</f>
        <v>0</v>
      </c>
      <c r="Q82" s="305">
        <f>СОГАЗ!Q85+Капитал!Q85+Ингосстрах!Q85+Ресо!Q85</f>
        <v>2750</v>
      </c>
      <c r="R82" s="305">
        <f>СОГАЗ!R85+Капитал!R85+Ингосстрах!R85+Ресо!R85</f>
        <v>1142</v>
      </c>
      <c r="S82" s="305">
        <f>СОГАЗ!S85+Капитал!S85+Ингосстрах!S85+Ресо!S85</f>
        <v>2</v>
      </c>
      <c r="T82" s="305">
        <f>СОГАЗ!T85+Капитал!T85+Ингосстрах!T85+Ресо!T85</f>
        <v>406</v>
      </c>
      <c r="U82" s="305">
        <f>СОГАЗ!U85+Капитал!U85+Ингосстрах!U85+Ресо!U85</f>
        <v>122</v>
      </c>
      <c r="V82" s="305">
        <f>СОГАЗ!V85+Капитал!V85+Ингосстрах!V85+Ресо!V85</f>
        <v>0</v>
      </c>
      <c r="W82" s="305">
        <f>СОГАЗ!W85+Капитал!W85+Ингосстрах!W85+Ресо!W85</f>
        <v>3128</v>
      </c>
      <c r="X82" s="305">
        <f>СОГАЗ!X85+Капитал!X85+Ингосстрах!X85+Ресо!X85</f>
        <v>1540</v>
      </c>
      <c r="Y82" s="186">
        <f>СОГАЗ!Y85+Капитал!Y85+Ингосстрах!Y85+Ресо!Y85</f>
        <v>4984</v>
      </c>
      <c r="Z82" s="12">
        <f t="shared" si="10"/>
        <v>25482</v>
      </c>
      <c r="AA82" s="306">
        <f>СОГАЗ!AA85+Капитал!AA85+Ингосстрах!AA85+Ресо!AA85</f>
        <v>14332</v>
      </c>
      <c r="AB82" s="305">
        <f>СОГАЗ!AB85+Капитал!AB85+Ингосстрах!AB85+Ресо!AB85</f>
        <v>150</v>
      </c>
      <c r="AC82" s="305">
        <f>СОГАЗ!AC85+Капитал!AC85+Ингосстрах!AC85+Ресо!AC85</f>
        <v>11000</v>
      </c>
      <c r="AD82" s="186">
        <f>СОГАЗ!AD85+Капитал!AD85+Ингосстрах!AD85+Ресо!AD85</f>
        <v>0</v>
      </c>
      <c r="AE82" s="14">
        <f>СОГАЗ!AE85+Капитал!AE85+Ингосстрах!AE85+Ресо!AE85</f>
        <v>12198</v>
      </c>
      <c r="AF82" s="305">
        <f>СОГАЗ!AF85+Капитал!AF85+Ингосстрах!AF85+Ресо!AF85</f>
        <v>100</v>
      </c>
      <c r="AG82" s="305">
        <f>СОГАЗ!AG85+Капитал!AG85+Ингосстрах!AG85+Ресо!AG85</f>
        <v>204</v>
      </c>
      <c r="AH82" s="302">
        <f>СОГАЗ!AH85+Капитал!AH85+Ингосстрах!AH85+Ресо!AH85</f>
        <v>797</v>
      </c>
      <c r="AI82" s="17">
        <f t="shared" si="11"/>
        <v>12995</v>
      </c>
      <c r="AJ82" s="12">
        <f t="shared" si="12"/>
        <v>8546</v>
      </c>
      <c r="AK82" s="306">
        <f>СОГАЗ!AK85+Капитал!AK85+Ингосстрах!AK85+Ресо!AK85</f>
        <v>8546</v>
      </c>
      <c r="AL82" s="305">
        <f>СОГАЗ!AL85+Капитал!AL85+Ингосстрах!AL85+Ресо!AL85</f>
        <v>536</v>
      </c>
      <c r="AM82" s="187">
        <f>СОГАЗ!AM85+Капитал!AM85+Ингосстрах!AM85+Ресо!AM85</f>
        <v>0</v>
      </c>
      <c r="AN82" s="14">
        <f>СОГАЗ!AN85+Капитал!AN85+Ингосстрах!AN85+Ресо!AN85</f>
        <v>0</v>
      </c>
      <c r="AO82" s="186">
        <f>СОГАЗ!AO85+Капитал!AO85+Ингосстрах!AO85+Ресо!AO85</f>
        <v>0</v>
      </c>
      <c r="AP82" s="309">
        <f t="shared" si="13"/>
        <v>855930401.38999987</v>
      </c>
      <c r="AQ82" s="314">
        <f t="shared" si="16"/>
        <v>70772636.219999999</v>
      </c>
      <c r="AR82" s="307">
        <v>39432362.399999999</v>
      </c>
      <c r="AS82" s="307">
        <v>4064397.3600000003</v>
      </c>
      <c r="AT82" s="307">
        <v>15345062.280000001</v>
      </c>
      <c r="AU82" s="307">
        <v>0</v>
      </c>
      <c r="AV82" s="307">
        <v>7741692</v>
      </c>
      <c r="AW82" s="307">
        <v>0</v>
      </c>
      <c r="AX82" s="307">
        <v>0</v>
      </c>
      <c r="AY82" s="307">
        <v>21488757.719999999</v>
      </c>
      <c r="AZ82" s="307">
        <v>2109824.1</v>
      </c>
      <c r="BA82" s="309">
        <v>166614260.75</v>
      </c>
      <c r="BB82" s="307">
        <v>39666893.200000003</v>
      </c>
      <c r="BC82" s="307">
        <v>2671357.0499999998</v>
      </c>
      <c r="BD82" s="307">
        <v>0</v>
      </c>
      <c r="BE82" s="307">
        <v>1828502.5</v>
      </c>
      <c r="BF82" s="307">
        <v>1074393.6000000001</v>
      </c>
      <c r="BG82" s="307">
        <v>19073.14</v>
      </c>
      <c r="BH82" s="307">
        <v>249446.39999999999</v>
      </c>
      <c r="BI82" s="307">
        <v>59129.740000000005</v>
      </c>
      <c r="BJ82" s="307">
        <v>0</v>
      </c>
      <c r="BK82" s="307">
        <v>1833946.4000000001</v>
      </c>
      <c r="BL82" s="307">
        <v>114762401.59999999</v>
      </c>
      <c r="BM82" s="307">
        <v>4449117.12</v>
      </c>
      <c r="BN82" s="314">
        <f t="shared" si="17"/>
        <v>17113726.219999999</v>
      </c>
      <c r="BO82" s="307">
        <v>8161500.7199999997</v>
      </c>
      <c r="BP82" s="307">
        <v>65875.5</v>
      </c>
      <c r="BQ82" s="307">
        <v>8886350</v>
      </c>
      <c r="BR82" s="307">
        <v>0</v>
      </c>
      <c r="BS82" s="307">
        <v>397912548.34999996</v>
      </c>
      <c r="BT82" s="307">
        <v>7264892</v>
      </c>
      <c r="BU82" s="307">
        <v>16340991.6</v>
      </c>
      <c r="BV82" s="307">
        <v>23143644.650000002</v>
      </c>
      <c r="BW82" s="314">
        <f t="shared" si="18"/>
        <v>421056192.99999994</v>
      </c>
      <c r="BX82" s="314">
        <f t="shared" si="19"/>
        <v>180373585.19999999</v>
      </c>
      <c r="BY82" s="307">
        <v>180373585.19999999</v>
      </c>
      <c r="BZ82" s="307">
        <v>7351475.8399999999</v>
      </c>
      <c r="CA82" s="307">
        <v>0</v>
      </c>
      <c r="CB82" s="309">
        <v>0</v>
      </c>
      <c r="CC82" s="317">
        <v>0</v>
      </c>
      <c r="CE82" s="311"/>
    </row>
    <row r="83" spans="1:83" ht="42.75">
      <c r="A83" s="184">
        <v>520112</v>
      </c>
      <c r="B83" s="300">
        <v>76</v>
      </c>
      <c r="C83" s="185" t="s">
        <v>123</v>
      </c>
      <c r="D83" s="12">
        <f t="shared" si="14"/>
        <v>20666</v>
      </c>
      <c r="E83" s="270">
        <f>СОГАЗ!E86+Капитал!E86+Ингосстрах!E86+Ресо!E86</f>
        <v>19111</v>
      </c>
      <c r="F83" s="270">
        <f>СОГАЗ!F86+Капитал!F86+Ингосстрах!F86+Ресо!F86</f>
        <v>0</v>
      </c>
      <c r="G83" s="270">
        <f>СОГАЗ!G86+Капитал!G86+Ингосстрах!G86+Ресо!G86</f>
        <v>0</v>
      </c>
      <c r="H83" s="270">
        <f>СОГАЗ!H86+Капитал!H86+Ингосстрах!H86+Ресо!H86</f>
        <v>0</v>
      </c>
      <c r="I83" s="270">
        <f>СОГАЗ!I86+Капитал!I86+Ингосстрах!I86+Ресо!I86</f>
        <v>0</v>
      </c>
      <c r="J83" s="270">
        <f>СОГАЗ!J86+Капитал!J86+Ингосстрах!J86+Ресо!J86</f>
        <v>0</v>
      </c>
      <c r="K83" s="270">
        <f>СОГАЗ!K86+Капитал!K86+Ингосстрах!K86+Ресо!K86</f>
        <v>0</v>
      </c>
      <c r="L83" s="270">
        <f>СОГАЗ!L86+Капитал!L86+Ингосстрах!L86+Ресо!L86</f>
        <v>1555</v>
      </c>
      <c r="M83" s="301">
        <f t="shared" si="15"/>
        <v>3840</v>
      </c>
      <c r="N83" s="305">
        <f>СОГАЗ!N86+Капитал!N86+Ингосстрах!N86+Ресо!N86</f>
        <v>3816</v>
      </c>
      <c r="O83" s="305">
        <f>СОГАЗ!O86+Капитал!O86+Ингосстрах!O86+Ресо!O86</f>
        <v>0</v>
      </c>
      <c r="P83" s="305">
        <f>СОГАЗ!P86+Капитал!P86+Ингосстрах!P86+Ресо!P86</f>
        <v>0</v>
      </c>
      <c r="Q83" s="305">
        <f>СОГАЗ!Q86+Капитал!Q86+Ингосстрах!Q86+Ресо!Q86</f>
        <v>0</v>
      </c>
      <c r="R83" s="305">
        <f>СОГАЗ!R86+Капитал!R86+Ингосстрах!R86+Ресо!R86</f>
        <v>0</v>
      </c>
      <c r="S83" s="305">
        <f>СОГАЗ!S86+Капитал!S86+Ингосстрах!S86+Ресо!S86</f>
        <v>0</v>
      </c>
      <c r="T83" s="305">
        <f>СОГАЗ!T86+Капитал!T86+Ингосстрах!T86+Ресо!T86</f>
        <v>0</v>
      </c>
      <c r="U83" s="305">
        <f>СОГАЗ!U86+Капитал!U86+Ингосстрах!U86+Ресо!U86</f>
        <v>0</v>
      </c>
      <c r="V83" s="305">
        <f>СОГАЗ!V86+Капитал!V86+Ингосстрах!V86+Ресо!V86</f>
        <v>0</v>
      </c>
      <c r="W83" s="305">
        <f>СОГАЗ!W86+Капитал!W86+Ингосстрах!W86+Ресо!W86</f>
        <v>0</v>
      </c>
      <c r="X83" s="305">
        <f>СОГАЗ!X86+Капитал!X86+Ингосстрах!X86+Ресо!X86</f>
        <v>0</v>
      </c>
      <c r="Y83" s="186">
        <f>СОГАЗ!Y86+Капитал!Y86+Ингосстрах!Y86+Ресо!Y86</f>
        <v>24</v>
      </c>
      <c r="Z83" s="12">
        <f t="shared" si="10"/>
        <v>1822</v>
      </c>
      <c r="AA83" s="306">
        <f>СОГАЗ!AA86+Капитал!AA86+Ингосстрах!AA86+Ресо!AA86</f>
        <v>0</v>
      </c>
      <c r="AB83" s="305">
        <f>СОГАЗ!AB86+Капитал!AB86+Ингосстрах!AB86+Ресо!AB86</f>
        <v>4</v>
      </c>
      <c r="AC83" s="305">
        <f>СОГАЗ!AC86+Капитал!AC86+Ингосстрах!AC86+Ресо!AC86</f>
        <v>1818</v>
      </c>
      <c r="AD83" s="186">
        <f>СОГАЗ!AD86+Капитал!AD86+Ингосстрах!AD86+Ресо!AD86</f>
        <v>0</v>
      </c>
      <c r="AE83" s="14">
        <f>СОГАЗ!AE86+Капитал!AE86+Ингосстрах!AE86+Ресо!AE86</f>
        <v>5732</v>
      </c>
      <c r="AF83" s="305">
        <f>СОГАЗ!AF86+Капитал!AF86+Ингосстрах!AF86+Ресо!AF86</f>
        <v>0</v>
      </c>
      <c r="AG83" s="305">
        <f>СОГАЗ!AG86+Капитал!AG86+Ингосстрах!AG86+Ресо!AG86</f>
        <v>0</v>
      </c>
      <c r="AH83" s="302">
        <f>СОГАЗ!AH86+Капитал!AH86+Ингосстрах!AH86+Ресо!AH86</f>
        <v>0</v>
      </c>
      <c r="AI83" s="17">
        <f t="shared" si="11"/>
        <v>5732</v>
      </c>
      <c r="AJ83" s="12">
        <f t="shared" si="12"/>
        <v>738</v>
      </c>
      <c r="AK83" s="306">
        <f>СОГАЗ!AK86+Капитал!AK86+Ингосстрах!AK86+Ресо!AK86</f>
        <v>738</v>
      </c>
      <c r="AL83" s="305">
        <f>СОГАЗ!AL86+Капитал!AL86+Ингосстрах!AL86+Ресо!AL86</f>
        <v>0</v>
      </c>
      <c r="AM83" s="187">
        <f>СОГАЗ!AM86+Капитал!AM86+Ингосстрах!AM86+Ресо!AM86</f>
        <v>0</v>
      </c>
      <c r="AN83" s="14">
        <f>СОГАЗ!AN86+Капитал!AN86+Ингосстрах!AN86+Ресо!AN86</f>
        <v>0</v>
      </c>
      <c r="AO83" s="186">
        <f>СОГАЗ!AO86+Капитал!AO86+Ингосстрах!AO86+Ресо!AO86</f>
        <v>0</v>
      </c>
      <c r="AP83" s="309">
        <f t="shared" si="13"/>
        <v>108448936.48</v>
      </c>
      <c r="AQ83" s="314">
        <f t="shared" si="16"/>
        <v>7221077.2599999979</v>
      </c>
      <c r="AR83" s="307">
        <v>6352687.5099999979</v>
      </c>
      <c r="AS83" s="307">
        <v>0</v>
      </c>
      <c r="AT83" s="307">
        <v>0</v>
      </c>
      <c r="AU83" s="307">
        <v>0</v>
      </c>
      <c r="AV83" s="307">
        <v>0</v>
      </c>
      <c r="AW83" s="307">
        <v>0</v>
      </c>
      <c r="AX83" s="307">
        <v>0</v>
      </c>
      <c r="AY83" s="307">
        <v>0</v>
      </c>
      <c r="AZ83" s="307">
        <v>868389.75000000012</v>
      </c>
      <c r="BA83" s="309">
        <v>4624741.4400000004</v>
      </c>
      <c r="BB83" s="307">
        <v>4603317.12</v>
      </c>
      <c r="BC83" s="307">
        <v>0</v>
      </c>
      <c r="BD83" s="307">
        <v>0</v>
      </c>
      <c r="BE83" s="307">
        <v>0</v>
      </c>
      <c r="BF83" s="307">
        <v>0</v>
      </c>
      <c r="BG83" s="307">
        <v>0</v>
      </c>
      <c r="BH83" s="307">
        <v>0</v>
      </c>
      <c r="BI83" s="307">
        <v>0</v>
      </c>
      <c r="BJ83" s="307">
        <v>0</v>
      </c>
      <c r="BK83" s="307">
        <v>0</v>
      </c>
      <c r="BL83" s="307">
        <v>0</v>
      </c>
      <c r="BM83" s="307">
        <v>21424.32</v>
      </c>
      <c r="BN83" s="314">
        <f t="shared" si="17"/>
        <v>1470427.98</v>
      </c>
      <c r="BO83" s="307">
        <v>0</v>
      </c>
      <c r="BP83" s="307">
        <v>1756.68</v>
      </c>
      <c r="BQ83" s="307">
        <v>1468671.3</v>
      </c>
      <c r="BR83" s="307">
        <v>0</v>
      </c>
      <c r="BS83" s="307">
        <v>89357810.280000001</v>
      </c>
      <c r="BT83" s="307">
        <v>0</v>
      </c>
      <c r="BU83" s="307">
        <v>0</v>
      </c>
      <c r="BV83" s="307">
        <v>0</v>
      </c>
      <c r="BW83" s="314">
        <f t="shared" si="18"/>
        <v>89357810.280000001</v>
      </c>
      <c r="BX83" s="314">
        <f t="shared" si="19"/>
        <v>5774879.5199999996</v>
      </c>
      <c r="BY83" s="307">
        <v>5774879.5199999996</v>
      </c>
      <c r="BZ83" s="307">
        <v>0</v>
      </c>
      <c r="CA83" s="307">
        <v>0</v>
      </c>
      <c r="CB83" s="309">
        <v>0</v>
      </c>
      <c r="CC83" s="317">
        <v>0</v>
      </c>
      <c r="CE83" s="311"/>
    </row>
    <row r="84" spans="1:83" ht="42.75">
      <c r="A84" s="184">
        <v>520113</v>
      </c>
      <c r="B84" s="300">
        <v>77</v>
      </c>
      <c r="C84" s="185" t="s">
        <v>124</v>
      </c>
      <c r="D84" s="12">
        <f t="shared" si="14"/>
        <v>47135</v>
      </c>
      <c r="E84" s="270">
        <f>СОГАЗ!E87+Капитал!E87+Ингосстрах!E87+Ресо!E87</f>
        <v>47135</v>
      </c>
      <c r="F84" s="270">
        <f>СОГАЗ!F87+Капитал!F87+Ингосстрах!F87+Ресо!F87</f>
        <v>13202</v>
      </c>
      <c r="G84" s="270">
        <f>СОГАЗ!G87+Капитал!G87+Ингосстрах!G87+Ресо!G87</f>
        <v>204</v>
      </c>
      <c r="H84" s="270">
        <f>СОГАЗ!H87+Капитал!H87+Ингосстрах!H87+Ресо!H87</f>
        <v>0</v>
      </c>
      <c r="I84" s="270">
        <f>СОГАЗ!I87+Капитал!I87+Ингосстрах!I87+Ресо!I87</f>
        <v>0</v>
      </c>
      <c r="J84" s="270">
        <f>СОГАЗ!J87+Капитал!J87+Ингосстрах!J87+Ресо!J87</f>
        <v>0</v>
      </c>
      <c r="K84" s="270">
        <f>СОГАЗ!K87+Капитал!K87+Ингосстрах!K87+Ресо!K87</f>
        <v>0</v>
      </c>
      <c r="L84" s="270">
        <f>СОГАЗ!L87+Капитал!L87+Ингосстрах!L87+Ресо!L87</f>
        <v>0</v>
      </c>
      <c r="M84" s="301">
        <f t="shared" si="15"/>
        <v>39613</v>
      </c>
      <c r="N84" s="305">
        <f>СОГАЗ!N87+Капитал!N87+Ингосстрах!N87+Ресо!N87</f>
        <v>39613</v>
      </c>
      <c r="O84" s="305">
        <f>СОГАЗ!O87+Капитал!O87+Ингосстрах!O87+Ресо!O87</f>
        <v>0</v>
      </c>
      <c r="P84" s="305">
        <f>СОГАЗ!P87+Капитал!P87+Ингосстрах!P87+Ресо!P87</f>
        <v>0</v>
      </c>
      <c r="Q84" s="305">
        <f>СОГАЗ!Q87+Капитал!Q87+Ингосстрах!Q87+Ресо!Q87</f>
        <v>1180</v>
      </c>
      <c r="R84" s="305">
        <f>СОГАЗ!R87+Капитал!R87+Ингосстрах!R87+Ресо!R87</f>
        <v>490</v>
      </c>
      <c r="S84" s="305">
        <f>СОГАЗ!S87+Капитал!S87+Ингосстрах!S87+Ресо!S87</f>
        <v>0</v>
      </c>
      <c r="T84" s="305">
        <f>СОГАЗ!T87+Капитал!T87+Ингосстрах!T87+Ресо!T87</f>
        <v>0</v>
      </c>
      <c r="U84" s="305">
        <f>СОГАЗ!U87+Капитал!U87+Ингосстрах!U87+Ресо!U87</f>
        <v>0</v>
      </c>
      <c r="V84" s="305">
        <f>СОГАЗ!V87+Капитал!V87+Ингосстрах!V87+Ресо!V87</f>
        <v>0</v>
      </c>
      <c r="W84" s="305">
        <f>СОГАЗ!W87+Капитал!W87+Ингосстрах!W87+Ресо!W87</f>
        <v>1293</v>
      </c>
      <c r="X84" s="305">
        <f>СОГАЗ!X87+Капитал!X87+Ингосстрах!X87+Ресо!X87</f>
        <v>0</v>
      </c>
      <c r="Y84" s="186">
        <f>СОГАЗ!Y87+Капитал!Y87+Ингосстрах!Y87+Ресо!Y87</f>
        <v>0</v>
      </c>
      <c r="Z84" s="12">
        <f t="shared" si="10"/>
        <v>10350</v>
      </c>
      <c r="AA84" s="306">
        <f>СОГАЗ!AA87+Капитал!AA87+Ингосстрах!AA87+Ресо!AA87</f>
        <v>10350</v>
      </c>
      <c r="AB84" s="305">
        <f>СОГАЗ!AB87+Капитал!AB87+Ингосстрах!AB87+Ресо!AB87</f>
        <v>0</v>
      </c>
      <c r="AC84" s="305">
        <f>СОГАЗ!AC87+Капитал!AC87+Ингосстрах!AC87+Ресо!AC87</f>
        <v>0</v>
      </c>
      <c r="AD84" s="186">
        <f>СОГАЗ!AD87+Капитал!AD87+Ингосстрах!AD87+Ресо!AD87</f>
        <v>0</v>
      </c>
      <c r="AE84" s="14">
        <f>СОГАЗ!AE87+Капитал!AE87+Ингосстрах!AE87+Ресо!AE87</f>
        <v>0</v>
      </c>
      <c r="AF84" s="305">
        <f>СОГАЗ!AF87+Капитал!AF87+Ингосстрах!AF87+Ресо!AF87</f>
        <v>0</v>
      </c>
      <c r="AG84" s="305">
        <f>СОГАЗ!AG87+Капитал!AG87+Ингосстрах!AG87+Ресо!AG87</f>
        <v>0</v>
      </c>
      <c r="AH84" s="302">
        <f>СОГАЗ!AH87+Капитал!AH87+Ингосстрах!AH87+Ресо!AH87</f>
        <v>0</v>
      </c>
      <c r="AI84" s="17">
        <f t="shared" si="11"/>
        <v>0</v>
      </c>
      <c r="AJ84" s="12">
        <f t="shared" si="12"/>
        <v>0</v>
      </c>
      <c r="AK84" s="306">
        <f>СОГАЗ!AK87+Капитал!AK87+Ингосстрах!AK87+Ресо!AK87</f>
        <v>0</v>
      </c>
      <c r="AL84" s="305">
        <f>СОГАЗ!AL87+Капитал!AL87+Ингосстрах!AL87+Ресо!AL87</f>
        <v>0</v>
      </c>
      <c r="AM84" s="187">
        <f>СОГАЗ!AM87+Капитал!AM87+Ингосстрах!AM87+Ресо!AM87</f>
        <v>0</v>
      </c>
      <c r="AN84" s="14">
        <f>СОГАЗ!AN87+Капитал!AN87+Ингосстрах!AN87+Ресо!AN87</f>
        <v>0</v>
      </c>
      <c r="AO84" s="186">
        <f>СОГАЗ!AO87+Капитал!AO87+Ингосстрах!AO87+Ресо!AO87</f>
        <v>0</v>
      </c>
      <c r="AP84" s="309">
        <f t="shared" si="13"/>
        <v>66503421.110000007</v>
      </c>
      <c r="AQ84" s="314">
        <f t="shared" si="16"/>
        <v>38164738.150000006</v>
      </c>
      <c r="AR84" s="307">
        <v>38164738.150000006</v>
      </c>
      <c r="AS84" s="307">
        <v>33697312.880000003</v>
      </c>
      <c r="AT84" s="307">
        <v>846830.52</v>
      </c>
      <c r="AU84" s="307">
        <v>0</v>
      </c>
      <c r="AV84" s="307">
        <v>0</v>
      </c>
      <c r="AW84" s="307">
        <v>0</v>
      </c>
      <c r="AX84" s="307">
        <v>0</v>
      </c>
      <c r="AY84" s="307">
        <v>0</v>
      </c>
      <c r="AZ84" s="307">
        <v>0</v>
      </c>
      <c r="BA84" s="309">
        <v>22444771.960000001</v>
      </c>
      <c r="BB84" s="307">
        <v>20441100.260000002</v>
      </c>
      <c r="BC84" s="307">
        <v>0</v>
      </c>
      <c r="BD84" s="307">
        <v>0</v>
      </c>
      <c r="BE84" s="307">
        <v>784593.8</v>
      </c>
      <c r="BF84" s="307">
        <v>460992</v>
      </c>
      <c r="BG84" s="307">
        <v>0</v>
      </c>
      <c r="BH84" s="307">
        <v>0</v>
      </c>
      <c r="BI84" s="307">
        <v>0</v>
      </c>
      <c r="BJ84" s="307">
        <v>0</v>
      </c>
      <c r="BK84" s="307">
        <v>758085.89999999991</v>
      </c>
      <c r="BL84" s="307">
        <v>0</v>
      </c>
      <c r="BM84" s="307">
        <v>0</v>
      </c>
      <c r="BN84" s="314">
        <f t="shared" si="17"/>
        <v>5893911</v>
      </c>
      <c r="BO84" s="307">
        <v>5893911</v>
      </c>
      <c r="BP84" s="307">
        <v>0</v>
      </c>
      <c r="BQ84" s="307">
        <v>0</v>
      </c>
      <c r="BR84" s="307">
        <v>0</v>
      </c>
      <c r="BS84" s="307"/>
      <c r="BT84" s="307">
        <v>0</v>
      </c>
      <c r="BU84" s="307">
        <v>0</v>
      </c>
      <c r="BV84" s="307">
        <v>0</v>
      </c>
      <c r="BW84" s="314">
        <f t="shared" si="18"/>
        <v>0</v>
      </c>
      <c r="BX84" s="314">
        <f t="shared" si="19"/>
        <v>0</v>
      </c>
      <c r="BY84" s="307">
        <v>0</v>
      </c>
      <c r="BZ84" s="307">
        <v>0</v>
      </c>
      <c r="CA84" s="307">
        <v>0</v>
      </c>
      <c r="CB84" s="309">
        <v>0</v>
      </c>
      <c r="CC84" s="317">
        <v>0</v>
      </c>
      <c r="CE84" s="311"/>
    </row>
    <row r="85" spans="1:83" ht="42.75">
      <c r="A85" s="184">
        <v>520114</v>
      </c>
      <c r="B85" s="300">
        <v>78</v>
      </c>
      <c r="C85" s="185" t="s">
        <v>125</v>
      </c>
      <c r="D85" s="12">
        <f t="shared" si="14"/>
        <v>76858</v>
      </c>
      <c r="E85" s="270">
        <f>СОГАЗ!E88+Капитал!E88+Ингосстрах!E88+Ресо!E88</f>
        <v>76858</v>
      </c>
      <c r="F85" s="270">
        <f>СОГАЗ!F88+Капитал!F88+Ингосстрах!F88+Ресо!F88</f>
        <v>22541</v>
      </c>
      <c r="G85" s="270">
        <f>СОГАЗ!G88+Капитал!G88+Ингосстрах!G88+Ресо!G88</f>
        <v>244</v>
      </c>
      <c r="H85" s="270">
        <f>СОГАЗ!H88+Капитал!H88+Ингосстрах!H88+Ресо!H88</f>
        <v>0</v>
      </c>
      <c r="I85" s="270">
        <f>СОГАЗ!I88+Капитал!I88+Ингосстрах!I88+Ресо!I88</f>
        <v>0</v>
      </c>
      <c r="J85" s="270">
        <f>СОГАЗ!J88+Капитал!J88+Ингосстрах!J88+Ресо!J88</f>
        <v>0</v>
      </c>
      <c r="K85" s="270">
        <f>СОГАЗ!K88+Капитал!K88+Ингосстрах!K88+Ресо!K88</f>
        <v>0</v>
      </c>
      <c r="L85" s="270">
        <f>СОГАЗ!L88+Капитал!L88+Ингосстрах!L88+Ресо!L88</f>
        <v>0</v>
      </c>
      <c r="M85" s="301">
        <f t="shared" si="15"/>
        <v>42181</v>
      </c>
      <c r="N85" s="305">
        <f>СОГАЗ!N88+Капитал!N88+Ингосстрах!N88+Ресо!N88</f>
        <v>42181</v>
      </c>
      <c r="O85" s="305">
        <f>СОГАЗ!O88+Капитал!O88+Ингосстрах!O88+Ресо!O88</f>
        <v>0</v>
      </c>
      <c r="P85" s="305">
        <f>СОГАЗ!P88+Капитал!P88+Ингосстрах!P88+Ресо!P88</f>
        <v>0</v>
      </c>
      <c r="Q85" s="305">
        <f>СОГАЗ!Q88+Капитал!Q88+Ингосстрах!Q88+Ресо!Q88</f>
        <v>2400</v>
      </c>
      <c r="R85" s="305">
        <f>СОГАЗ!R88+Капитал!R88+Ингосстрах!R88+Ресо!R88</f>
        <v>147</v>
      </c>
      <c r="S85" s="305">
        <f>СОГАЗ!S88+Капитал!S88+Ингосстрах!S88+Ресо!S88</f>
        <v>0</v>
      </c>
      <c r="T85" s="305">
        <f>СОГАЗ!T88+Капитал!T88+Ингосстрах!T88+Ресо!T88</f>
        <v>0</v>
      </c>
      <c r="U85" s="305">
        <f>СОГАЗ!U88+Капитал!U88+Ингосстрах!U88+Ресо!U88</f>
        <v>0</v>
      </c>
      <c r="V85" s="305">
        <f>СОГАЗ!V88+Капитал!V88+Ингосстрах!V88+Ресо!V88</f>
        <v>0</v>
      </c>
      <c r="W85" s="305">
        <f>СОГАЗ!W88+Капитал!W88+Ингосстрах!W88+Ресо!W88</f>
        <v>2214</v>
      </c>
      <c r="X85" s="305">
        <f>СОГАЗ!X88+Капитал!X88+Ингосстрах!X88+Ресо!X88</f>
        <v>0</v>
      </c>
      <c r="Y85" s="186">
        <f>СОГАЗ!Y88+Капитал!Y88+Ингосстрах!Y88+Ресо!Y88</f>
        <v>0</v>
      </c>
      <c r="Z85" s="12">
        <f t="shared" si="10"/>
        <v>14922</v>
      </c>
      <c r="AA85" s="306">
        <f>СОГАЗ!AA88+Капитал!AA88+Ингосстрах!AA88+Ресо!AA88</f>
        <v>14922</v>
      </c>
      <c r="AB85" s="305">
        <f>СОГАЗ!AB88+Капитал!AB88+Ингосстрах!AB88+Ресо!AB88</f>
        <v>0</v>
      </c>
      <c r="AC85" s="305">
        <f>СОГАЗ!AC88+Капитал!AC88+Ингосстрах!AC88+Ресо!AC88</f>
        <v>0</v>
      </c>
      <c r="AD85" s="186">
        <f>СОГАЗ!AD88+Капитал!AD88+Ингосстрах!AD88+Ресо!AD88</f>
        <v>0</v>
      </c>
      <c r="AE85" s="14">
        <f>СОГАЗ!AE88+Капитал!AE88+Ингосстрах!AE88+Ресо!AE88</f>
        <v>0</v>
      </c>
      <c r="AF85" s="305">
        <f>СОГАЗ!AF88+Капитал!AF88+Ингосстрах!AF88+Ресо!AF88</f>
        <v>0</v>
      </c>
      <c r="AG85" s="305">
        <f>СОГАЗ!AG88+Капитал!AG88+Ингосстрах!AG88+Ресо!AG88</f>
        <v>0</v>
      </c>
      <c r="AH85" s="302">
        <f>СОГАЗ!AH88+Капитал!AH88+Ингосстрах!AH88+Ресо!AH88</f>
        <v>0</v>
      </c>
      <c r="AI85" s="17">
        <f t="shared" si="11"/>
        <v>0</v>
      </c>
      <c r="AJ85" s="12">
        <f t="shared" si="12"/>
        <v>0</v>
      </c>
      <c r="AK85" s="306">
        <f>СОГАЗ!AK88+Капитал!AK88+Ингосстрах!AK88+Ресо!AK88</f>
        <v>0</v>
      </c>
      <c r="AL85" s="305">
        <f>СОГАЗ!AL88+Капитал!AL88+Ингосстрах!AL88+Ресо!AL88</f>
        <v>0</v>
      </c>
      <c r="AM85" s="187">
        <f>СОГАЗ!AM88+Капитал!AM88+Ингосстрах!AM88+Ресо!AM88</f>
        <v>0</v>
      </c>
      <c r="AN85" s="14">
        <f>СОГАЗ!AN88+Капитал!AN88+Ингосстрах!AN88+Ресо!AN88</f>
        <v>0</v>
      </c>
      <c r="AO85" s="186">
        <f>СОГАЗ!AO88+Капитал!AO88+Ингосстрах!AO88+Ресо!AO88</f>
        <v>0</v>
      </c>
      <c r="AP85" s="309">
        <f t="shared" si="13"/>
        <v>116368826.59</v>
      </c>
      <c r="AQ85" s="314">
        <f t="shared" si="16"/>
        <v>66001038.920000002</v>
      </c>
      <c r="AR85" s="307">
        <v>66001038.920000002</v>
      </c>
      <c r="AS85" s="307">
        <v>57833669.109999999</v>
      </c>
      <c r="AT85" s="307">
        <v>1009462.1600000001</v>
      </c>
      <c r="AU85" s="307">
        <v>0</v>
      </c>
      <c r="AV85" s="307">
        <v>0</v>
      </c>
      <c r="AW85" s="307">
        <v>0</v>
      </c>
      <c r="AX85" s="307">
        <v>0</v>
      </c>
      <c r="AY85" s="307">
        <v>0</v>
      </c>
      <c r="AZ85" s="307">
        <v>0</v>
      </c>
      <c r="BA85" s="309">
        <v>41870305.550000004</v>
      </c>
      <c r="BB85" s="307">
        <v>38838155.75</v>
      </c>
      <c r="BC85" s="307">
        <v>0</v>
      </c>
      <c r="BD85" s="307">
        <v>0</v>
      </c>
      <c r="BE85" s="307">
        <v>1595783.9999999995</v>
      </c>
      <c r="BF85" s="307">
        <v>138297.60000000001</v>
      </c>
      <c r="BG85" s="307">
        <v>0</v>
      </c>
      <c r="BH85" s="307">
        <v>0</v>
      </c>
      <c r="BI85" s="307">
        <v>0</v>
      </c>
      <c r="BJ85" s="307">
        <v>0</v>
      </c>
      <c r="BK85" s="307">
        <v>1298068.2</v>
      </c>
      <c r="BL85" s="307">
        <v>0</v>
      </c>
      <c r="BM85" s="307">
        <v>0</v>
      </c>
      <c r="BN85" s="314">
        <f t="shared" si="17"/>
        <v>8497482.1199999992</v>
      </c>
      <c r="BO85" s="307">
        <v>8497482.1199999992</v>
      </c>
      <c r="BP85" s="307">
        <v>0</v>
      </c>
      <c r="BQ85" s="307">
        <v>0</v>
      </c>
      <c r="BR85" s="307">
        <v>0</v>
      </c>
      <c r="BS85" s="307"/>
      <c r="BT85" s="307">
        <v>0</v>
      </c>
      <c r="BU85" s="307">
        <v>0</v>
      </c>
      <c r="BV85" s="307">
        <v>0</v>
      </c>
      <c r="BW85" s="314">
        <f t="shared" si="18"/>
        <v>0</v>
      </c>
      <c r="BX85" s="314">
        <f t="shared" si="19"/>
        <v>0</v>
      </c>
      <c r="BY85" s="307">
        <v>0</v>
      </c>
      <c r="BZ85" s="307">
        <v>0</v>
      </c>
      <c r="CA85" s="307">
        <v>0</v>
      </c>
      <c r="CB85" s="309">
        <v>0</v>
      </c>
      <c r="CC85" s="317">
        <v>0</v>
      </c>
      <c r="CE85" s="311"/>
    </row>
    <row r="86" spans="1:83" ht="42.75">
      <c r="A86" s="184">
        <v>520115</v>
      </c>
      <c r="B86" s="300">
        <v>79</v>
      </c>
      <c r="C86" s="185" t="s">
        <v>126</v>
      </c>
      <c r="D86" s="12">
        <f t="shared" si="14"/>
        <v>60938</v>
      </c>
      <c r="E86" s="270">
        <f>СОГАЗ!E89+Капитал!E89+Ингосстрах!E89+Ресо!E89</f>
        <v>58059</v>
      </c>
      <c r="F86" s="270">
        <f>СОГАЗ!F89+Капитал!F89+Ингосстрах!F89+Ресо!F89</f>
        <v>3652</v>
      </c>
      <c r="G86" s="270">
        <f>СОГАЗ!G89+Капитал!G89+Ингосстрах!G89+Ресо!G89</f>
        <v>9829</v>
      </c>
      <c r="H86" s="270">
        <f>СОГАЗ!H89+Капитал!H89+Ингосстрах!H89+Ресо!H89</f>
        <v>0</v>
      </c>
      <c r="I86" s="270">
        <f>СОГАЗ!I89+Капитал!I89+Ингосстрах!I89+Ресо!I89</f>
        <v>0</v>
      </c>
      <c r="J86" s="270">
        <f>СОГАЗ!J89+Капитал!J89+Ингосстрах!J89+Ресо!J89</f>
        <v>0</v>
      </c>
      <c r="K86" s="270">
        <f>СОГАЗ!K89+Капитал!K89+Ингосстрах!K89+Ресо!K89</f>
        <v>0</v>
      </c>
      <c r="L86" s="270">
        <f>СОГАЗ!L89+Капитал!L89+Ингосстрах!L89+Ресо!L89</f>
        <v>2879</v>
      </c>
      <c r="M86" s="301">
        <f t="shared" si="15"/>
        <v>45405</v>
      </c>
      <c r="N86" s="305">
        <f>СОГАЗ!N89+Капитал!N89+Ингосстрах!N89+Ресо!N89</f>
        <v>36303</v>
      </c>
      <c r="O86" s="305">
        <f>СОГАЗ!O89+Капитал!O89+Ингосстрах!O89+Ресо!O89</f>
        <v>0</v>
      </c>
      <c r="P86" s="305">
        <f>СОГАЗ!P89+Капитал!P89+Ингосстрах!P89+Ресо!P89</f>
        <v>0</v>
      </c>
      <c r="Q86" s="305">
        <f>СОГАЗ!Q89+Капитал!Q89+Ингосстрах!Q89+Ресо!Q89</f>
        <v>150</v>
      </c>
      <c r="R86" s="305">
        <f>СОГАЗ!R89+Капитал!R89+Ингосстрах!R89+Ресо!R89</f>
        <v>0</v>
      </c>
      <c r="S86" s="305">
        <f>СОГАЗ!S89+Капитал!S89+Ингосстрах!S89+Ресо!S89</f>
        <v>0</v>
      </c>
      <c r="T86" s="305">
        <f>СОГАЗ!T89+Капитал!T89+Ингосстрах!T89+Ресо!T89</f>
        <v>0</v>
      </c>
      <c r="U86" s="305">
        <f>СОГАЗ!U89+Капитал!U89+Ингосстрах!U89+Ресо!U89</f>
        <v>100</v>
      </c>
      <c r="V86" s="305">
        <f>СОГАЗ!V89+Капитал!V89+Ингосстрах!V89+Ресо!V89</f>
        <v>0</v>
      </c>
      <c r="W86" s="305">
        <f>СОГАЗ!W89+Капитал!W89+Ингосстрах!W89+Ресо!W89</f>
        <v>4416</v>
      </c>
      <c r="X86" s="305">
        <f>СОГАЗ!X89+Капитал!X89+Ингосстрах!X89+Ресо!X89</f>
        <v>0</v>
      </c>
      <c r="Y86" s="186">
        <f>СОГАЗ!Y89+Капитал!Y89+Ингосстрах!Y89+Ресо!Y89</f>
        <v>9102</v>
      </c>
      <c r="Z86" s="12">
        <f t="shared" si="10"/>
        <v>19168</v>
      </c>
      <c r="AA86" s="306">
        <f>СОГАЗ!AA89+Капитал!AA89+Ингосстрах!AA89+Ресо!AA89</f>
        <v>19158</v>
      </c>
      <c r="AB86" s="305">
        <f>СОГАЗ!AB89+Капитал!AB89+Ингосстрах!AB89+Ресо!AB89</f>
        <v>10</v>
      </c>
      <c r="AC86" s="305">
        <f>СОГАЗ!AC89+Капитал!AC89+Ингосстрах!AC89+Ресо!AC89</f>
        <v>0</v>
      </c>
      <c r="AD86" s="186">
        <f>СОГАЗ!AD89+Капитал!AD89+Ингосстрах!AD89+Ресо!AD89</f>
        <v>0</v>
      </c>
      <c r="AE86" s="14">
        <f>СОГАЗ!AE89+Капитал!AE89+Ингосстрах!AE89+Ресо!AE89</f>
        <v>0</v>
      </c>
      <c r="AF86" s="305">
        <f>СОГАЗ!AF89+Капитал!AF89+Ингосстрах!AF89+Ресо!AF89</f>
        <v>0</v>
      </c>
      <c r="AG86" s="305">
        <f>СОГАЗ!AG89+Капитал!AG89+Ингосстрах!AG89+Ресо!AG89</f>
        <v>0</v>
      </c>
      <c r="AH86" s="302">
        <f>СОГАЗ!AH89+Капитал!AH89+Ингосстрах!AH89+Ресо!AH89</f>
        <v>0</v>
      </c>
      <c r="AI86" s="17">
        <f t="shared" si="11"/>
        <v>0</v>
      </c>
      <c r="AJ86" s="12">
        <f t="shared" si="12"/>
        <v>0</v>
      </c>
      <c r="AK86" s="306">
        <f>СОГАЗ!AK89+Капитал!AK89+Ингосстрах!AK89+Ресо!AK89</f>
        <v>0</v>
      </c>
      <c r="AL86" s="305">
        <f>СОГАЗ!AL89+Капитал!AL89+Ингосстрах!AL89+Ресо!AL89</f>
        <v>0</v>
      </c>
      <c r="AM86" s="187">
        <f>СОГАЗ!AM89+Капитал!AM89+Ингосстрах!AM89+Ресо!AM89</f>
        <v>0</v>
      </c>
      <c r="AN86" s="14">
        <f>СОГАЗ!AN89+Капитал!AN89+Ингосстрах!AN89+Ресо!AN89</f>
        <v>0</v>
      </c>
      <c r="AO86" s="186">
        <f>СОГАЗ!AO89+Капитал!AO89+Ингосстрах!AO89+Ресо!AO89</f>
        <v>0</v>
      </c>
      <c r="AP86" s="309">
        <f t="shared" si="13"/>
        <v>92370643.309999987</v>
      </c>
      <c r="AQ86" s="314">
        <f t="shared" si="16"/>
        <v>34164361.799999997</v>
      </c>
      <c r="AR86" s="307">
        <v>32556584.25</v>
      </c>
      <c r="AS86" s="307">
        <v>4315641.4400000004</v>
      </c>
      <c r="AT86" s="307">
        <v>21283225.150000002</v>
      </c>
      <c r="AU86" s="307">
        <v>0</v>
      </c>
      <c r="AV86" s="307">
        <v>0</v>
      </c>
      <c r="AW86" s="307">
        <v>0</v>
      </c>
      <c r="AX86" s="307">
        <v>0</v>
      </c>
      <c r="AY86" s="307">
        <v>0</v>
      </c>
      <c r="AZ86" s="307">
        <v>1607777.5499999998</v>
      </c>
      <c r="BA86" s="309">
        <v>47292175.129999995</v>
      </c>
      <c r="BB86" s="307">
        <v>36429697.469999999</v>
      </c>
      <c r="BC86" s="307">
        <v>0</v>
      </c>
      <c r="BD86" s="307">
        <v>0</v>
      </c>
      <c r="BE86" s="307">
        <v>99736.5</v>
      </c>
      <c r="BF86" s="307">
        <v>0</v>
      </c>
      <c r="BG86" s="307">
        <v>0</v>
      </c>
      <c r="BH86" s="307">
        <v>0</v>
      </c>
      <c r="BI86" s="307">
        <v>48467</v>
      </c>
      <c r="BJ86" s="307">
        <v>0</v>
      </c>
      <c r="BK86" s="307">
        <v>2589100.8000000003</v>
      </c>
      <c r="BL86" s="307">
        <v>0</v>
      </c>
      <c r="BM86" s="307">
        <v>8125173.3600000003</v>
      </c>
      <c r="BN86" s="314">
        <f t="shared" si="17"/>
        <v>10914106.379999999</v>
      </c>
      <c r="BO86" s="307">
        <v>10909714.68</v>
      </c>
      <c r="BP86" s="307">
        <v>4391.7</v>
      </c>
      <c r="BQ86" s="307">
        <v>0</v>
      </c>
      <c r="BR86" s="307">
        <v>0</v>
      </c>
      <c r="BS86" s="307"/>
      <c r="BT86" s="307">
        <v>0</v>
      </c>
      <c r="BU86" s="307">
        <v>0</v>
      </c>
      <c r="BV86" s="307">
        <v>0</v>
      </c>
      <c r="BW86" s="314">
        <f t="shared" si="18"/>
        <v>0</v>
      </c>
      <c r="BX86" s="314">
        <f t="shared" si="19"/>
        <v>0</v>
      </c>
      <c r="BY86" s="307">
        <v>0</v>
      </c>
      <c r="BZ86" s="307">
        <v>0</v>
      </c>
      <c r="CA86" s="307">
        <v>0</v>
      </c>
      <c r="CB86" s="309">
        <v>0</v>
      </c>
      <c r="CC86" s="317">
        <v>0</v>
      </c>
      <c r="CE86" s="311"/>
    </row>
    <row r="87" spans="1:83" ht="57">
      <c r="A87" s="184">
        <v>520117</v>
      </c>
      <c r="B87" s="300">
        <v>80</v>
      </c>
      <c r="C87" s="185" t="s">
        <v>127</v>
      </c>
      <c r="D87" s="12">
        <f t="shared" si="14"/>
        <v>67363</v>
      </c>
      <c r="E87" s="270">
        <f>СОГАЗ!E90+Капитал!E90+Ингосстрах!E90+Ресо!E90</f>
        <v>67363</v>
      </c>
      <c r="F87" s="270">
        <f>СОГАЗ!F90+Капитал!F90+Ингосстрах!F90+Ресо!F90</f>
        <v>3326</v>
      </c>
      <c r="G87" s="270">
        <f>СОГАЗ!G90+Капитал!G90+Ингосстрах!G90+Ресо!G90</f>
        <v>9087</v>
      </c>
      <c r="H87" s="270">
        <f>СОГАЗ!H90+Капитал!H90+Ингосстрах!H90+Ресо!H90</f>
        <v>0</v>
      </c>
      <c r="I87" s="270">
        <f>СОГАЗ!I90+Капитал!I90+Ингосстрах!I90+Ресо!I90</f>
        <v>0</v>
      </c>
      <c r="J87" s="270">
        <f>СОГАЗ!J90+Капитал!J90+Ингосстрах!J90+Ресо!J90</f>
        <v>0</v>
      </c>
      <c r="K87" s="270">
        <f>СОГАЗ!K90+Капитал!K90+Ингосстрах!K90+Ресо!K90</f>
        <v>0</v>
      </c>
      <c r="L87" s="270">
        <f>СОГАЗ!L90+Капитал!L90+Ингосстрах!L90+Ресо!L90</f>
        <v>0</v>
      </c>
      <c r="M87" s="301">
        <f t="shared" si="15"/>
        <v>61783</v>
      </c>
      <c r="N87" s="305">
        <f>СОГАЗ!N90+Капитал!N90+Ингосстрах!N90+Ресо!N90</f>
        <v>61783</v>
      </c>
      <c r="O87" s="305">
        <f>СОГАЗ!O90+Капитал!O90+Ингосстрах!O90+Ресо!O90</f>
        <v>1357</v>
      </c>
      <c r="P87" s="305">
        <f>СОГАЗ!P90+Капитал!P90+Ингосстрах!P90+Ресо!P90</f>
        <v>0</v>
      </c>
      <c r="Q87" s="305">
        <f>СОГАЗ!Q90+Капитал!Q90+Ингосстрах!Q90+Ресо!Q90</f>
        <v>1615</v>
      </c>
      <c r="R87" s="305">
        <f>СОГАЗ!R90+Капитал!R90+Ингосстрах!R90+Ресо!R90</f>
        <v>1830</v>
      </c>
      <c r="S87" s="305">
        <f>СОГАЗ!S90+Капитал!S90+Ингосстрах!S90+Ресо!S90</f>
        <v>4</v>
      </c>
      <c r="T87" s="305">
        <f>СОГАЗ!T90+Капитал!T90+Ингосстрах!T90+Ресо!T90</f>
        <v>532</v>
      </c>
      <c r="U87" s="305">
        <f>СОГАЗ!U90+Капитал!U90+Ингосстрах!U90+Ресо!U90</f>
        <v>70</v>
      </c>
      <c r="V87" s="305">
        <f>СОГАЗ!V90+Капитал!V90+Ингосстрах!V90+Ресо!V90</f>
        <v>0</v>
      </c>
      <c r="W87" s="305">
        <f>СОГАЗ!W90+Капитал!W90+Ингосстрах!W90+Ресо!W90</f>
        <v>5307</v>
      </c>
      <c r="X87" s="305">
        <f>СОГАЗ!X90+Капитал!X90+Ингосстрах!X90+Ресо!X90</f>
        <v>0</v>
      </c>
      <c r="Y87" s="186">
        <f>СОГАЗ!Y90+Капитал!Y90+Ингосстрах!Y90+Ресо!Y90</f>
        <v>0</v>
      </c>
      <c r="Z87" s="12">
        <f t="shared" si="10"/>
        <v>46642</v>
      </c>
      <c r="AA87" s="306">
        <f>СОГАЗ!AA90+Капитал!AA90+Ингосстрах!AA90+Ресо!AA90</f>
        <v>16064</v>
      </c>
      <c r="AB87" s="305">
        <f>СОГАЗ!AB90+Капитал!AB90+Ингосстрах!AB90+Ресо!AB90</f>
        <v>0</v>
      </c>
      <c r="AC87" s="305">
        <f>СОГАЗ!AC90+Капитал!AC90+Ингосстрах!AC90+Ресо!AC90</f>
        <v>6562</v>
      </c>
      <c r="AD87" s="186">
        <f>СОГАЗ!AD90+Капитал!AD90+Ингосстрах!AD90+Ресо!AD90</f>
        <v>24016</v>
      </c>
      <c r="AE87" s="14">
        <f>СОГАЗ!AE90+Капитал!AE90+Ингосстрах!AE90+Ресо!AE90</f>
        <v>4953</v>
      </c>
      <c r="AF87" s="305">
        <f>СОГАЗ!AF90+Капитал!AF90+Ингосстрах!AF90+Ресо!AF90</f>
        <v>0</v>
      </c>
      <c r="AG87" s="305">
        <f>СОГАЗ!AG90+Капитал!AG90+Ингосстрах!AG90+Ресо!AG90</f>
        <v>96</v>
      </c>
      <c r="AH87" s="302">
        <f>СОГАЗ!AH90+Капитал!AH90+Ингосстрах!AH90+Ресо!AH90</f>
        <v>0</v>
      </c>
      <c r="AI87" s="17">
        <f t="shared" si="11"/>
        <v>4953</v>
      </c>
      <c r="AJ87" s="12">
        <f t="shared" si="12"/>
        <v>2278</v>
      </c>
      <c r="AK87" s="306">
        <f>СОГАЗ!AK90+Капитал!AK90+Ингосстрах!AK90+Ресо!AK90</f>
        <v>2278</v>
      </c>
      <c r="AL87" s="305">
        <f>СОГАЗ!AL90+Капитал!AL90+Ингосстрах!AL90+Ресо!AL90</f>
        <v>0</v>
      </c>
      <c r="AM87" s="187">
        <f>СОГАЗ!AM90+Капитал!AM90+Ингосстрах!AM90+Ресо!AM90</f>
        <v>0</v>
      </c>
      <c r="AN87" s="14">
        <f>СОГАЗ!AN90+Капитал!AN90+Ингосстрах!AN90+Ресо!AN90</f>
        <v>0</v>
      </c>
      <c r="AO87" s="186">
        <f>СОГАЗ!AO90+Капитал!AO90+Ингосстрах!AO90+Ресо!AO90</f>
        <v>0</v>
      </c>
      <c r="AP87" s="309">
        <f t="shared" si="13"/>
        <v>260971114.87000003</v>
      </c>
      <c r="AQ87" s="314">
        <f t="shared" si="16"/>
        <v>30401595.530000001</v>
      </c>
      <c r="AR87" s="307">
        <v>30401595.530000001</v>
      </c>
      <c r="AS87" s="307">
        <v>3941143.7</v>
      </c>
      <c r="AT87" s="307">
        <v>19738054.440000001</v>
      </c>
      <c r="AU87" s="307">
        <v>0</v>
      </c>
      <c r="AV87" s="307">
        <v>0</v>
      </c>
      <c r="AW87" s="307">
        <v>0</v>
      </c>
      <c r="AX87" s="307">
        <v>0</v>
      </c>
      <c r="AY87" s="307">
        <v>0</v>
      </c>
      <c r="AZ87" s="307">
        <v>0</v>
      </c>
      <c r="BA87" s="309">
        <v>66710807.93999999</v>
      </c>
      <c r="BB87" s="307">
        <v>56223765.659999996</v>
      </c>
      <c r="BC87" s="307">
        <v>4181120.5499999993</v>
      </c>
      <c r="BD87" s="307">
        <v>0</v>
      </c>
      <c r="BE87" s="307">
        <v>1073829.6500000001</v>
      </c>
      <c r="BF87" s="307">
        <v>1721664</v>
      </c>
      <c r="BG87" s="307">
        <v>38146.28</v>
      </c>
      <c r="BH87" s="307">
        <v>326860.80000000005</v>
      </c>
      <c r="BI87" s="307">
        <v>33926.899999999994</v>
      </c>
      <c r="BJ87" s="307">
        <v>0</v>
      </c>
      <c r="BK87" s="307">
        <v>3111494.1</v>
      </c>
      <c r="BL87" s="307">
        <v>0</v>
      </c>
      <c r="BM87" s="307">
        <v>0</v>
      </c>
      <c r="BN87" s="314">
        <f t="shared" si="17"/>
        <v>31189029.780000001</v>
      </c>
      <c r="BO87" s="307">
        <v>9147805.4399999995</v>
      </c>
      <c r="BP87" s="307">
        <v>0</v>
      </c>
      <c r="BQ87" s="307">
        <v>5301111.7</v>
      </c>
      <c r="BR87" s="307">
        <v>16740112.639999999</v>
      </c>
      <c r="BS87" s="307">
        <v>113118245.46000002</v>
      </c>
      <c r="BT87" s="307">
        <v>0</v>
      </c>
      <c r="BU87" s="307">
        <v>9243450.2399999984</v>
      </c>
      <c r="BV87" s="307">
        <v>0</v>
      </c>
      <c r="BW87" s="314">
        <f t="shared" si="18"/>
        <v>113118245.46000002</v>
      </c>
      <c r="BX87" s="314">
        <f t="shared" si="19"/>
        <v>19551436.16</v>
      </c>
      <c r="BY87" s="307">
        <v>19551436.16</v>
      </c>
      <c r="BZ87" s="307">
        <v>0</v>
      </c>
      <c r="CA87" s="307">
        <v>0</v>
      </c>
      <c r="CB87" s="309">
        <v>0</v>
      </c>
      <c r="CC87" s="317">
        <v>0</v>
      </c>
      <c r="CE87" s="311"/>
    </row>
    <row r="88" spans="1:83" ht="57">
      <c r="A88" s="184">
        <v>520118</v>
      </c>
      <c r="B88" s="300">
        <v>81</v>
      </c>
      <c r="C88" s="185" t="s">
        <v>128</v>
      </c>
      <c r="D88" s="12">
        <f t="shared" si="14"/>
        <v>43564</v>
      </c>
      <c r="E88" s="270">
        <f>СОГАЗ!E91+Капитал!E91+Ингосстрах!E91+Ресо!E91</f>
        <v>43564</v>
      </c>
      <c r="F88" s="270">
        <f>СОГАЗ!F91+Капитал!F91+Ингосстрах!F91+Ресо!F91</f>
        <v>9254</v>
      </c>
      <c r="G88" s="270">
        <f>СОГАЗ!G91+Капитал!G91+Ингосстрах!G91+Ресо!G91</f>
        <v>68</v>
      </c>
      <c r="H88" s="270">
        <f>СОГАЗ!H91+Капитал!H91+Ингосстрах!H91+Ресо!H91</f>
        <v>0</v>
      </c>
      <c r="I88" s="270">
        <f>СОГАЗ!I91+Капитал!I91+Ингосстрах!I91+Ресо!I91</f>
        <v>0</v>
      </c>
      <c r="J88" s="270">
        <f>СОГАЗ!J91+Капитал!J91+Ингосстрах!J91+Ресо!J91</f>
        <v>0</v>
      </c>
      <c r="K88" s="270">
        <f>СОГАЗ!K91+Капитал!K91+Ингосстрах!K91+Ресо!K91</f>
        <v>0</v>
      </c>
      <c r="L88" s="270">
        <f>СОГАЗ!L91+Капитал!L91+Ингосстрах!L91+Ресо!L91</f>
        <v>0</v>
      </c>
      <c r="M88" s="301">
        <f t="shared" si="15"/>
        <v>16644</v>
      </c>
      <c r="N88" s="305">
        <f>СОГАЗ!N91+Капитал!N91+Ингосстрах!N91+Ресо!N91</f>
        <v>16644</v>
      </c>
      <c r="O88" s="305">
        <f>СОГАЗ!O91+Капитал!O91+Ингосстрах!O91+Ресо!O91</f>
        <v>0</v>
      </c>
      <c r="P88" s="305">
        <f>СОГАЗ!P91+Капитал!P91+Ингосстрах!P91+Ресо!P91</f>
        <v>0</v>
      </c>
      <c r="Q88" s="305">
        <f>СОГАЗ!Q91+Капитал!Q91+Ингосстрах!Q91+Ресо!Q91</f>
        <v>1101</v>
      </c>
      <c r="R88" s="305">
        <f>СОГАЗ!R91+Капитал!R91+Ингосстрах!R91+Ресо!R91</f>
        <v>168</v>
      </c>
      <c r="S88" s="305">
        <f>СОГАЗ!S91+Капитал!S91+Ингосстрах!S91+Ресо!S91</f>
        <v>0</v>
      </c>
      <c r="T88" s="305">
        <f>СОГАЗ!T91+Капитал!T91+Ингосстрах!T91+Ресо!T91</f>
        <v>0</v>
      </c>
      <c r="U88" s="305">
        <f>СОГАЗ!U91+Капитал!U91+Ингосстрах!U91+Ресо!U91</f>
        <v>0</v>
      </c>
      <c r="V88" s="305">
        <f>СОГАЗ!V91+Капитал!V91+Ингосстрах!V91+Ресо!V91</f>
        <v>0</v>
      </c>
      <c r="W88" s="305">
        <f>СОГАЗ!W91+Капитал!W91+Ингосстрах!W91+Ресо!W91</f>
        <v>891</v>
      </c>
      <c r="X88" s="305">
        <f>СОГАЗ!X91+Капитал!X91+Ингосстрах!X91+Ресо!X91</f>
        <v>0</v>
      </c>
      <c r="Y88" s="186">
        <f>СОГАЗ!Y91+Капитал!Y91+Ингосстрах!Y91+Ресо!Y91</f>
        <v>0</v>
      </c>
      <c r="Z88" s="12">
        <f t="shared" si="10"/>
        <v>8329</v>
      </c>
      <c r="AA88" s="306">
        <f>СОГАЗ!AA91+Капитал!AA91+Ингосстрах!AA91+Ресо!AA91</f>
        <v>2037</v>
      </c>
      <c r="AB88" s="305">
        <f>СОГАЗ!AB91+Капитал!AB91+Ингосстрах!AB91+Ресо!AB91</f>
        <v>0</v>
      </c>
      <c r="AC88" s="305">
        <f>СОГАЗ!AC91+Капитал!AC91+Ингосстрах!AC91+Ресо!AC91</f>
        <v>6292</v>
      </c>
      <c r="AD88" s="186">
        <f>СОГАЗ!AD91+Капитал!AD91+Ингосстрах!AD91+Ресо!AD91</f>
        <v>0</v>
      </c>
      <c r="AE88" s="14">
        <f>СОГАЗ!AE91+Капитал!AE91+Ингосстрах!AE91+Ресо!AE91</f>
        <v>3330</v>
      </c>
      <c r="AF88" s="305">
        <f>СОГАЗ!AF91+Капитал!AF91+Ингосстрах!AF91+Ресо!AF91</f>
        <v>0</v>
      </c>
      <c r="AG88" s="305">
        <f>СОГАЗ!AG91+Капитал!AG91+Ингосстрах!AG91+Ресо!AG91</f>
        <v>0</v>
      </c>
      <c r="AH88" s="302">
        <f>СОГАЗ!AH91+Капитал!AH91+Ингосстрах!AH91+Ресо!AH91</f>
        <v>0</v>
      </c>
      <c r="AI88" s="17">
        <f t="shared" si="11"/>
        <v>3330</v>
      </c>
      <c r="AJ88" s="12">
        <f t="shared" si="12"/>
        <v>356</v>
      </c>
      <c r="AK88" s="306">
        <f>СОГАЗ!AK91+Капитал!AK91+Ингосстрах!AK91+Ресо!AK91</f>
        <v>356</v>
      </c>
      <c r="AL88" s="305">
        <f>СОГАЗ!AL91+Капитал!AL91+Ингосстрах!AL91+Ресо!AL91</f>
        <v>0</v>
      </c>
      <c r="AM88" s="187">
        <f>СОГАЗ!AM91+Капитал!AM91+Ингосстрах!AM91+Ресо!AM91</f>
        <v>0</v>
      </c>
      <c r="AN88" s="14">
        <f>СОГАЗ!AN91+Капитал!AN91+Ингосстрах!AN91+Ресо!AN91</f>
        <v>0</v>
      </c>
      <c r="AO88" s="186">
        <f>СОГАЗ!AO91+Капитал!AO91+Ингосстрах!AO91+Ресо!AO91</f>
        <v>0</v>
      </c>
      <c r="AP88" s="309">
        <f t="shared" si="13"/>
        <v>94596643.070000008</v>
      </c>
      <c r="AQ88" s="314">
        <f t="shared" si="16"/>
        <v>25005736</v>
      </c>
      <c r="AR88" s="307">
        <v>25005736</v>
      </c>
      <c r="AS88" s="307">
        <v>22213116.52</v>
      </c>
      <c r="AT88" s="307">
        <v>280892.36000000004</v>
      </c>
      <c r="AU88" s="307">
        <v>0</v>
      </c>
      <c r="AV88" s="307">
        <v>0</v>
      </c>
      <c r="AW88" s="307">
        <v>0</v>
      </c>
      <c r="AX88" s="307">
        <v>0</v>
      </c>
      <c r="AY88" s="307">
        <v>0</v>
      </c>
      <c r="AZ88" s="307">
        <v>0</v>
      </c>
      <c r="BA88" s="309">
        <v>15646795.290000001</v>
      </c>
      <c r="BB88" s="307">
        <v>14234281.68</v>
      </c>
      <c r="BC88" s="307">
        <v>0</v>
      </c>
      <c r="BD88" s="307">
        <v>0</v>
      </c>
      <c r="BE88" s="307">
        <v>732065.90999999992</v>
      </c>
      <c r="BF88" s="307">
        <v>158054.39999999999</v>
      </c>
      <c r="BG88" s="307">
        <v>0</v>
      </c>
      <c r="BH88" s="307">
        <v>0</v>
      </c>
      <c r="BI88" s="307">
        <v>0</v>
      </c>
      <c r="BJ88" s="307">
        <v>0</v>
      </c>
      <c r="BK88" s="307">
        <v>522393.30000000005</v>
      </c>
      <c r="BL88" s="307">
        <v>0</v>
      </c>
      <c r="BM88" s="307">
        <v>0</v>
      </c>
      <c r="BN88" s="314">
        <f t="shared" si="17"/>
        <v>6242982.2200000007</v>
      </c>
      <c r="BO88" s="307">
        <v>1159990.02</v>
      </c>
      <c r="BP88" s="307">
        <v>0</v>
      </c>
      <c r="BQ88" s="307">
        <v>5082992.2</v>
      </c>
      <c r="BR88" s="307">
        <v>0</v>
      </c>
      <c r="BS88" s="307">
        <v>43585837.200000003</v>
      </c>
      <c r="BT88" s="307">
        <v>0</v>
      </c>
      <c r="BU88" s="307">
        <v>0</v>
      </c>
      <c r="BV88" s="307">
        <v>0</v>
      </c>
      <c r="BW88" s="314">
        <f t="shared" si="18"/>
        <v>43585837.200000003</v>
      </c>
      <c r="BX88" s="314">
        <f t="shared" si="19"/>
        <v>4115292.36</v>
      </c>
      <c r="BY88" s="307">
        <v>4115292.36</v>
      </c>
      <c r="BZ88" s="307">
        <v>0</v>
      </c>
      <c r="CA88" s="307">
        <v>0</v>
      </c>
      <c r="CB88" s="309">
        <v>0</v>
      </c>
      <c r="CC88" s="317">
        <v>0</v>
      </c>
      <c r="CE88" s="311"/>
    </row>
    <row r="89" spans="1:83" ht="42.75">
      <c r="A89" s="184">
        <v>520119</v>
      </c>
      <c r="B89" s="300">
        <v>82</v>
      </c>
      <c r="C89" s="185" t="s">
        <v>129</v>
      </c>
      <c r="D89" s="12">
        <f t="shared" si="14"/>
        <v>55572</v>
      </c>
      <c r="E89" s="270">
        <f>СОГАЗ!E92+Капитал!E92+Ингосстрах!E92+Ресо!E92</f>
        <v>46474</v>
      </c>
      <c r="F89" s="270">
        <f>СОГАЗ!F92+Капитал!F92+Ингосстрах!F92+Ресо!F92</f>
        <v>1603</v>
      </c>
      <c r="G89" s="270">
        <f>СОГАЗ!G92+Капитал!G92+Ингосстрах!G92+Ресо!G92</f>
        <v>7002</v>
      </c>
      <c r="H89" s="270">
        <f>СОГАЗ!H92+Капитал!H92+Ингосстрах!H92+Ресо!H92</f>
        <v>8600</v>
      </c>
      <c r="I89" s="270">
        <f>СОГАЗ!I92+Капитал!I92+Ингосстрах!I92+Ресо!I92</f>
        <v>0</v>
      </c>
      <c r="J89" s="270">
        <f>СОГАЗ!J92+Капитал!J92+Ингосстрах!J92+Ресо!J92</f>
        <v>0</v>
      </c>
      <c r="K89" s="270">
        <f>СОГАЗ!K92+Капитал!K92+Ингосстрах!K92+Ресо!K92</f>
        <v>0</v>
      </c>
      <c r="L89" s="270">
        <f>СОГАЗ!L92+Капитал!L92+Ингосстрах!L92+Ресо!L92</f>
        <v>498</v>
      </c>
      <c r="M89" s="301">
        <f t="shared" si="15"/>
        <v>22522</v>
      </c>
      <c r="N89" s="305">
        <f>СОГАЗ!N92+Капитал!N92+Ингосстрах!N92+Ресо!N92</f>
        <v>21958</v>
      </c>
      <c r="O89" s="305">
        <f>СОГАЗ!O92+Капитал!O92+Ингосстрах!O92+Ресо!O92</f>
        <v>1574</v>
      </c>
      <c r="P89" s="305">
        <f>СОГАЗ!P92+Капитал!P92+Ингосстрах!P92+Ресо!P92</f>
        <v>0</v>
      </c>
      <c r="Q89" s="305">
        <f>СОГАЗ!Q92+Капитал!Q92+Ингосстрах!Q92+Ресо!Q92</f>
        <v>3500</v>
      </c>
      <c r="R89" s="305">
        <f>СОГАЗ!R92+Капитал!R92+Ингосстрах!R92+Ресо!R92</f>
        <v>2253</v>
      </c>
      <c r="S89" s="305">
        <f>СОГАЗ!S92+Капитал!S92+Ингосстрах!S92+Ресо!S92</f>
        <v>0</v>
      </c>
      <c r="T89" s="305">
        <f>СОГАЗ!T92+Капитал!T92+Ингосстрах!T92+Ресо!T92</f>
        <v>0</v>
      </c>
      <c r="U89" s="305">
        <f>СОГАЗ!U92+Капитал!U92+Ингосстрах!U92+Ресо!U92</f>
        <v>56</v>
      </c>
      <c r="V89" s="305">
        <f>СОГАЗ!V92+Капитал!V92+Ингосстрах!V92+Ресо!V92</f>
        <v>0</v>
      </c>
      <c r="W89" s="305">
        <f>СОГАЗ!W92+Капитал!W92+Ингосстрах!W92+Ресо!W92</f>
        <v>4298</v>
      </c>
      <c r="X89" s="305">
        <f>СОГАЗ!X92+Капитал!X92+Ингосстрах!X92+Ресо!X92</f>
        <v>0</v>
      </c>
      <c r="Y89" s="186">
        <f>СОГАЗ!Y92+Капитал!Y92+Ингосстрах!Y92+Ресо!Y92</f>
        <v>564</v>
      </c>
      <c r="Z89" s="12">
        <f t="shared" si="10"/>
        <v>14979</v>
      </c>
      <c r="AA89" s="306">
        <f>СОГАЗ!AA92+Капитал!AA92+Ингосстрах!AA92+Ресо!AA92</f>
        <v>11370</v>
      </c>
      <c r="AB89" s="305">
        <f>СОГАЗ!AB92+Капитал!AB92+Ингосстрах!AB92+Ресо!AB92</f>
        <v>0</v>
      </c>
      <c r="AC89" s="305">
        <f>СОГАЗ!AC92+Капитал!AC92+Ингосстрах!AC92+Ресо!AC92</f>
        <v>3609</v>
      </c>
      <c r="AD89" s="186">
        <f>СОГАЗ!AD92+Капитал!AD92+Ингосстрах!AD92+Ресо!AD92</f>
        <v>0</v>
      </c>
      <c r="AE89" s="14">
        <f>СОГАЗ!AE92+Капитал!AE92+Ингосстрах!AE92+Ресо!AE92</f>
        <v>4808</v>
      </c>
      <c r="AF89" s="305">
        <f>СОГАЗ!AF92+Капитал!AF92+Ингосстрах!AF92+Ресо!AF92</f>
        <v>0</v>
      </c>
      <c r="AG89" s="305">
        <f>СОГАЗ!AG92+Капитал!AG92+Ингосстрах!AG92+Ресо!AG92</f>
        <v>0</v>
      </c>
      <c r="AH89" s="302">
        <f>СОГАЗ!AH92+Капитал!AH92+Ингосстрах!AH92+Ресо!AH92</f>
        <v>0</v>
      </c>
      <c r="AI89" s="17">
        <f t="shared" si="11"/>
        <v>4808</v>
      </c>
      <c r="AJ89" s="12">
        <f t="shared" si="12"/>
        <v>3230</v>
      </c>
      <c r="AK89" s="306">
        <f>СОГАЗ!AK92+Капитал!AK92+Ингосстрах!AK92+Ресо!AK92</f>
        <v>3230</v>
      </c>
      <c r="AL89" s="305">
        <f>СОГАЗ!AL92+Капитал!AL92+Ингосстрах!AL92+Ресо!AL92</f>
        <v>0</v>
      </c>
      <c r="AM89" s="187">
        <f>СОГАЗ!AM92+Капитал!AM92+Ингосстрах!AM92+Ресо!AM92</f>
        <v>0</v>
      </c>
      <c r="AN89" s="14">
        <f>СОГАЗ!AN92+Капитал!AN92+Ингосстрах!AN92+Ресо!AN92</f>
        <v>0</v>
      </c>
      <c r="AO89" s="186">
        <f>СОГАЗ!AO92+Капитал!AO92+Ингосстрах!AO92+Ресо!AO92</f>
        <v>0</v>
      </c>
      <c r="AP89" s="309">
        <f t="shared" si="13"/>
        <v>384868551.57000005</v>
      </c>
      <c r="AQ89" s="314">
        <f t="shared" si="16"/>
        <v>25984159.820000004</v>
      </c>
      <c r="AR89" s="307">
        <v>23319723.720000003</v>
      </c>
      <c r="AS89" s="307">
        <v>1902905.2699999998</v>
      </c>
      <c r="AT89" s="307">
        <v>15198401.159999998</v>
      </c>
      <c r="AU89" s="307">
        <v>0</v>
      </c>
      <c r="AV89" s="307">
        <v>2386328</v>
      </c>
      <c r="AW89" s="307">
        <v>0</v>
      </c>
      <c r="AX89" s="307">
        <v>0</v>
      </c>
      <c r="AY89" s="307">
        <v>0</v>
      </c>
      <c r="AZ89" s="307">
        <v>278108.10000000003</v>
      </c>
      <c r="BA89" s="309">
        <v>47909586.000000007</v>
      </c>
      <c r="BB89" s="307">
        <v>35562518.060000002</v>
      </c>
      <c r="BC89" s="307">
        <v>4849730.0999999996</v>
      </c>
      <c r="BD89" s="307">
        <v>0</v>
      </c>
      <c r="BE89" s="307">
        <v>2327185</v>
      </c>
      <c r="BF89" s="307">
        <v>2119622.4</v>
      </c>
      <c r="BG89" s="307">
        <v>0</v>
      </c>
      <c r="BH89" s="307">
        <v>0</v>
      </c>
      <c r="BI89" s="307">
        <v>27141.519999999997</v>
      </c>
      <c r="BJ89" s="307">
        <v>0</v>
      </c>
      <c r="BK89" s="307">
        <v>2519917.4000000004</v>
      </c>
      <c r="BL89" s="307">
        <v>0</v>
      </c>
      <c r="BM89" s="307">
        <v>503471.51999999996</v>
      </c>
      <c r="BN89" s="314">
        <f t="shared" si="17"/>
        <v>9390290.8499999996</v>
      </c>
      <c r="BO89" s="307">
        <v>6474760.2000000002</v>
      </c>
      <c r="BP89" s="307">
        <v>0</v>
      </c>
      <c r="BQ89" s="307">
        <v>2915530.65</v>
      </c>
      <c r="BR89" s="307">
        <v>0</v>
      </c>
      <c r="BS89" s="307">
        <v>265871341.60000002</v>
      </c>
      <c r="BT89" s="307">
        <v>0</v>
      </c>
      <c r="BU89" s="307">
        <v>0</v>
      </c>
      <c r="BV89" s="307">
        <v>0</v>
      </c>
      <c r="BW89" s="314">
        <f t="shared" si="18"/>
        <v>265871341.60000002</v>
      </c>
      <c r="BX89" s="314">
        <f t="shared" si="19"/>
        <v>35713173.299999997</v>
      </c>
      <c r="BY89" s="307">
        <v>35713173.299999997</v>
      </c>
      <c r="BZ89" s="307">
        <v>0</v>
      </c>
      <c r="CA89" s="307">
        <v>0</v>
      </c>
      <c r="CB89" s="309">
        <v>0</v>
      </c>
      <c r="CC89" s="317">
        <v>0</v>
      </c>
      <c r="CE89" s="311"/>
    </row>
    <row r="90" spans="1:83" ht="42.75">
      <c r="A90" s="184">
        <v>520120</v>
      </c>
      <c r="B90" s="300">
        <v>83</v>
      </c>
      <c r="C90" s="185" t="s">
        <v>130</v>
      </c>
      <c r="D90" s="12">
        <f t="shared" si="14"/>
        <v>32814</v>
      </c>
      <c r="E90" s="270">
        <f>СОГАЗ!E93+Капитал!E93+Ингосстрах!E93+Ресо!E93</f>
        <v>32814</v>
      </c>
      <c r="F90" s="270">
        <f>СОГАЗ!F93+Капитал!F93+Ингосстрах!F93+Ресо!F93</f>
        <v>1798</v>
      </c>
      <c r="G90" s="270">
        <f>СОГАЗ!G93+Капитал!G93+Ингосстрах!G93+Ресо!G93</f>
        <v>5122</v>
      </c>
      <c r="H90" s="270">
        <f>СОГАЗ!H93+Капитал!H93+Ингосстрах!H93+Ресо!H93</f>
        <v>0</v>
      </c>
      <c r="I90" s="270">
        <f>СОГАЗ!I93+Капитал!I93+Ингосстрах!I93+Ресо!I93</f>
        <v>0</v>
      </c>
      <c r="J90" s="270">
        <f>СОГАЗ!J93+Капитал!J93+Ингосстрах!J93+Ресо!J93</f>
        <v>0</v>
      </c>
      <c r="K90" s="270">
        <f>СОГАЗ!K93+Капитал!K93+Ингосстрах!K93+Ресо!K93</f>
        <v>0</v>
      </c>
      <c r="L90" s="270">
        <f>СОГАЗ!L93+Капитал!L93+Ингосстрах!L93+Ресо!L93</f>
        <v>0</v>
      </c>
      <c r="M90" s="301">
        <f t="shared" si="15"/>
        <v>23232</v>
      </c>
      <c r="N90" s="305">
        <f>СОГАЗ!N93+Капитал!N93+Ингосстрах!N93+Ресо!N93</f>
        <v>23232</v>
      </c>
      <c r="O90" s="305">
        <f>СОГАЗ!O93+Капитал!O93+Ингосстрах!O93+Ресо!O93</f>
        <v>2215</v>
      </c>
      <c r="P90" s="305">
        <f>СОГАЗ!P93+Капитал!P93+Ингосстрах!P93+Ресо!P93</f>
        <v>0</v>
      </c>
      <c r="Q90" s="305">
        <f>СОГАЗ!Q93+Капитал!Q93+Ингосстрах!Q93+Ресо!Q93</f>
        <v>2084</v>
      </c>
      <c r="R90" s="305">
        <f>СОГАЗ!R93+Капитал!R93+Ингосстрах!R93+Ресо!R93</f>
        <v>866</v>
      </c>
      <c r="S90" s="305">
        <f>СОГАЗ!S93+Капитал!S93+Ингосстрах!S93+Ресо!S93</f>
        <v>1</v>
      </c>
      <c r="T90" s="305">
        <f>СОГАЗ!T93+Капитал!T93+Ингосстрах!T93+Ресо!T93</f>
        <v>246</v>
      </c>
      <c r="U90" s="305">
        <f>СОГАЗ!U93+Капитал!U93+Ингосстрах!U93+Ресо!U93</f>
        <v>0</v>
      </c>
      <c r="V90" s="305">
        <f>СОГАЗ!V93+Капитал!V93+Ингосстрах!V93+Ресо!V93</f>
        <v>0</v>
      </c>
      <c r="W90" s="305">
        <f>СОГАЗ!W93+Капитал!W93+Ингосстрах!W93+Ресо!W93</f>
        <v>2385</v>
      </c>
      <c r="X90" s="305">
        <f>СОГАЗ!X93+Капитал!X93+Ингосстрах!X93+Ресо!X93</f>
        <v>0</v>
      </c>
      <c r="Y90" s="186">
        <f>СОГАЗ!Y93+Капитал!Y93+Ингосстрах!Y93+Ресо!Y93</f>
        <v>0</v>
      </c>
      <c r="Z90" s="12">
        <f t="shared" si="10"/>
        <v>7933</v>
      </c>
      <c r="AA90" s="306">
        <f>СОГАЗ!AA93+Капитал!AA93+Ингосстрах!AA93+Ресо!AA93</f>
        <v>4576</v>
      </c>
      <c r="AB90" s="305">
        <f>СОГАЗ!AB93+Капитал!AB93+Ингосстрах!AB93+Ресо!AB93</f>
        <v>0</v>
      </c>
      <c r="AC90" s="305">
        <f>СОГАЗ!AC93+Капитал!AC93+Ингосстрах!AC93+Ресо!AC93</f>
        <v>3357</v>
      </c>
      <c r="AD90" s="186">
        <f>СОГАЗ!AD93+Капитал!AD93+Ингосстрах!AD93+Ресо!AD93</f>
        <v>0</v>
      </c>
      <c r="AE90" s="14">
        <f>СОГАЗ!AE93+Капитал!AE93+Ингосстрах!AE93+Ресо!AE93</f>
        <v>4124</v>
      </c>
      <c r="AF90" s="305">
        <f>СОГАЗ!AF93+Капитал!AF93+Ингосстрах!AF93+Ресо!AF93</f>
        <v>0</v>
      </c>
      <c r="AG90" s="305">
        <f>СОГАЗ!AG93+Капитал!AG93+Ингосстрах!AG93+Ресо!AG93</f>
        <v>108</v>
      </c>
      <c r="AH90" s="302">
        <f>СОГАЗ!AH93+Капитал!AH93+Ингосстрах!AH93+Ресо!AH93</f>
        <v>0</v>
      </c>
      <c r="AI90" s="17">
        <f t="shared" si="11"/>
        <v>4124</v>
      </c>
      <c r="AJ90" s="12">
        <f t="shared" si="12"/>
        <v>1265</v>
      </c>
      <c r="AK90" s="306">
        <f>СОГАЗ!AK93+Капитал!AK93+Ингосстрах!AK93+Ресо!AK93</f>
        <v>1265</v>
      </c>
      <c r="AL90" s="305">
        <f>СОГАЗ!AL93+Капитал!AL93+Ингосстрах!AL93+Ресо!AL93</f>
        <v>0</v>
      </c>
      <c r="AM90" s="187">
        <f>СОГАЗ!AM93+Капитал!AM93+Ингосстрах!AM93+Ресо!AM93</f>
        <v>0</v>
      </c>
      <c r="AN90" s="14">
        <f>СОГАЗ!AN93+Капитал!AN93+Ингосстрах!AN93+Ресо!AN93</f>
        <v>0</v>
      </c>
      <c r="AO90" s="186">
        <f>СОГАЗ!AO93+Капитал!AO93+Ингосстрах!AO93+Ресо!AO93</f>
        <v>0</v>
      </c>
      <c r="AP90" s="309">
        <f t="shared" si="13"/>
        <v>220335763.94527507</v>
      </c>
      <c r="AQ90" s="314">
        <f t="shared" si="16"/>
        <v>16789939.379999999</v>
      </c>
      <c r="AR90" s="307">
        <v>16789939.379999999</v>
      </c>
      <c r="AS90" s="307">
        <v>2119230.6800000002</v>
      </c>
      <c r="AT90" s="307">
        <v>11112537.539999999</v>
      </c>
      <c r="AU90" s="307">
        <v>0</v>
      </c>
      <c r="AV90" s="307">
        <v>0</v>
      </c>
      <c r="AW90" s="307">
        <v>0</v>
      </c>
      <c r="AX90" s="307">
        <v>0</v>
      </c>
      <c r="AY90" s="307">
        <v>0</v>
      </c>
      <c r="AZ90" s="307">
        <v>0</v>
      </c>
      <c r="BA90" s="309">
        <v>30092532</v>
      </c>
      <c r="BB90" s="307">
        <v>19508375.039999999</v>
      </c>
      <c r="BC90" s="307">
        <v>6824747.2499999991</v>
      </c>
      <c r="BD90" s="307">
        <v>0</v>
      </c>
      <c r="BE90" s="307">
        <v>1385672.44</v>
      </c>
      <c r="BF90" s="307">
        <v>814732.80000000005</v>
      </c>
      <c r="BG90" s="307">
        <v>9536.57</v>
      </c>
      <c r="BH90" s="307">
        <v>151142.39999999999</v>
      </c>
      <c r="BI90" s="307">
        <v>0</v>
      </c>
      <c r="BJ90" s="307">
        <v>0</v>
      </c>
      <c r="BK90" s="307">
        <v>1398325.5</v>
      </c>
      <c r="BL90" s="307">
        <v>0</v>
      </c>
      <c r="BM90" s="307">
        <v>0</v>
      </c>
      <c r="BN90" s="314">
        <f t="shared" si="17"/>
        <v>5317801.41</v>
      </c>
      <c r="BO90" s="307">
        <v>2605848.96</v>
      </c>
      <c r="BP90" s="307">
        <v>0</v>
      </c>
      <c r="BQ90" s="307">
        <v>2711952.45</v>
      </c>
      <c r="BR90" s="307">
        <v>0</v>
      </c>
      <c r="BS90" s="307">
        <v>158339014.90527508</v>
      </c>
      <c r="BT90" s="307">
        <v>0</v>
      </c>
      <c r="BU90" s="307">
        <v>7347194.6400000006</v>
      </c>
      <c r="BV90" s="307">
        <v>0</v>
      </c>
      <c r="BW90" s="314">
        <f t="shared" si="18"/>
        <v>158339014.90527508</v>
      </c>
      <c r="BX90" s="314">
        <f t="shared" si="19"/>
        <v>9796476.25</v>
      </c>
      <c r="BY90" s="307">
        <v>9796476.25</v>
      </c>
      <c r="BZ90" s="307">
        <v>0</v>
      </c>
      <c r="CA90" s="307">
        <v>0</v>
      </c>
      <c r="CB90" s="309">
        <v>0</v>
      </c>
      <c r="CC90" s="317">
        <v>0</v>
      </c>
      <c r="CE90" s="311"/>
    </row>
    <row r="91" spans="1:83" ht="42.75">
      <c r="A91" s="184">
        <v>520121</v>
      </c>
      <c r="B91" s="300">
        <v>84</v>
      </c>
      <c r="C91" s="185" t="s">
        <v>131</v>
      </c>
      <c r="D91" s="12">
        <f t="shared" si="14"/>
        <v>56457</v>
      </c>
      <c r="E91" s="270">
        <f>СОГАЗ!E94+Капитал!E94+Ингосстрах!E94+Ресо!E94</f>
        <v>56457</v>
      </c>
      <c r="F91" s="270">
        <f>СОГАЗ!F94+Капитал!F94+Ингосстрах!F94+Ресо!F94</f>
        <v>12744</v>
      </c>
      <c r="G91" s="270">
        <f>СОГАЗ!G94+Капитал!G94+Ингосстрах!G94+Ресо!G94</f>
        <v>139</v>
      </c>
      <c r="H91" s="270">
        <f>СОГАЗ!H94+Капитал!H94+Ингосстрах!H94+Ресо!H94</f>
        <v>0</v>
      </c>
      <c r="I91" s="270">
        <f>СОГАЗ!I94+Капитал!I94+Ингосстрах!I94+Ресо!I94</f>
        <v>0</v>
      </c>
      <c r="J91" s="270">
        <f>СОГАЗ!J94+Капитал!J94+Ингосстрах!J94+Ресо!J94</f>
        <v>0</v>
      </c>
      <c r="K91" s="270">
        <f>СОГАЗ!K94+Капитал!K94+Ингосстрах!K94+Ресо!K94</f>
        <v>0</v>
      </c>
      <c r="L91" s="270">
        <f>СОГАЗ!L94+Капитал!L94+Ингосстрах!L94+Ресо!L94</f>
        <v>0</v>
      </c>
      <c r="M91" s="301">
        <f t="shared" si="15"/>
        <v>25724</v>
      </c>
      <c r="N91" s="305">
        <f>СОГАЗ!N94+Капитал!N94+Ингосстрах!N94+Ресо!N94</f>
        <v>25724</v>
      </c>
      <c r="O91" s="305">
        <f>СОГАЗ!O94+Капитал!O94+Ингосстрах!O94+Ресо!O94</f>
        <v>0</v>
      </c>
      <c r="P91" s="305">
        <f>СОГАЗ!P94+Капитал!P94+Ингосстрах!P94+Ресо!P94</f>
        <v>0</v>
      </c>
      <c r="Q91" s="305">
        <f>СОГАЗ!Q94+Капитал!Q94+Ингосстрах!Q94+Ресо!Q94</f>
        <v>12</v>
      </c>
      <c r="R91" s="305">
        <f>СОГАЗ!R94+Капитал!R94+Ингосстрах!R94+Ресо!R94</f>
        <v>12</v>
      </c>
      <c r="S91" s="305">
        <f>СОГАЗ!S94+Капитал!S94+Ингосстрах!S94+Ресо!S94</f>
        <v>0</v>
      </c>
      <c r="T91" s="305">
        <f>СОГАЗ!T94+Капитал!T94+Ингосстрах!T94+Ресо!T94</f>
        <v>0</v>
      </c>
      <c r="U91" s="305">
        <f>СОГАЗ!U94+Капитал!U94+Ингосстрах!U94+Ресо!U94</f>
        <v>0</v>
      </c>
      <c r="V91" s="305">
        <f>СОГАЗ!V94+Капитал!V94+Ингосстрах!V94+Ресо!V94</f>
        <v>0</v>
      </c>
      <c r="W91" s="305">
        <f>СОГАЗ!W94+Капитал!W94+Ингосстрах!W94+Ресо!W94</f>
        <v>1129</v>
      </c>
      <c r="X91" s="305">
        <f>СОГАЗ!X94+Капитал!X94+Ингосстрах!X94+Ресо!X94</f>
        <v>0</v>
      </c>
      <c r="Y91" s="186">
        <f>СОГАЗ!Y94+Капитал!Y94+Ингосстрах!Y94+Ресо!Y94</f>
        <v>0</v>
      </c>
      <c r="Z91" s="12">
        <f t="shared" si="10"/>
        <v>12105</v>
      </c>
      <c r="AA91" s="306">
        <f>СОГАЗ!AA94+Капитал!AA94+Ингосстрах!AA94+Ресо!AA94</f>
        <v>9649</v>
      </c>
      <c r="AB91" s="305">
        <f>СОГАЗ!AB94+Капитал!AB94+Ингосстрах!AB94+Ресо!AB94</f>
        <v>0</v>
      </c>
      <c r="AC91" s="305">
        <f>СОГАЗ!AC94+Капитал!AC94+Ингосстрах!AC94+Ресо!AC94</f>
        <v>2456</v>
      </c>
      <c r="AD91" s="186">
        <f>СОГАЗ!AD94+Капитал!AD94+Ингосстрах!AD94+Ресо!AD94</f>
        <v>0</v>
      </c>
      <c r="AE91" s="14">
        <f>СОГАЗ!AE94+Капитал!AE94+Ингосстрах!AE94+Ресо!AE94</f>
        <v>3687</v>
      </c>
      <c r="AF91" s="305">
        <f>СОГАЗ!AF94+Капитал!AF94+Ингосстрах!AF94+Ресо!AF94</f>
        <v>0</v>
      </c>
      <c r="AG91" s="305">
        <f>СОГАЗ!AG94+Капитал!AG94+Ингосстрах!AG94+Ресо!AG94</f>
        <v>0</v>
      </c>
      <c r="AH91" s="302">
        <f>СОГАЗ!AH94+Капитал!AH94+Ингосстрах!AH94+Ресо!AH94</f>
        <v>0</v>
      </c>
      <c r="AI91" s="17">
        <f t="shared" si="11"/>
        <v>3687</v>
      </c>
      <c r="AJ91" s="12">
        <f t="shared" si="12"/>
        <v>2579</v>
      </c>
      <c r="AK91" s="306">
        <f>СОГАЗ!AK94+Капитал!AK94+Ингосстрах!AK94+Ресо!AK94</f>
        <v>2579</v>
      </c>
      <c r="AL91" s="305">
        <f>СОГАЗ!AL94+Капитал!AL94+Ингосстрах!AL94+Ресо!AL94</f>
        <v>0</v>
      </c>
      <c r="AM91" s="187">
        <f>СОГАЗ!AM94+Капитал!AM94+Ингосстрах!AM94+Ресо!AM94</f>
        <v>0</v>
      </c>
      <c r="AN91" s="14">
        <f>СОГАЗ!AN94+Капитал!AN94+Ингосстрах!AN94+Ресо!AN94</f>
        <v>0</v>
      </c>
      <c r="AO91" s="186">
        <f>СОГАЗ!AO94+Капитал!AO94+Ингосстрах!AO94+Ресо!AO94</f>
        <v>0</v>
      </c>
      <c r="AP91" s="309">
        <f t="shared" si="13"/>
        <v>153348288.03999999</v>
      </c>
      <c r="AQ91" s="314">
        <f t="shared" si="16"/>
        <v>36204744.959999993</v>
      </c>
      <c r="AR91" s="307">
        <v>36204744.959999993</v>
      </c>
      <c r="AS91" s="307">
        <v>31632901.920000006</v>
      </c>
      <c r="AT91" s="307">
        <v>574324.37</v>
      </c>
      <c r="AU91" s="307">
        <v>0</v>
      </c>
      <c r="AV91" s="307">
        <v>0</v>
      </c>
      <c r="AW91" s="307">
        <v>0</v>
      </c>
      <c r="AX91" s="307">
        <v>0</v>
      </c>
      <c r="AY91" s="307">
        <v>0</v>
      </c>
      <c r="AZ91" s="307">
        <v>0</v>
      </c>
      <c r="BA91" s="309">
        <v>23296713.060000002</v>
      </c>
      <c r="BB91" s="307">
        <v>22615511.84</v>
      </c>
      <c r="BC91" s="307">
        <v>0</v>
      </c>
      <c r="BD91" s="307">
        <v>0</v>
      </c>
      <c r="BE91" s="307">
        <v>7978.92</v>
      </c>
      <c r="BF91" s="307">
        <v>11289.599999999999</v>
      </c>
      <c r="BG91" s="307">
        <v>0</v>
      </c>
      <c r="BH91" s="307">
        <v>0</v>
      </c>
      <c r="BI91" s="307">
        <v>0</v>
      </c>
      <c r="BJ91" s="307">
        <v>0</v>
      </c>
      <c r="BK91" s="307">
        <v>661932.69999999995</v>
      </c>
      <c r="BL91" s="307">
        <v>0</v>
      </c>
      <c r="BM91" s="307">
        <v>0</v>
      </c>
      <c r="BN91" s="314">
        <f t="shared" si="17"/>
        <v>7478799.1400000006</v>
      </c>
      <c r="BO91" s="307">
        <v>5494719.54</v>
      </c>
      <c r="BP91" s="307">
        <v>0</v>
      </c>
      <c r="BQ91" s="307">
        <v>1984079.6</v>
      </c>
      <c r="BR91" s="307">
        <v>0</v>
      </c>
      <c r="BS91" s="307">
        <v>61050452.099999994</v>
      </c>
      <c r="BT91" s="307">
        <v>0</v>
      </c>
      <c r="BU91" s="307">
        <v>0</v>
      </c>
      <c r="BV91" s="307">
        <v>0</v>
      </c>
      <c r="BW91" s="314">
        <f t="shared" si="18"/>
        <v>61050452.099999994</v>
      </c>
      <c r="BX91" s="314">
        <f t="shared" si="19"/>
        <v>25317578.780000001</v>
      </c>
      <c r="BY91" s="307">
        <v>25317578.780000001</v>
      </c>
      <c r="BZ91" s="307">
        <v>0</v>
      </c>
      <c r="CA91" s="307">
        <v>0</v>
      </c>
      <c r="CB91" s="309">
        <v>0</v>
      </c>
      <c r="CC91" s="317">
        <v>0</v>
      </c>
      <c r="CE91" s="311"/>
    </row>
    <row r="92" spans="1:83" ht="42.75">
      <c r="A92" s="184">
        <v>520122</v>
      </c>
      <c r="B92" s="300">
        <v>85</v>
      </c>
      <c r="C92" s="185" t="s">
        <v>132</v>
      </c>
      <c r="D92" s="12">
        <f t="shared" si="14"/>
        <v>29586</v>
      </c>
      <c r="E92" s="270">
        <f>СОГАЗ!E95+Капитал!E95+Ингосстрах!E95+Ресо!E95</f>
        <v>27996</v>
      </c>
      <c r="F92" s="270">
        <f>СОГАЗ!F95+Капитал!F95+Ингосстрах!F95+Ресо!F95</f>
        <v>0</v>
      </c>
      <c r="G92" s="270">
        <f>СОГАЗ!G95+Капитал!G95+Ингосстрах!G95+Ресо!G95</f>
        <v>0</v>
      </c>
      <c r="H92" s="270">
        <f>СОГАЗ!H95+Капитал!H95+Ингосстрах!H95+Ресо!H95</f>
        <v>0</v>
      </c>
      <c r="I92" s="270">
        <f>СОГАЗ!I95+Капитал!I95+Ингосстрах!I95+Ресо!I95</f>
        <v>0</v>
      </c>
      <c r="J92" s="270">
        <f>СОГАЗ!J95+Капитал!J95+Ингосстрах!J95+Ресо!J95</f>
        <v>0</v>
      </c>
      <c r="K92" s="270">
        <f>СОГАЗ!K95+Капитал!K95+Ингосстрах!K95+Ресо!K95</f>
        <v>0</v>
      </c>
      <c r="L92" s="270">
        <f>СОГАЗ!L95+Капитал!L95+Ингосстрах!L95+Ресо!L95</f>
        <v>1590</v>
      </c>
      <c r="M92" s="301">
        <f t="shared" si="15"/>
        <v>12353</v>
      </c>
      <c r="N92" s="305">
        <f>СОГАЗ!N95+Капитал!N95+Ингосстрах!N95+Ресо!N95</f>
        <v>11927</v>
      </c>
      <c r="O92" s="305">
        <f>СОГАЗ!O95+Капитал!O95+Ингосстрах!O95+Ресо!O95</f>
        <v>0</v>
      </c>
      <c r="P92" s="305">
        <f>СОГАЗ!P95+Капитал!P95+Ингосстрах!P95+Ресо!P95</f>
        <v>0</v>
      </c>
      <c r="Q92" s="305">
        <f>СОГАЗ!Q95+Капитал!Q95+Ингосстрах!Q95+Ресо!Q95</f>
        <v>0</v>
      </c>
      <c r="R92" s="305">
        <f>СОГАЗ!R95+Капитал!R95+Ингосстрах!R95+Ресо!R95</f>
        <v>0</v>
      </c>
      <c r="S92" s="305">
        <f>СОГАЗ!S95+Капитал!S95+Ингосстрах!S95+Ресо!S95</f>
        <v>0</v>
      </c>
      <c r="T92" s="305">
        <f>СОГАЗ!T95+Капитал!T95+Ингосстрах!T95+Ресо!T95</f>
        <v>0</v>
      </c>
      <c r="U92" s="305">
        <f>СОГАЗ!U95+Капитал!U95+Ингосстрах!U95+Ресо!U95</f>
        <v>0</v>
      </c>
      <c r="V92" s="305">
        <f>СОГАЗ!V95+Капитал!V95+Ингосстрах!V95+Ресо!V95</f>
        <v>0</v>
      </c>
      <c r="W92" s="305">
        <f>СОГАЗ!W95+Капитал!W95+Ингосстрах!W95+Ресо!W95</f>
        <v>0</v>
      </c>
      <c r="X92" s="305">
        <f>СОГАЗ!X95+Капитал!X95+Ингосстрах!X95+Ресо!X95</f>
        <v>0</v>
      </c>
      <c r="Y92" s="186">
        <f>СОГАЗ!Y95+Капитал!Y95+Ингосстрах!Y95+Ресо!Y95</f>
        <v>426</v>
      </c>
      <c r="Z92" s="12">
        <f t="shared" si="10"/>
        <v>2238</v>
      </c>
      <c r="AA92" s="306">
        <f>СОГАЗ!AA95+Капитал!AA95+Ингосстрах!AA95+Ресо!AA95</f>
        <v>0</v>
      </c>
      <c r="AB92" s="305">
        <f>СОГАЗ!AB95+Капитал!AB95+Ингосстрах!AB95+Ресо!AB95</f>
        <v>0</v>
      </c>
      <c r="AC92" s="305">
        <f>СОГАЗ!AC95+Капитал!AC95+Ингосстрах!AC95+Ресо!AC95</f>
        <v>2238</v>
      </c>
      <c r="AD92" s="186">
        <f>СОГАЗ!AD95+Капитал!AD95+Ингосстрах!AD95+Ресо!AD95</f>
        <v>0</v>
      </c>
      <c r="AE92" s="14">
        <f>СОГАЗ!AE95+Капитал!AE95+Ингосстрах!AE95+Ресо!AE95</f>
        <v>4477</v>
      </c>
      <c r="AF92" s="305">
        <f>СОГАЗ!AF95+Капитал!AF95+Ингосстрах!AF95+Ресо!AF95</f>
        <v>0</v>
      </c>
      <c r="AG92" s="305">
        <f>СОГАЗ!AG95+Капитал!AG95+Ингосстрах!AG95+Ресо!AG95</f>
        <v>0</v>
      </c>
      <c r="AH92" s="302">
        <f>СОГАЗ!AH95+Капитал!AH95+Ингосстрах!AH95+Ресо!AH95</f>
        <v>0</v>
      </c>
      <c r="AI92" s="17">
        <f t="shared" si="11"/>
        <v>4477</v>
      </c>
      <c r="AJ92" s="12">
        <f t="shared" si="12"/>
        <v>1791</v>
      </c>
      <c r="AK92" s="306">
        <f>СОГАЗ!AK95+Капитал!AK95+Ингосстрах!AK95+Ресо!AK95</f>
        <v>1791</v>
      </c>
      <c r="AL92" s="305">
        <f>СОГАЗ!AL95+Капитал!AL95+Ингосстрах!AL95+Ресо!AL95</f>
        <v>0</v>
      </c>
      <c r="AM92" s="187">
        <f>СОГАЗ!AM95+Капитал!AM95+Ингосстрах!AM95+Ресо!AM95</f>
        <v>0</v>
      </c>
      <c r="AN92" s="14">
        <f>СОГАЗ!AN95+Капитал!AN95+Ингосстрах!AN95+Ресо!AN95</f>
        <v>0</v>
      </c>
      <c r="AO92" s="186">
        <f>СОГАЗ!AO95+Капитал!AO95+Ингосстрах!AO95+Ресо!AO95</f>
        <v>0</v>
      </c>
      <c r="AP92" s="309">
        <f t="shared" si="13"/>
        <v>108680956.40000001</v>
      </c>
      <c r="AQ92" s="314">
        <f t="shared" si="16"/>
        <v>10194085.860000001</v>
      </c>
      <c r="AR92" s="307">
        <v>9306150.3600000013</v>
      </c>
      <c r="AS92" s="307">
        <v>0</v>
      </c>
      <c r="AT92" s="307">
        <v>0</v>
      </c>
      <c r="AU92" s="307">
        <v>0</v>
      </c>
      <c r="AV92" s="307">
        <v>0</v>
      </c>
      <c r="AW92" s="307">
        <v>0</v>
      </c>
      <c r="AX92" s="307">
        <v>0</v>
      </c>
      <c r="AY92" s="307">
        <v>0</v>
      </c>
      <c r="AZ92" s="307">
        <v>887935.5</v>
      </c>
      <c r="BA92" s="309">
        <v>14768060.32</v>
      </c>
      <c r="BB92" s="307">
        <v>14387778.640000001</v>
      </c>
      <c r="BC92" s="307">
        <v>0</v>
      </c>
      <c r="BD92" s="307">
        <v>0</v>
      </c>
      <c r="BE92" s="307">
        <v>0</v>
      </c>
      <c r="BF92" s="307">
        <v>0</v>
      </c>
      <c r="BG92" s="307">
        <v>0</v>
      </c>
      <c r="BH92" s="307">
        <v>0</v>
      </c>
      <c r="BI92" s="307">
        <v>0</v>
      </c>
      <c r="BJ92" s="307">
        <v>0</v>
      </c>
      <c r="BK92" s="307">
        <v>0</v>
      </c>
      <c r="BL92" s="307">
        <v>0</v>
      </c>
      <c r="BM92" s="307">
        <v>380281.68</v>
      </c>
      <c r="BN92" s="314">
        <f t="shared" si="17"/>
        <v>1807968.3</v>
      </c>
      <c r="BO92" s="307">
        <v>0</v>
      </c>
      <c r="BP92" s="307">
        <v>0</v>
      </c>
      <c r="BQ92" s="307">
        <v>1807968.3</v>
      </c>
      <c r="BR92" s="307">
        <v>0</v>
      </c>
      <c r="BS92" s="307">
        <v>65882054.590000004</v>
      </c>
      <c r="BT92" s="307">
        <v>0</v>
      </c>
      <c r="BU92" s="307">
        <v>0</v>
      </c>
      <c r="BV92" s="307">
        <v>0</v>
      </c>
      <c r="BW92" s="314">
        <f t="shared" si="18"/>
        <v>65882054.590000004</v>
      </c>
      <c r="BX92" s="314">
        <f t="shared" si="19"/>
        <v>16028787.33</v>
      </c>
      <c r="BY92" s="307">
        <v>16028787.33</v>
      </c>
      <c r="BZ92" s="307">
        <v>0</v>
      </c>
      <c r="CA92" s="307">
        <v>0</v>
      </c>
      <c r="CB92" s="309">
        <v>0</v>
      </c>
      <c r="CC92" s="317">
        <v>0</v>
      </c>
      <c r="CE92" s="311"/>
    </row>
    <row r="93" spans="1:83" ht="42.75">
      <c r="A93" s="184">
        <v>520123</v>
      </c>
      <c r="B93" s="300">
        <v>86</v>
      </c>
      <c r="C93" s="185" t="s">
        <v>133</v>
      </c>
      <c r="D93" s="12">
        <f t="shared" si="14"/>
        <v>49763</v>
      </c>
      <c r="E93" s="270">
        <f>СОГАЗ!E96+Капитал!E96+Ингосстрах!E96+Ресо!E96</f>
        <v>48448</v>
      </c>
      <c r="F93" s="270">
        <f>СОГАЗ!F96+Капитал!F96+Ингосстрах!F96+Ресо!F96</f>
        <v>2723</v>
      </c>
      <c r="G93" s="270">
        <f>СОГАЗ!G96+Капитал!G96+Ингосстрах!G96+Ресо!G96</f>
        <v>8925</v>
      </c>
      <c r="H93" s="270">
        <f>СОГАЗ!H96+Капитал!H96+Ингосстрах!H96+Ресо!H96</f>
        <v>0</v>
      </c>
      <c r="I93" s="270">
        <f>СОГАЗ!I96+Капитал!I96+Ингосстрах!I96+Ресо!I96</f>
        <v>0</v>
      </c>
      <c r="J93" s="270">
        <f>СОГАЗ!J96+Капитал!J96+Ингосстрах!J96+Ресо!J96</f>
        <v>0</v>
      </c>
      <c r="K93" s="270">
        <f>СОГАЗ!K96+Капитал!K96+Ингосстрах!K96+Ресо!K96</f>
        <v>0</v>
      </c>
      <c r="L93" s="270">
        <f>СОГАЗ!L96+Капитал!L96+Ингосстрах!L96+Ресо!L96</f>
        <v>1315</v>
      </c>
      <c r="M93" s="301">
        <f t="shared" si="15"/>
        <v>51737</v>
      </c>
      <c r="N93" s="305">
        <f>СОГАЗ!N96+Капитал!N96+Ингосстрах!N96+Ресо!N96</f>
        <v>51524</v>
      </c>
      <c r="O93" s="305">
        <f>СОГАЗ!O96+Капитал!O96+Ингосстрах!O96+Ресо!O96</f>
        <v>0</v>
      </c>
      <c r="P93" s="305">
        <f>СОГАЗ!P96+Капитал!P96+Ингосстрах!P96+Ресо!P96</f>
        <v>0</v>
      </c>
      <c r="Q93" s="305">
        <f>СОГАЗ!Q96+Капитал!Q96+Ингосстрах!Q96+Ресо!Q96</f>
        <v>3975</v>
      </c>
      <c r="R93" s="305">
        <f>СОГАЗ!R96+Капитал!R96+Ингосстрах!R96+Ресо!R96</f>
        <v>1652</v>
      </c>
      <c r="S93" s="305">
        <f>СОГАЗ!S96+Капитал!S96+Ингосстрах!S96+Ресо!S96</f>
        <v>0</v>
      </c>
      <c r="T93" s="305">
        <f>СОГАЗ!T96+Капитал!T96+Ингосстрах!T96+Ресо!T96</f>
        <v>0</v>
      </c>
      <c r="U93" s="305">
        <f>СОГАЗ!U96+Капитал!U96+Ингосстрах!U96+Ресо!U96</f>
        <v>2089</v>
      </c>
      <c r="V93" s="305">
        <f>СОГАЗ!V96+Капитал!V96+Ингосстрах!V96+Ресо!V96</f>
        <v>0</v>
      </c>
      <c r="W93" s="305">
        <f>СОГАЗ!W96+Капитал!W96+Ингосстрах!W96+Ресо!W96</f>
        <v>4360</v>
      </c>
      <c r="X93" s="305">
        <f>СОГАЗ!X96+Капитал!X96+Ингосстрах!X96+Ресо!X96</f>
        <v>0</v>
      </c>
      <c r="Y93" s="186">
        <f>СОГАЗ!Y96+Капитал!Y96+Ингосстрах!Y96+Ресо!Y96</f>
        <v>213</v>
      </c>
      <c r="Z93" s="12">
        <f t="shared" si="10"/>
        <v>25562</v>
      </c>
      <c r="AA93" s="306">
        <f>СОГАЗ!AA96+Капитал!AA96+Ингосстрах!AA96+Ресо!AA96</f>
        <v>10062</v>
      </c>
      <c r="AB93" s="305">
        <f>СОГАЗ!AB96+Капитал!AB96+Ингосстрах!AB96+Ресо!AB96</f>
        <v>0</v>
      </c>
      <c r="AC93" s="305">
        <f>СОГАЗ!AC96+Капитал!AC96+Ингосстрах!AC96+Ресо!AC96</f>
        <v>0</v>
      </c>
      <c r="AD93" s="186">
        <f>СОГАЗ!AD96+Капитал!AD96+Ингосстрах!AD96+Ресо!AD96</f>
        <v>15500</v>
      </c>
      <c r="AE93" s="14">
        <f>СОГАЗ!AE96+Капитал!AE96+Ингосстрах!AE96+Ресо!AE96</f>
        <v>0</v>
      </c>
      <c r="AF93" s="305">
        <f>СОГАЗ!AF96+Капитал!AF96+Ингосстрах!AF96+Ресо!AF96</f>
        <v>0</v>
      </c>
      <c r="AG93" s="305">
        <f>СОГАЗ!AG96+Капитал!AG96+Ингосстрах!AG96+Ресо!AG96</f>
        <v>0</v>
      </c>
      <c r="AH93" s="302">
        <f>СОГАЗ!AH96+Капитал!AH96+Ингосстрах!AH96+Ресо!AH96</f>
        <v>0</v>
      </c>
      <c r="AI93" s="17">
        <f t="shared" si="11"/>
        <v>0</v>
      </c>
      <c r="AJ93" s="12">
        <f t="shared" si="12"/>
        <v>3079</v>
      </c>
      <c r="AK93" s="306">
        <f>СОГАЗ!AK96+Капитал!AK96+Ингосстрах!AK96+Ресо!AK96</f>
        <v>3079</v>
      </c>
      <c r="AL93" s="305">
        <f>СОГАЗ!AL96+Капитал!AL96+Ингосстрах!AL96+Ресо!AL96</f>
        <v>0</v>
      </c>
      <c r="AM93" s="187">
        <f>СОГАЗ!AM96+Капитал!AM96+Ингосстрах!AM96+Ресо!AM96</f>
        <v>0</v>
      </c>
      <c r="AN93" s="14">
        <f>СОГАЗ!AN96+Капитал!AN96+Ингосстрах!AN96+Ресо!AN96</f>
        <v>0</v>
      </c>
      <c r="AO93" s="186">
        <f>СОГАЗ!AO96+Капитал!AO96+Ингосстрах!AO96+Ресо!AO96</f>
        <v>0</v>
      </c>
      <c r="AP93" s="309">
        <f t="shared" si="13"/>
        <v>116015105.99000001</v>
      </c>
      <c r="AQ93" s="314">
        <f t="shared" si="16"/>
        <v>30447035.669999998</v>
      </c>
      <c r="AR93" s="307">
        <v>29712673.919999998</v>
      </c>
      <c r="AS93" s="307">
        <v>3223650.78</v>
      </c>
      <c r="AT93" s="307">
        <v>19371712.5</v>
      </c>
      <c r="AU93" s="307">
        <v>0</v>
      </c>
      <c r="AV93" s="307">
        <v>0</v>
      </c>
      <c r="AW93" s="307">
        <v>0</v>
      </c>
      <c r="AX93" s="307">
        <v>0</v>
      </c>
      <c r="AY93" s="307">
        <v>0</v>
      </c>
      <c r="AZ93" s="307">
        <v>734361.75</v>
      </c>
      <c r="BA93" s="309">
        <v>44908600.88000001</v>
      </c>
      <c r="BB93" s="307">
        <v>36952497.560000002</v>
      </c>
      <c r="BC93" s="307">
        <v>0</v>
      </c>
      <c r="BD93" s="307">
        <v>0</v>
      </c>
      <c r="BE93" s="307">
        <v>2643017.2500000005</v>
      </c>
      <c r="BF93" s="307">
        <v>1554201.5999999999</v>
      </c>
      <c r="BG93" s="307">
        <v>0</v>
      </c>
      <c r="BH93" s="307">
        <v>0</v>
      </c>
      <c r="BI93" s="307">
        <v>1012475.6300000001</v>
      </c>
      <c r="BJ93" s="307">
        <v>0</v>
      </c>
      <c r="BK93" s="307">
        <v>2556268</v>
      </c>
      <c r="BL93" s="307">
        <v>0</v>
      </c>
      <c r="BM93" s="307">
        <v>190140.84</v>
      </c>
      <c r="BN93" s="314">
        <f t="shared" si="17"/>
        <v>16534026.52</v>
      </c>
      <c r="BO93" s="307">
        <v>5729906.5199999996</v>
      </c>
      <c r="BP93" s="307">
        <v>0</v>
      </c>
      <c r="BQ93" s="307">
        <v>0</v>
      </c>
      <c r="BR93" s="307">
        <v>10804120</v>
      </c>
      <c r="BS93" s="307"/>
      <c r="BT93" s="307">
        <v>0</v>
      </c>
      <c r="BU93" s="307">
        <v>0</v>
      </c>
      <c r="BV93" s="307">
        <v>0</v>
      </c>
      <c r="BW93" s="314">
        <f t="shared" si="18"/>
        <v>0</v>
      </c>
      <c r="BX93" s="314">
        <f t="shared" si="19"/>
        <v>24125442.920000002</v>
      </c>
      <c r="BY93" s="307">
        <v>24125442.920000002</v>
      </c>
      <c r="BZ93" s="307">
        <v>0</v>
      </c>
      <c r="CA93" s="307">
        <v>0</v>
      </c>
      <c r="CB93" s="309">
        <v>0</v>
      </c>
      <c r="CC93" s="317">
        <v>0</v>
      </c>
      <c r="CE93" s="311"/>
    </row>
    <row r="94" spans="1:83" ht="42.75">
      <c r="A94" s="184">
        <v>520126</v>
      </c>
      <c r="B94" s="300">
        <v>87</v>
      </c>
      <c r="C94" s="185" t="s">
        <v>134</v>
      </c>
      <c r="D94" s="12">
        <f t="shared" si="14"/>
        <v>92754</v>
      </c>
      <c r="E94" s="270">
        <f>СОГАЗ!E97+Капитал!E97+Ингосстрах!E97+Ресо!E97</f>
        <v>84976</v>
      </c>
      <c r="F94" s="270">
        <f>СОГАЗ!F97+Капитал!F97+Ингосстрах!F97+Ресо!F97</f>
        <v>0</v>
      </c>
      <c r="G94" s="270">
        <f>СОГАЗ!G97+Капитал!G97+Ингосстрах!G97+Ресо!G97</f>
        <v>0</v>
      </c>
      <c r="H94" s="270">
        <f>СОГАЗ!H97+Капитал!H97+Ингосстрах!H97+Ресо!H97</f>
        <v>0</v>
      </c>
      <c r="I94" s="270">
        <f>СОГАЗ!I97+Капитал!I97+Ингосстрах!I97+Ресо!I97</f>
        <v>0</v>
      </c>
      <c r="J94" s="270">
        <f>СОГАЗ!J97+Капитал!J97+Ингосстрах!J97+Ресо!J97</f>
        <v>0</v>
      </c>
      <c r="K94" s="270">
        <f>СОГАЗ!K97+Капитал!K97+Ингосстрах!K97+Ресо!K97</f>
        <v>0</v>
      </c>
      <c r="L94" s="270">
        <f>СОГАЗ!L97+Капитал!L97+Ингосстрах!L97+Ресо!L97</f>
        <v>7778</v>
      </c>
      <c r="M94" s="301">
        <f t="shared" si="15"/>
        <v>28418</v>
      </c>
      <c r="N94" s="305">
        <f>СОГАЗ!N97+Капитал!N97+Ингосстрах!N97+Ресо!N97</f>
        <v>28208</v>
      </c>
      <c r="O94" s="305">
        <f>СОГАЗ!O97+Капитал!O97+Ингосстрах!O97+Ресо!O97</f>
        <v>0</v>
      </c>
      <c r="P94" s="305">
        <f>СОГАЗ!P97+Капитал!P97+Ингосстрах!P97+Ресо!P97</f>
        <v>0</v>
      </c>
      <c r="Q94" s="305">
        <f>СОГАЗ!Q97+Капитал!Q97+Ингосстрах!Q97+Ресо!Q97</f>
        <v>0</v>
      </c>
      <c r="R94" s="305">
        <f>СОГАЗ!R97+Капитал!R97+Ингосстрах!R97+Ресо!R97</f>
        <v>0</v>
      </c>
      <c r="S94" s="305">
        <f>СОГАЗ!S97+Капитал!S97+Ингосстрах!S97+Ресо!S97</f>
        <v>0</v>
      </c>
      <c r="T94" s="305">
        <f>СОГАЗ!T97+Капитал!T97+Ингосстрах!T97+Ресо!T97</f>
        <v>0</v>
      </c>
      <c r="U94" s="305">
        <f>СОГАЗ!U97+Капитал!U97+Ингосстрах!U97+Ресо!U97</f>
        <v>0</v>
      </c>
      <c r="V94" s="305">
        <f>СОГАЗ!V97+Капитал!V97+Ингосстрах!V97+Ресо!V97</f>
        <v>0</v>
      </c>
      <c r="W94" s="305">
        <f>СОГАЗ!W97+Капитал!W97+Ингосстрах!W97+Ресо!W97</f>
        <v>0</v>
      </c>
      <c r="X94" s="305">
        <f>СОГАЗ!X97+Капитал!X97+Ингосстрах!X97+Ресо!X97</f>
        <v>0</v>
      </c>
      <c r="Y94" s="186">
        <f>СОГАЗ!Y97+Капитал!Y97+Ингосстрах!Y97+Ресо!Y97</f>
        <v>210</v>
      </c>
      <c r="Z94" s="12">
        <f t="shared" si="10"/>
        <v>532</v>
      </c>
      <c r="AA94" s="306">
        <f>СОГАЗ!AA97+Капитал!AA97+Ингосстрах!AA97+Ресо!AA97</f>
        <v>0</v>
      </c>
      <c r="AB94" s="305">
        <f>СОГАЗ!AB97+Капитал!AB97+Ингосстрах!AB97+Ресо!AB97</f>
        <v>0</v>
      </c>
      <c r="AC94" s="305">
        <f>СОГАЗ!AC97+Капитал!AC97+Ингосстрах!AC97+Ресо!AC97</f>
        <v>532</v>
      </c>
      <c r="AD94" s="186">
        <f>СОГАЗ!AD97+Капитал!AD97+Ингосстрах!AD97+Ресо!AD97</f>
        <v>0</v>
      </c>
      <c r="AE94" s="14">
        <f>СОГАЗ!AE97+Капитал!AE97+Ингосстрах!AE97+Ресо!AE97</f>
        <v>3885</v>
      </c>
      <c r="AF94" s="305">
        <f>СОГАЗ!AF97+Капитал!AF97+Ингосстрах!AF97+Ресо!AF97</f>
        <v>0</v>
      </c>
      <c r="AG94" s="305">
        <f>СОГАЗ!AG97+Капитал!AG97+Ингосстрах!AG97+Ресо!AG97</f>
        <v>0</v>
      </c>
      <c r="AH94" s="302">
        <f>СОГАЗ!AH97+Капитал!AH97+Ингосстрах!AH97+Ресо!AH97</f>
        <v>0</v>
      </c>
      <c r="AI94" s="17">
        <f t="shared" si="11"/>
        <v>3885</v>
      </c>
      <c r="AJ94" s="12">
        <f t="shared" si="12"/>
        <v>1073</v>
      </c>
      <c r="AK94" s="306">
        <f>СОГАЗ!AK97+Капитал!AK97+Ингосстрах!AK97+Ресо!AK97</f>
        <v>1073</v>
      </c>
      <c r="AL94" s="305">
        <f>СОГАЗ!AL97+Капитал!AL97+Ингосстрах!AL97+Ресо!AL97</f>
        <v>0</v>
      </c>
      <c r="AM94" s="187">
        <f>СОГАЗ!AM97+Капитал!AM97+Ингосстрах!AM97+Ресо!AM97</f>
        <v>0</v>
      </c>
      <c r="AN94" s="14">
        <f>СОГАЗ!AN97+Капитал!AN97+Ингосстрах!AN97+Ресо!AN97</f>
        <v>0</v>
      </c>
      <c r="AO94" s="186">
        <f>СОГАЗ!AO97+Капитал!AO97+Ингосстрах!AO97+Ресо!AO97</f>
        <v>0</v>
      </c>
      <c r="AP94" s="309">
        <f t="shared" si="13"/>
        <v>127935360.24000001</v>
      </c>
      <c r="AQ94" s="314">
        <f t="shared" si="16"/>
        <v>32590496.260000005</v>
      </c>
      <c r="AR94" s="307">
        <v>28246872.160000004</v>
      </c>
      <c r="AS94" s="307">
        <v>0</v>
      </c>
      <c r="AT94" s="307">
        <v>0</v>
      </c>
      <c r="AU94" s="307">
        <v>0</v>
      </c>
      <c r="AV94" s="307">
        <v>0</v>
      </c>
      <c r="AW94" s="307">
        <v>0</v>
      </c>
      <c r="AX94" s="307">
        <v>0</v>
      </c>
      <c r="AY94" s="307">
        <v>0</v>
      </c>
      <c r="AZ94" s="307">
        <v>4343624.0999999996</v>
      </c>
      <c r="BA94" s="309">
        <v>28121281.039999999</v>
      </c>
      <c r="BB94" s="307">
        <v>27933818.239999998</v>
      </c>
      <c r="BC94" s="307">
        <v>0</v>
      </c>
      <c r="BD94" s="307">
        <v>0</v>
      </c>
      <c r="BE94" s="307">
        <v>0</v>
      </c>
      <c r="BF94" s="307">
        <v>0</v>
      </c>
      <c r="BG94" s="307">
        <v>0</v>
      </c>
      <c r="BH94" s="307">
        <v>0</v>
      </c>
      <c r="BI94" s="307">
        <v>0</v>
      </c>
      <c r="BJ94" s="307">
        <v>0</v>
      </c>
      <c r="BK94" s="307">
        <v>0</v>
      </c>
      <c r="BL94" s="307">
        <v>0</v>
      </c>
      <c r="BM94" s="307">
        <v>187462.8</v>
      </c>
      <c r="BN94" s="314">
        <f t="shared" si="17"/>
        <v>429776.2</v>
      </c>
      <c r="BO94" s="307">
        <v>0</v>
      </c>
      <c r="BP94" s="307">
        <v>0</v>
      </c>
      <c r="BQ94" s="307">
        <v>429776.2</v>
      </c>
      <c r="BR94" s="307">
        <v>0</v>
      </c>
      <c r="BS94" s="307">
        <v>57380828.399999999</v>
      </c>
      <c r="BT94" s="307">
        <v>0</v>
      </c>
      <c r="BU94" s="307">
        <v>0</v>
      </c>
      <c r="BV94" s="307">
        <v>0</v>
      </c>
      <c r="BW94" s="314">
        <f t="shared" si="18"/>
        <v>57380828.399999999</v>
      </c>
      <c r="BX94" s="314">
        <f t="shared" si="19"/>
        <v>9412978.3399999999</v>
      </c>
      <c r="BY94" s="307">
        <v>9412978.3399999999</v>
      </c>
      <c r="BZ94" s="307">
        <v>0</v>
      </c>
      <c r="CA94" s="307">
        <v>0</v>
      </c>
      <c r="CB94" s="309">
        <v>0</v>
      </c>
      <c r="CC94" s="317">
        <v>0</v>
      </c>
      <c r="CE94" s="311"/>
    </row>
    <row r="95" spans="1:83" ht="42.75">
      <c r="A95" s="184">
        <v>520131</v>
      </c>
      <c r="B95" s="300">
        <v>88</v>
      </c>
      <c r="C95" s="185" t="s">
        <v>135</v>
      </c>
      <c r="D95" s="12">
        <f t="shared" si="14"/>
        <v>103930</v>
      </c>
      <c r="E95" s="270">
        <f>СОГАЗ!E98+Капитал!E98+Ингосстрах!E98+Ресо!E98</f>
        <v>103930</v>
      </c>
      <c r="F95" s="270">
        <f>СОГАЗ!F98+Капитал!F98+Ингосстрах!F98+Ресо!F98</f>
        <v>32164</v>
      </c>
      <c r="G95" s="270">
        <f>СОГАЗ!G98+Капитал!G98+Ингосстрах!G98+Ресо!G98</f>
        <v>233</v>
      </c>
      <c r="H95" s="270">
        <f>СОГАЗ!H98+Капитал!H98+Ингосстрах!H98+Ресо!H98</f>
        <v>0</v>
      </c>
      <c r="I95" s="270">
        <f>СОГАЗ!I98+Капитал!I98+Ингосстрах!I98+Ресо!I98</f>
        <v>0</v>
      </c>
      <c r="J95" s="270">
        <f>СОГАЗ!J98+Капитал!J98+Ингосстрах!J98+Ресо!J98</f>
        <v>0</v>
      </c>
      <c r="K95" s="270">
        <f>СОГАЗ!K98+Капитал!K98+Ингосстрах!K98+Ресо!K98</f>
        <v>0</v>
      </c>
      <c r="L95" s="270">
        <f>СОГАЗ!L98+Капитал!L98+Ингосстрах!L98+Ресо!L98</f>
        <v>0</v>
      </c>
      <c r="M95" s="301">
        <f t="shared" si="15"/>
        <v>73692</v>
      </c>
      <c r="N95" s="305">
        <f>СОГАЗ!N98+Капитал!N98+Ингосстрах!N98+Ресо!N98</f>
        <v>73692</v>
      </c>
      <c r="O95" s="305">
        <f>СОГАЗ!O98+Капитал!O98+Ингосстрах!O98+Ресо!O98</f>
        <v>0</v>
      </c>
      <c r="P95" s="305">
        <f>СОГАЗ!P98+Капитал!P98+Ингосстрах!P98+Ресо!P98</f>
        <v>0</v>
      </c>
      <c r="Q95" s="305">
        <f>СОГАЗ!Q98+Капитал!Q98+Ингосстрах!Q98+Ресо!Q98</f>
        <v>3137</v>
      </c>
      <c r="R95" s="305">
        <f>СОГАЗ!R98+Капитал!R98+Ингосстрах!R98+Ресо!R98</f>
        <v>1303</v>
      </c>
      <c r="S95" s="305">
        <f>СОГАЗ!S98+Капитал!S98+Ингосстрах!S98+Ресо!S98</f>
        <v>0</v>
      </c>
      <c r="T95" s="305">
        <f>СОГАЗ!T98+Капитал!T98+Ингосстрах!T98+Ресо!T98</f>
        <v>0</v>
      </c>
      <c r="U95" s="305">
        <f>СОГАЗ!U98+Капитал!U98+Ингосстрах!U98+Ресо!U98</f>
        <v>0</v>
      </c>
      <c r="V95" s="305">
        <f>СОГАЗ!V98+Капитал!V98+Ингосстрах!V98+Ресо!V98</f>
        <v>0</v>
      </c>
      <c r="W95" s="305">
        <f>СОГАЗ!W98+Капитал!W98+Ингосстрах!W98+Ресо!W98</f>
        <v>3258</v>
      </c>
      <c r="X95" s="305">
        <f>СОГАЗ!X98+Капитал!X98+Ингосстрах!X98+Ресо!X98</f>
        <v>0</v>
      </c>
      <c r="Y95" s="186">
        <f>СОГАЗ!Y98+Капитал!Y98+Ингосстрах!Y98+Ресо!Y98</f>
        <v>0</v>
      </c>
      <c r="Z95" s="12">
        <f t="shared" si="10"/>
        <v>13038</v>
      </c>
      <c r="AA95" s="306">
        <f>СОГАЗ!AA98+Капитал!AA98+Ингосстрах!AA98+Ресо!AA98</f>
        <v>13038</v>
      </c>
      <c r="AB95" s="305">
        <f>СОГАЗ!AB98+Капитал!AB98+Ингосстрах!AB98+Ресо!AB98</f>
        <v>0</v>
      </c>
      <c r="AC95" s="305">
        <f>СОГАЗ!AC98+Капитал!AC98+Ингосстрах!AC98+Ресо!AC98</f>
        <v>0</v>
      </c>
      <c r="AD95" s="186">
        <f>СОГАЗ!AD98+Капитал!AD98+Ингосстрах!AD98+Ресо!AD98</f>
        <v>0</v>
      </c>
      <c r="AE95" s="14">
        <f>СОГАЗ!AE98+Капитал!AE98+Ингосстрах!AE98+Ресо!AE98</f>
        <v>0</v>
      </c>
      <c r="AF95" s="305">
        <f>СОГАЗ!AF98+Капитал!AF98+Ингосстрах!AF98+Ресо!AF98</f>
        <v>0</v>
      </c>
      <c r="AG95" s="305">
        <f>СОГАЗ!AG98+Капитал!AG98+Ингосстрах!AG98+Ресо!AG98</f>
        <v>0</v>
      </c>
      <c r="AH95" s="302">
        <f>СОГАЗ!AH98+Капитал!AH98+Ингосстрах!AH98+Ресо!AH98</f>
        <v>0</v>
      </c>
      <c r="AI95" s="17">
        <f t="shared" si="11"/>
        <v>0</v>
      </c>
      <c r="AJ95" s="12">
        <f t="shared" si="12"/>
        <v>175</v>
      </c>
      <c r="AK95" s="306">
        <f>СОГАЗ!AK98+Капитал!AK98+Ингосстрах!AK98+Ресо!AK98</f>
        <v>175</v>
      </c>
      <c r="AL95" s="305">
        <f>СОГАЗ!AL98+Капитал!AL98+Ингосстрах!AL98+Ресо!AL98</f>
        <v>0</v>
      </c>
      <c r="AM95" s="187">
        <f>СОГАЗ!AM98+Капитал!AM98+Ингосстрах!AM98+Ресо!AM98</f>
        <v>0</v>
      </c>
      <c r="AN95" s="14">
        <f>СОГАЗ!AN98+Капитал!AN98+Ингосстрах!AN98+Ресо!AN98</f>
        <v>0</v>
      </c>
      <c r="AO95" s="186">
        <f>СОГАЗ!AO98+Капитал!AO98+Ингосстрах!AO98+Ресо!AO98</f>
        <v>0</v>
      </c>
      <c r="AP95" s="309">
        <f t="shared" si="13"/>
        <v>155144196.53999999</v>
      </c>
      <c r="AQ95" s="314">
        <f t="shared" si="16"/>
        <v>88169015.5</v>
      </c>
      <c r="AR95" s="307">
        <v>88169015.5</v>
      </c>
      <c r="AS95" s="307">
        <v>77846529.200000003</v>
      </c>
      <c r="AT95" s="307">
        <v>966097.22</v>
      </c>
      <c r="AU95" s="307">
        <v>0</v>
      </c>
      <c r="AV95" s="307">
        <v>0</v>
      </c>
      <c r="AW95" s="307">
        <v>0</v>
      </c>
      <c r="AX95" s="307">
        <v>0</v>
      </c>
      <c r="AY95" s="307">
        <v>0</v>
      </c>
      <c r="AZ95" s="307">
        <v>0</v>
      </c>
      <c r="BA95" s="309">
        <v>57820989.310000002</v>
      </c>
      <c r="BB95" s="307">
        <v>52599138.840000004</v>
      </c>
      <c r="BC95" s="307">
        <v>0</v>
      </c>
      <c r="BD95" s="307">
        <v>0</v>
      </c>
      <c r="BE95" s="307">
        <v>2085822.67</v>
      </c>
      <c r="BF95" s="307">
        <v>1225862.4000000001</v>
      </c>
      <c r="BG95" s="307">
        <v>0</v>
      </c>
      <c r="BH95" s="307">
        <v>0</v>
      </c>
      <c r="BI95" s="307">
        <v>0</v>
      </c>
      <c r="BJ95" s="307">
        <v>0</v>
      </c>
      <c r="BK95" s="307">
        <v>1910165.4000000001</v>
      </c>
      <c r="BL95" s="307">
        <v>0</v>
      </c>
      <c r="BM95" s="307">
        <v>0</v>
      </c>
      <c r="BN95" s="314">
        <f t="shared" si="17"/>
        <v>7424619.4800000004</v>
      </c>
      <c r="BO95" s="307">
        <v>7424619.4800000004</v>
      </c>
      <c r="BP95" s="307">
        <v>0</v>
      </c>
      <c r="BQ95" s="307">
        <v>0</v>
      </c>
      <c r="BR95" s="307">
        <v>0</v>
      </c>
      <c r="BS95" s="307"/>
      <c r="BT95" s="307">
        <v>0</v>
      </c>
      <c r="BU95" s="307">
        <v>0</v>
      </c>
      <c r="BV95" s="307">
        <v>0</v>
      </c>
      <c r="BW95" s="314">
        <f t="shared" si="18"/>
        <v>0</v>
      </c>
      <c r="BX95" s="314">
        <f t="shared" si="19"/>
        <v>1729572.25</v>
      </c>
      <c r="BY95" s="307">
        <v>1729572.25</v>
      </c>
      <c r="BZ95" s="307">
        <v>0</v>
      </c>
      <c r="CA95" s="307">
        <v>0</v>
      </c>
      <c r="CB95" s="309">
        <v>0</v>
      </c>
      <c r="CC95" s="317">
        <v>0</v>
      </c>
      <c r="CE95" s="311"/>
    </row>
    <row r="96" spans="1:83" ht="42.75">
      <c r="A96" s="184">
        <v>520128</v>
      </c>
      <c r="B96" s="300">
        <v>89</v>
      </c>
      <c r="C96" s="185" t="s">
        <v>136</v>
      </c>
      <c r="D96" s="12">
        <f t="shared" si="14"/>
        <v>121477</v>
      </c>
      <c r="E96" s="270">
        <f>СОГАЗ!E99+Капитал!E99+Ингосстрах!E99+Ресо!E99</f>
        <v>109475</v>
      </c>
      <c r="F96" s="270">
        <f>СОГАЗ!F99+Капитал!F99+Ингосстрах!F99+Ресо!F99</f>
        <v>6023</v>
      </c>
      <c r="G96" s="270">
        <f>СОГАЗ!G99+Капитал!G99+Ингосстрах!G99+Ресо!G99</f>
        <v>16003</v>
      </c>
      <c r="H96" s="270">
        <f>СОГАЗ!H99+Капитал!H99+Ингосстрах!H99+Ресо!H99</f>
        <v>5862</v>
      </c>
      <c r="I96" s="270">
        <f>СОГАЗ!I99+Капитал!I99+Ингосстрах!I99+Ресо!I99</f>
        <v>0</v>
      </c>
      <c r="J96" s="270">
        <f>СОГАЗ!J99+Капитал!J99+Ингосстрах!J99+Ресо!J99</f>
        <v>0</v>
      </c>
      <c r="K96" s="270">
        <f>СОГАЗ!K99+Капитал!K99+Ингосстрах!K99+Ресо!K99</f>
        <v>6140</v>
      </c>
      <c r="L96" s="270">
        <f>СОГАЗ!L99+Капитал!L99+Ингосстрах!L99+Ресо!L99</f>
        <v>0</v>
      </c>
      <c r="M96" s="301">
        <f t="shared" si="15"/>
        <v>53075</v>
      </c>
      <c r="N96" s="305">
        <f>СОГАЗ!N99+Капитал!N99+Ингосстрах!N99+Ресо!N99</f>
        <v>53075</v>
      </c>
      <c r="O96" s="305">
        <f>СОГАЗ!O99+Капитал!O99+Ингосстрах!O99+Ресо!O99</f>
        <v>0</v>
      </c>
      <c r="P96" s="305">
        <f>СОГАЗ!P99+Капитал!P99+Ингосстрах!P99+Ресо!P99</f>
        <v>0</v>
      </c>
      <c r="Q96" s="305">
        <f>СОГАЗ!Q99+Капитал!Q99+Ингосстрах!Q99+Ресо!Q99</f>
        <v>3864</v>
      </c>
      <c r="R96" s="305">
        <f>СОГАЗ!R99+Капитал!R99+Ингосстрах!R99+Ресо!R99</f>
        <v>2851</v>
      </c>
      <c r="S96" s="305">
        <f>СОГАЗ!S99+Капитал!S99+Ингосстрах!S99+Ресо!S99</f>
        <v>6</v>
      </c>
      <c r="T96" s="305">
        <f>СОГАЗ!T99+Капитал!T99+Ингосстрах!T99+Ресо!T99</f>
        <v>814</v>
      </c>
      <c r="U96" s="305">
        <f>СОГАЗ!U99+Капитал!U99+Ингосстрах!U99+Ресо!U99</f>
        <v>201</v>
      </c>
      <c r="V96" s="305">
        <f>СОГАЗ!V99+Капитал!V99+Ингосстрах!V99+Ресо!V99</f>
        <v>0</v>
      </c>
      <c r="W96" s="305">
        <f>СОГАЗ!W99+Капитал!W99+Ингосстрах!W99+Ресо!W99</f>
        <v>7743</v>
      </c>
      <c r="X96" s="305">
        <f>СОГАЗ!X99+Капитал!X99+Ингосстрах!X99+Ресо!X99</f>
        <v>0</v>
      </c>
      <c r="Y96" s="186">
        <f>СОГАЗ!Y99+Капитал!Y99+Ингосстрах!Y99+Ресо!Y99</f>
        <v>0</v>
      </c>
      <c r="Z96" s="12">
        <f t="shared" si="10"/>
        <v>33606</v>
      </c>
      <c r="AA96" s="306">
        <f>СОГАЗ!AA99+Капитал!AA99+Ингосстрах!AA99+Ресо!AA99</f>
        <v>33606</v>
      </c>
      <c r="AB96" s="305">
        <f>СОГАЗ!AB99+Капитал!AB99+Ингосстрах!AB99+Ресо!AB99</f>
        <v>0</v>
      </c>
      <c r="AC96" s="305">
        <f>СОГАЗ!AC99+Капитал!AC99+Ингосстрах!AC99+Ресо!AC99</f>
        <v>0</v>
      </c>
      <c r="AD96" s="186">
        <f>СОГАЗ!AD99+Капитал!AD99+Ингосстрах!AD99+Ресо!AD99</f>
        <v>0</v>
      </c>
      <c r="AE96" s="14">
        <f>СОГАЗ!AE99+Капитал!AE99+Ингосстрах!AE99+Ресо!AE99</f>
        <v>0</v>
      </c>
      <c r="AF96" s="305">
        <f>СОГАЗ!AF99+Капитал!AF99+Ингосстрах!AF99+Ресо!AF99</f>
        <v>0</v>
      </c>
      <c r="AG96" s="305">
        <f>СОГАЗ!AG99+Капитал!AG99+Ингосстрах!AG99+Ресо!AG99</f>
        <v>0</v>
      </c>
      <c r="AH96" s="302">
        <f>СОГАЗ!AH99+Капитал!AH99+Ингосстрах!AH99+Ресо!AH99</f>
        <v>0</v>
      </c>
      <c r="AI96" s="17">
        <f t="shared" si="11"/>
        <v>0</v>
      </c>
      <c r="AJ96" s="12">
        <f t="shared" si="12"/>
        <v>1269</v>
      </c>
      <c r="AK96" s="306">
        <f>СОГАЗ!AK99+Капитал!AK99+Ингосстрах!AK99+Ресо!AK99</f>
        <v>1269</v>
      </c>
      <c r="AL96" s="305">
        <f>СОГАЗ!AL99+Капитал!AL99+Ингосстрах!AL99+Ресо!AL99</f>
        <v>0</v>
      </c>
      <c r="AM96" s="187">
        <f>СОГАЗ!AM99+Капитал!AM99+Ингосстрах!AM99+Ресо!AM99</f>
        <v>0</v>
      </c>
      <c r="AN96" s="14">
        <f>СОГАЗ!AN99+Капитал!AN99+Ингосстрах!AN99+Ресо!AN99</f>
        <v>0</v>
      </c>
      <c r="AO96" s="186">
        <f>СОГАЗ!AO99+Капитал!AO99+Ингосстрах!AO99+Ресо!AO99</f>
        <v>0</v>
      </c>
      <c r="AP96" s="309">
        <f t="shared" si="13"/>
        <v>163699419.38999999</v>
      </c>
      <c r="AQ96" s="314">
        <f t="shared" si="16"/>
        <v>60172385.110000007</v>
      </c>
      <c r="AR96" s="307">
        <v>53635086.750000007</v>
      </c>
      <c r="AS96" s="307">
        <v>7140989.2600000007</v>
      </c>
      <c r="AT96" s="307">
        <v>34709226.759999998</v>
      </c>
      <c r="AU96" s="307">
        <v>0</v>
      </c>
      <c r="AV96" s="307">
        <v>1626587.76</v>
      </c>
      <c r="AW96" s="307">
        <v>0</v>
      </c>
      <c r="AX96" s="307">
        <v>0</v>
      </c>
      <c r="AY96" s="307">
        <v>4910710.5999999996</v>
      </c>
      <c r="AZ96" s="307">
        <v>0</v>
      </c>
      <c r="BA96" s="309">
        <v>74399165.63000001</v>
      </c>
      <c r="BB96" s="307">
        <v>63953252</v>
      </c>
      <c r="BC96" s="307">
        <v>0</v>
      </c>
      <c r="BD96" s="307">
        <v>0</v>
      </c>
      <c r="BE96" s="307">
        <v>2569212.2399999998</v>
      </c>
      <c r="BF96" s="307">
        <v>2682220.8000000003</v>
      </c>
      <c r="BG96" s="307">
        <v>57219.42</v>
      </c>
      <c r="BH96" s="307">
        <v>500121.59999999998</v>
      </c>
      <c r="BI96" s="307">
        <v>97418.67</v>
      </c>
      <c r="BJ96" s="307">
        <v>0</v>
      </c>
      <c r="BK96" s="307">
        <v>4539720.9000000004</v>
      </c>
      <c r="BL96" s="307">
        <v>0</v>
      </c>
      <c r="BM96" s="307">
        <v>0</v>
      </c>
      <c r="BN96" s="314">
        <f t="shared" si="17"/>
        <v>19137272.760000002</v>
      </c>
      <c r="BO96" s="307">
        <v>19137272.760000002</v>
      </c>
      <c r="BP96" s="307">
        <v>0</v>
      </c>
      <c r="BQ96" s="307">
        <v>0</v>
      </c>
      <c r="BR96" s="307">
        <v>0</v>
      </c>
      <c r="BS96" s="307"/>
      <c r="BT96" s="307">
        <v>0</v>
      </c>
      <c r="BU96" s="307">
        <v>0</v>
      </c>
      <c r="BV96" s="307">
        <v>0</v>
      </c>
      <c r="BW96" s="314">
        <f t="shared" si="18"/>
        <v>0</v>
      </c>
      <c r="BX96" s="314">
        <f t="shared" si="19"/>
        <v>9990595.8900000006</v>
      </c>
      <c r="BY96" s="307">
        <v>9990595.8900000006</v>
      </c>
      <c r="BZ96" s="307">
        <v>0</v>
      </c>
      <c r="CA96" s="307">
        <v>0</v>
      </c>
      <c r="CB96" s="309">
        <v>0</v>
      </c>
      <c r="CC96" s="317">
        <v>0</v>
      </c>
      <c r="CE96" s="311"/>
    </row>
    <row r="97" spans="1:83" ht="42.75">
      <c r="A97" s="184">
        <v>520129</v>
      </c>
      <c r="B97" s="300">
        <v>90</v>
      </c>
      <c r="C97" s="185" t="s">
        <v>137</v>
      </c>
      <c r="D97" s="12">
        <f t="shared" si="14"/>
        <v>32413</v>
      </c>
      <c r="E97" s="270">
        <f>СОГАЗ!E100+Капитал!E100+Ингосстрах!E100+Ресо!E100</f>
        <v>32189</v>
      </c>
      <c r="F97" s="270">
        <f>СОГАЗ!F100+Капитал!F100+Ингосстрах!F100+Ресо!F100</f>
        <v>2051</v>
      </c>
      <c r="G97" s="270">
        <f>СОГАЗ!G100+Капитал!G100+Ингосстрах!G100+Ресо!G100</f>
        <v>6533</v>
      </c>
      <c r="H97" s="270">
        <f>СОГАЗ!H100+Капитал!H100+Ингосстрах!H100+Ресо!H100</f>
        <v>0</v>
      </c>
      <c r="I97" s="270">
        <f>СОГАЗ!I100+Капитал!I100+Ингосстрах!I100+Ресо!I100</f>
        <v>0</v>
      </c>
      <c r="J97" s="270">
        <f>СОГАЗ!J100+Капитал!J100+Ингосстрах!J100+Ресо!J100</f>
        <v>0</v>
      </c>
      <c r="K97" s="270">
        <f>СОГАЗ!K100+Капитал!K100+Ингосстрах!K100+Ресо!K100</f>
        <v>0</v>
      </c>
      <c r="L97" s="270">
        <f>СОГАЗ!L100+Капитал!L100+Ингосстрах!L100+Ресо!L100</f>
        <v>224</v>
      </c>
      <c r="M97" s="301">
        <f t="shared" si="15"/>
        <v>48148</v>
      </c>
      <c r="N97" s="305">
        <f>СОГАЗ!N100+Капитал!N100+Ингосстрах!N100+Ресо!N100</f>
        <v>48018</v>
      </c>
      <c r="O97" s="305">
        <f>СОГАЗ!O100+Капитал!O100+Ингосстрах!O100+Ресо!O100</f>
        <v>0</v>
      </c>
      <c r="P97" s="305">
        <f>СОГАЗ!P100+Капитал!P100+Ингосстрах!P100+Ресо!P100</f>
        <v>0</v>
      </c>
      <c r="Q97" s="305">
        <f>СОГАЗ!Q100+Капитал!Q100+Ингосстрах!Q100+Ресо!Q100</f>
        <v>2588</v>
      </c>
      <c r="R97" s="305">
        <f>СОГАЗ!R100+Капитал!R100+Ингосстрах!R100+Ресо!R100</f>
        <v>0</v>
      </c>
      <c r="S97" s="305">
        <f>СОГАЗ!S100+Капитал!S100+Ингосстрах!S100+Ресо!S100</f>
        <v>0</v>
      </c>
      <c r="T97" s="305">
        <f>СОГАЗ!T100+Капитал!T100+Ингосстрах!T100+Ресо!T100</f>
        <v>0</v>
      </c>
      <c r="U97" s="305">
        <f>СОГАЗ!U100+Капитал!U100+Ингосстрах!U100+Ресо!U100</f>
        <v>0</v>
      </c>
      <c r="V97" s="305">
        <f>СОГАЗ!V100+Капитал!V100+Ингосстрах!V100+Ресо!V100</f>
        <v>0</v>
      </c>
      <c r="W97" s="305">
        <f>СОГАЗ!W100+Капитал!W100+Ингосстрах!W100+Ресо!W100</f>
        <v>2778</v>
      </c>
      <c r="X97" s="305">
        <f>СОГАЗ!X100+Капитал!X100+Ингосстрах!X100+Ресо!X100</f>
        <v>0</v>
      </c>
      <c r="Y97" s="186">
        <f>СОГАЗ!Y100+Капитал!Y100+Ингосстрах!Y100+Ресо!Y100</f>
        <v>130</v>
      </c>
      <c r="Z97" s="12">
        <f t="shared" si="10"/>
        <v>29875</v>
      </c>
      <c r="AA97" s="306">
        <f>СОГАЗ!AA100+Капитал!AA100+Ингосстрах!AA100+Ресо!AA100</f>
        <v>16121</v>
      </c>
      <c r="AB97" s="305">
        <f>СОГАЗ!AB100+Капитал!AB100+Ингосстрах!AB100+Ресо!AB100</f>
        <v>4</v>
      </c>
      <c r="AC97" s="305">
        <f>СОГАЗ!AC100+Капитал!AC100+Ингосстрах!AC100+Ресо!AC100</f>
        <v>0</v>
      </c>
      <c r="AD97" s="186">
        <f>СОГАЗ!AD100+Капитал!AD100+Ингосстрах!AD100+Ресо!AD100</f>
        <v>13750</v>
      </c>
      <c r="AE97" s="14">
        <f>СОГАЗ!AE100+Капитал!AE100+Ингосстрах!AE100+Ресо!AE100</f>
        <v>0</v>
      </c>
      <c r="AF97" s="305">
        <f>СОГАЗ!AF100+Капитал!AF100+Ингосстрах!AF100+Ресо!AF100</f>
        <v>0</v>
      </c>
      <c r="AG97" s="305">
        <f>СОГАЗ!AG100+Капитал!AG100+Ингосстрах!AG100+Ресо!AG100</f>
        <v>0</v>
      </c>
      <c r="AH97" s="302">
        <f>СОГАЗ!AH100+Капитал!AH100+Ингосстрах!AH100+Ресо!AH100</f>
        <v>0</v>
      </c>
      <c r="AI97" s="17">
        <f t="shared" si="11"/>
        <v>0</v>
      </c>
      <c r="AJ97" s="12">
        <f t="shared" si="12"/>
        <v>556</v>
      </c>
      <c r="AK97" s="306">
        <f>СОГАЗ!AK100+Капитал!AK100+Ингосстрах!AK100+Ресо!AK100</f>
        <v>556</v>
      </c>
      <c r="AL97" s="305">
        <f>СОГАЗ!AL100+Капитал!AL100+Ингосстрах!AL100+Ресо!AL100</f>
        <v>0</v>
      </c>
      <c r="AM97" s="187">
        <f>СОГАЗ!AM100+Капитал!AM100+Ингосстрах!AM100+Ресо!AM100</f>
        <v>0</v>
      </c>
      <c r="AN97" s="14">
        <f>СОГАЗ!AN100+Капитал!AN100+Ингосстрах!AN100+Ресо!AN100</f>
        <v>0</v>
      </c>
      <c r="AO97" s="186">
        <f>СОГАЗ!AO100+Капитал!AO100+Ингосстрах!AO100+Ресо!AO100</f>
        <v>0</v>
      </c>
      <c r="AP97" s="309">
        <f t="shared" si="13"/>
        <v>71060878.920000002</v>
      </c>
      <c r="AQ97" s="314">
        <f t="shared" si="16"/>
        <v>20877984.879999999</v>
      </c>
      <c r="AR97" s="307">
        <v>20752892.079999998</v>
      </c>
      <c r="AS97" s="307">
        <v>2440690</v>
      </c>
      <c r="AT97" s="307">
        <v>14172494.210000001</v>
      </c>
      <c r="AU97" s="307">
        <v>0</v>
      </c>
      <c r="AV97" s="307">
        <v>0</v>
      </c>
      <c r="AW97" s="307">
        <v>0</v>
      </c>
      <c r="AX97" s="307">
        <v>0</v>
      </c>
      <c r="AY97" s="307">
        <v>0</v>
      </c>
      <c r="AZ97" s="307">
        <v>125092.79999999999</v>
      </c>
      <c r="BA97" s="309">
        <v>27528837.219999999</v>
      </c>
      <c r="BB97" s="307">
        <v>24063260.34</v>
      </c>
      <c r="BC97" s="307">
        <v>0</v>
      </c>
      <c r="BD97" s="307">
        <v>0</v>
      </c>
      <c r="BE97" s="307">
        <v>1720787.0800000003</v>
      </c>
      <c r="BF97" s="307">
        <v>0</v>
      </c>
      <c r="BG97" s="307">
        <v>0</v>
      </c>
      <c r="BH97" s="307">
        <v>0</v>
      </c>
      <c r="BI97" s="307">
        <v>0</v>
      </c>
      <c r="BJ97" s="307">
        <v>0</v>
      </c>
      <c r="BK97" s="307">
        <v>1628741.4000000001</v>
      </c>
      <c r="BL97" s="307">
        <v>0</v>
      </c>
      <c r="BM97" s="307">
        <v>116048.40000000001</v>
      </c>
      <c r="BN97" s="314">
        <f t="shared" si="17"/>
        <v>18766321.339999996</v>
      </c>
      <c r="BO97" s="307">
        <v>9180264.6600000001</v>
      </c>
      <c r="BP97" s="307">
        <v>1756.68</v>
      </c>
      <c r="BQ97" s="307">
        <v>0</v>
      </c>
      <c r="BR97" s="307">
        <v>9584299.9999999981</v>
      </c>
      <c r="BS97" s="307"/>
      <c r="BT97" s="307">
        <v>0</v>
      </c>
      <c r="BU97" s="307">
        <v>0</v>
      </c>
      <c r="BV97" s="307">
        <v>0</v>
      </c>
      <c r="BW97" s="314">
        <f t="shared" si="18"/>
        <v>0</v>
      </c>
      <c r="BX97" s="314">
        <f t="shared" si="19"/>
        <v>3887735.48</v>
      </c>
      <c r="BY97" s="307">
        <v>3887735.48</v>
      </c>
      <c r="BZ97" s="307">
        <v>0</v>
      </c>
      <c r="CA97" s="307">
        <v>0</v>
      </c>
      <c r="CB97" s="309">
        <v>0</v>
      </c>
      <c r="CC97" s="317">
        <v>0</v>
      </c>
      <c r="CE97" s="311"/>
    </row>
    <row r="98" spans="1:83" ht="42.75">
      <c r="A98" s="184">
        <v>520132</v>
      </c>
      <c r="B98" s="300">
        <v>91</v>
      </c>
      <c r="C98" s="185" t="s">
        <v>138</v>
      </c>
      <c r="D98" s="12">
        <f t="shared" si="14"/>
        <v>107135</v>
      </c>
      <c r="E98" s="270">
        <f>СОГАЗ!E101+Капитал!E101+Ингосстрах!E101+Ресо!E101</f>
        <v>0</v>
      </c>
      <c r="F98" s="270">
        <f>СОГАЗ!F101+Капитал!F101+Ингосстрах!F101+Ресо!F101</f>
        <v>0</v>
      </c>
      <c r="G98" s="270">
        <f>СОГАЗ!G101+Капитал!G101+Ингосстрах!G101+Ресо!G101</f>
        <v>0</v>
      </c>
      <c r="H98" s="270">
        <f>СОГАЗ!H101+Капитал!H101+Ингосстрах!H101+Ресо!H101</f>
        <v>107135</v>
      </c>
      <c r="I98" s="270">
        <f>СОГАЗ!I101+Капитал!I101+Ингосстрах!I101+Ресо!I101</f>
        <v>0</v>
      </c>
      <c r="J98" s="270">
        <f>СОГАЗ!J101+Капитал!J101+Ингосстрах!J101+Ресо!J101</f>
        <v>0</v>
      </c>
      <c r="K98" s="270">
        <f>СОГАЗ!K101+Капитал!K101+Ингосстрах!K101+Ресо!K101</f>
        <v>0</v>
      </c>
      <c r="L98" s="270">
        <f>СОГАЗ!L101+Капитал!L101+Ингосстрах!L101+Ресо!L101</f>
        <v>0</v>
      </c>
      <c r="M98" s="301">
        <f t="shared" si="15"/>
        <v>0</v>
      </c>
      <c r="N98" s="305">
        <f>СОГАЗ!N101+Капитал!N101+Ингосстрах!N101+Ресо!N101</f>
        <v>0</v>
      </c>
      <c r="O98" s="305">
        <f>СОГАЗ!O101+Капитал!O101+Ингосстрах!O101+Ресо!O101</f>
        <v>507</v>
      </c>
      <c r="P98" s="305">
        <f>СОГАЗ!P101+Капитал!P101+Ингосстрах!P101+Ресо!P101</f>
        <v>0</v>
      </c>
      <c r="Q98" s="305">
        <f>СОГАЗ!Q101+Капитал!Q101+Ингосстрах!Q101+Ресо!Q101</f>
        <v>0</v>
      </c>
      <c r="R98" s="305">
        <f>СОГАЗ!R101+Капитал!R101+Ингосстрах!R101+Ресо!R101</f>
        <v>0</v>
      </c>
      <c r="S98" s="305">
        <f>СОГАЗ!S101+Капитал!S101+Ингосстрах!S101+Ресо!S101</f>
        <v>0</v>
      </c>
      <c r="T98" s="305">
        <f>СОГАЗ!T101+Капитал!T101+Ингосстрах!T101+Ресо!T101</f>
        <v>0</v>
      </c>
      <c r="U98" s="305">
        <f>СОГАЗ!U101+Капитал!U101+Ингосстрах!U101+Ресо!U101</f>
        <v>0</v>
      </c>
      <c r="V98" s="305">
        <f>СОГАЗ!V101+Капитал!V101+Ингосстрах!V101+Ресо!V101</f>
        <v>0</v>
      </c>
      <c r="W98" s="305">
        <f>СОГАЗ!W101+Капитал!W101+Ингосстрах!W101+Ресо!W101</f>
        <v>0</v>
      </c>
      <c r="X98" s="305">
        <f>СОГАЗ!X101+Капитал!X101+Ингосстрах!X101+Ресо!X101</f>
        <v>0</v>
      </c>
      <c r="Y98" s="186">
        <f>СОГАЗ!Y101+Капитал!Y101+Ингосстрах!Y101+Ресо!Y101</f>
        <v>0</v>
      </c>
      <c r="Z98" s="12">
        <f t="shared" si="10"/>
        <v>6223</v>
      </c>
      <c r="AA98" s="306">
        <f>СОГАЗ!AA101+Капитал!AA101+Ингосстрах!AA101+Ресо!AA101</f>
        <v>2</v>
      </c>
      <c r="AB98" s="305">
        <f>СОГАЗ!AB101+Капитал!AB101+Ингосстрах!AB101+Ресо!AB101</f>
        <v>0</v>
      </c>
      <c r="AC98" s="305">
        <f>СОГАЗ!AC101+Капитал!AC101+Ингосстрах!AC101+Ресо!AC101</f>
        <v>6221</v>
      </c>
      <c r="AD98" s="186">
        <f>СОГАЗ!AD101+Капитал!AD101+Ингосстрах!AD101+Ресо!AD101</f>
        <v>0</v>
      </c>
      <c r="AE98" s="14">
        <f>СОГАЗ!AE101+Капитал!AE101+Ингосстрах!AE101+Ресо!AE101</f>
        <v>11989</v>
      </c>
      <c r="AF98" s="305">
        <f>СОГАЗ!AF101+Капитал!AF101+Ингосстрах!AF101+Ресо!AF101</f>
        <v>1554</v>
      </c>
      <c r="AG98" s="305">
        <f>СОГАЗ!AG101+Капитал!AG101+Ингосстрах!AG101+Ресо!AG101</f>
        <v>0</v>
      </c>
      <c r="AH98" s="302">
        <f>СОГАЗ!AH101+Капитал!AH101+Ингосстрах!AH101+Ресо!AH101</f>
        <v>0</v>
      </c>
      <c r="AI98" s="17">
        <f t="shared" si="11"/>
        <v>11989</v>
      </c>
      <c r="AJ98" s="12">
        <f t="shared" si="12"/>
        <v>1220</v>
      </c>
      <c r="AK98" s="306">
        <f>СОГАЗ!AK101+Капитал!AK101+Ингосстрах!AK101+Ресо!AK101</f>
        <v>1220</v>
      </c>
      <c r="AL98" s="305">
        <f>СОГАЗ!AL101+Капитал!AL101+Ингосстрах!AL101+Ресо!AL101</f>
        <v>0</v>
      </c>
      <c r="AM98" s="187">
        <f>СОГАЗ!AM101+Капитал!AM101+Ингосстрах!AM101+Ресо!AM101</f>
        <v>0</v>
      </c>
      <c r="AN98" s="14">
        <f>СОГАЗ!AN101+Капитал!AN101+Ингосстрах!AN101+Ресо!AN101</f>
        <v>0</v>
      </c>
      <c r="AO98" s="186">
        <f>СОГАЗ!AO101+Капитал!AO101+Ингосстрах!AO101+Ресо!AO101</f>
        <v>0</v>
      </c>
      <c r="AP98" s="309">
        <f t="shared" si="13"/>
        <v>864958561.92000008</v>
      </c>
      <c r="AQ98" s="314">
        <f t="shared" si="16"/>
        <v>29727819.799999997</v>
      </c>
      <c r="AR98" s="307">
        <v>0</v>
      </c>
      <c r="AS98" s="307">
        <v>0</v>
      </c>
      <c r="AT98" s="307">
        <v>0</v>
      </c>
      <c r="AU98" s="307">
        <v>0</v>
      </c>
      <c r="AV98" s="307">
        <v>29727819.799999997</v>
      </c>
      <c r="AW98" s="307">
        <v>0</v>
      </c>
      <c r="AX98" s="307">
        <v>0</v>
      </c>
      <c r="AY98" s="307">
        <v>0</v>
      </c>
      <c r="AZ98" s="307">
        <v>0</v>
      </c>
      <c r="BA98" s="309">
        <v>1562143.0499999998</v>
      </c>
      <c r="BB98" s="307">
        <v>0</v>
      </c>
      <c r="BC98" s="307">
        <v>1562143.0499999998</v>
      </c>
      <c r="BD98" s="307">
        <v>0</v>
      </c>
      <c r="BE98" s="307">
        <v>0</v>
      </c>
      <c r="BF98" s="307">
        <v>0</v>
      </c>
      <c r="BG98" s="307">
        <v>0</v>
      </c>
      <c r="BH98" s="307">
        <v>0</v>
      </c>
      <c r="BI98" s="307">
        <v>0</v>
      </c>
      <c r="BJ98" s="307">
        <v>0</v>
      </c>
      <c r="BK98" s="307">
        <v>0</v>
      </c>
      <c r="BL98" s="307">
        <v>0</v>
      </c>
      <c r="BM98" s="307">
        <v>0</v>
      </c>
      <c r="BN98" s="314">
        <f t="shared" si="17"/>
        <v>5026773.7700000005</v>
      </c>
      <c r="BO98" s="307">
        <v>1138.92</v>
      </c>
      <c r="BP98" s="307">
        <v>0</v>
      </c>
      <c r="BQ98" s="307">
        <v>5025634.8500000006</v>
      </c>
      <c r="BR98" s="307">
        <v>0</v>
      </c>
      <c r="BS98" s="307">
        <v>776135489.70000005</v>
      </c>
      <c r="BT98" s="307">
        <v>263077934.27999997</v>
      </c>
      <c r="BU98" s="307">
        <v>0</v>
      </c>
      <c r="BV98" s="307">
        <v>0</v>
      </c>
      <c r="BW98" s="314">
        <f t="shared" si="18"/>
        <v>776135489.70000005</v>
      </c>
      <c r="BX98" s="314">
        <f t="shared" si="19"/>
        <v>52506335.600000001</v>
      </c>
      <c r="BY98" s="307">
        <v>52506335.600000001</v>
      </c>
      <c r="BZ98" s="307">
        <v>0</v>
      </c>
      <c r="CA98" s="307">
        <v>0</v>
      </c>
      <c r="CB98" s="309">
        <v>0</v>
      </c>
      <c r="CC98" s="317">
        <v>0</v>
      </c>
      <c r="CE98" s="311"/>
    </row>
    <row r="99" spans="1:83" ht="42.75">
      <c r="A99" s="184">
        <v>520133</v>
      </c>
      <c r="B99" s="300">
        <v>92</v>
      </c>
      <c r="C99" s="185" t="s">
        <v>139</v>
      </c>
      <c r="D99" s="12">
        <f t="shared" si="14"/>
        <v>35989</v>
      </c>
      <c r="E99" s="270">
        <f>СОГАЗ!E102+Капитал!E102+Ингосстрах!E102+Ресо!E102</f>
        <v>31585</v>
      </c>
      <c r="F99" s="270">
        <f>СОГАЗ!F102+Капитал!F102+Ингосстрах!F102+Ресо!F102</f>
        <v>1645</v>
      </c>
      <c r="G99" s="270">
        <f>СОГАЗ!G102+Капитал!G102+Ингосстрах!G102+Ресо!G102</f>
        <v>4810</v>
      </c>
      <c r="H99" s="270">
        <f>СОГАЗ!H102+Капитал!H102+Ингосстрах!H102+Ресо!H102</f>
        <v>4404</v>
      </c>
      <c r="I99" s="270">
        <f>СОГАЗ!I102+Капитал!I102+Ингосстрах!I102+Ресо!I102</f>
        <v>0</v>
      </c>
      <c r="J99" s="270">
        <f>СОГАЗ!J102+Капитал!J102+Ингосстрах!J102+Ресо!J102</f>
        <v>0</v>
      </c>
      <c r="K99" s="270">
        <f>СОГАЗ!K102+Капитал!K102+Ингосстрах!K102+Ресо!K102</f>
        <v>0</v>
      </c>
      <c r="L99" s="270">
        <f>СОГАЗ!L102+Капитал!L102+Ингосстрах!L102+Ресо!L102</f>
        <v>0</v>
      </c>
      <c r="M99" s="301">
        <f t="shared" si="15"/>
        <v>29992</v>
      </c>
      <c r="N99" s="305">
        <f>СОГАЗ!N102+Капитал!N102+Ингосстрах!N102+Ресо!N102</f>
        <v>29992</v>
      </c>
      <c r="O99" s="305">
        <f>СОГАЗ!O102+Капитал!O102+Ингосстрах!O102+Ресо!O102</f>
        <v>366</v>
      </c>
      <c r="P99" s="305">
        <f>СОГАЗ!P102+Капитал!P102+Ингосстрах!P102+Ресо!P102</f>
        <v>0</v>
      </c>
      <c r="Q99" s="305">
        <f>СОГАЗ!Q102+Капитал!Q102+Ингосстрах!Q102+Ресо!Q102</f>
        <v>1300</v>
      </c>
      <c r="R99" s="305">
        <f>СОГАЗ!R102+Капитал!R102+Ингосстрах!R102+Ресо!R102</f>
        <v>578</v>
      </c>
      <c r="S99" s="305">
        <f>СОГАЗ!S102+Капитал!S102+Ингосстрах!S102+Ресо!S102</f>
        <v>0</v>
      </c>
      <c r="T99" s="305">
        <f>СОГАЗ!T102+Капитал!T102+Ингосстрах!T102+Ресо!T102</f>
        <v>0</v>
      </c>
      <c r="U99" s="305">
        <f>СОГАЗ!U102+Капитал!U102+Ингосстрах!U102+Ресо!U102</f>
        <v>0</v>
      </c>
      <c r="V99" s="305">
        <f>СОГАЗ!V102+Капитал!V102+Ингосстрах!V102+Ресо!V102</f>
        <v>0</v>
      </c>
      <c r="W99" s="305">
        <f>СОГАЗ!W102+Капитал!W102+Ингосстрах!W102+Ресо!W102</f>
        <v>2132</v>
      </c>
      <c r="X99" s="305">
        <f>СОГАЗ!X102+Капитал!X102+Ингосстрах!X102+Ресо!X102</f>
        <v>0</v>
      </c>
      <c r="Y99" s="186">
        <f>СОГАЗ!Y102+Капитал!Y102+Ингосстрах!Y102+Ресо!Y102</f>
        <v>0</v>
      </c>
      <c r="Z99" s="12">
        <f t="shared" si="10"/>
        <v>13517</v>
      </c>
      <c r="AA99" s="306">
        <f>СОГАЗ!AA102+Капитал!AA102+Ингосстрах!AA102+Ресо!AA102</f>
        <v>7228</v>
      </c>
      <c r="AB99" s="305">
        <f>СОГАЗ!AB102+Капитал!AB102+Ингосстрах!AB102+Ресо!AB102</f>
        <v>0</v>
      </c>
      <c r="AC99" s="305">
        <f>СОГАЗ!AC102+Капитал!AC102+Ингосстрах!AC102+Ресо!AC102</f>
        <v>6289</v>
      </c>
      <c r="AD99" s="186">
        <f>СОГАЗ!AD102+Капитал!AD102+Ингосстрах!AD102+Ресо!AD102</f>
        <v>0</v>
      </c>
      <c r="AE99" s="14">
        <f>СОГАЗ!AE102+Капитал!AE102+Ингосстрах!AE102+Ресо!AE102</f>
        <v>6552</v>
      </c>
      <c r="AF99" s="305">
        <f>СОГАЗ!AF102+Капитал!AF102+Ингосстрах!AF102+Ресо!AF102</f>
        <v>0</v>
      </c>
      <c r="AG99" s="305">
        <f>СОГАЗ!AG102+Капитал!AG102+Ингосстрах!AG102+Ресо!AG102</f>
        <v>0</v>
      </c>
      <c r="AH99" s="302">
        <f>СОГАЗ!AH102+Капитал!AH102+Ингосстрах!AH102+Ресо!AH102</f>
        <v>0</v>
      </c>
      <c r="AI99" s="17">
        <f t="shared" si="11"/>
        <v>6552</v>
      </c>
      <c r="AJ99" s="12">
        <f t="shared" si="12"/>
        <v>685</v>
      </c>
      <c r="AK99" s="306">
        <f>СОГАЗ!AK102+Капитал!AK102+Ингосстрах!AK102+Ресо!AK102</f>
        <v>685</v>
      </c>
      <c r="AL99" s="305">
        <f>СОГАЗ!AL102+Капитал!AL102+Ингосстрах!AL102+Ресо!AL102</f>
        <v>0</v>
      </c>
      <c r="AM99" s="187">
        <f>СОГАЗ!AM102+Капитал!AM102+Ингосстрах!AM102+Ресо!AM102</f>
        <v>0</v>
      </c>
      <c r="AN99" s="14">
        <f>СОГАЗ!AN102+Капитал!AN102+Ингосстрах!AN102+Ресо!AN102</f>
        <v>0</v>
      </c>
      <c r="AO99" s="186">
        <f>СОГАЗ!AO102+Капитал!AO102+Ингосстрах!AO102+Ресо!AO102</f>
        <v>0</v>
      </c>
      <c r="AP99" s="309">
        <f t="shared" si="13"/>
        <v>304360468.31</v>
      </c>
      <c r="AQ99" s="314">
        <f t="shared" si="16"/>
        <v>17172446.920000002</v>
      </c>
      <c r="AR99" s="307">
        <v>15950425</v>
      </c>
      <c r="AS99" s="307">
        <v>1957681.5999999999</v>
      </c>
      <c r="AT99" s="307">
        <v>10431206.500000002</v>
      </c>
      <c r="AU99" s="307">
        <v>0</v>
      </c>
      <c r="AV99" s="307">
        <v>1222021.92</v>
      </c>
      <c r="AW99" s="307">
        <v>0</v>
      </c>
      <c r="AX99" s="307">
        <v>0</v>
      </c>
      <c r="AY99" s="307">
        <v>0</v>
      </c>
      <c r="AZ99" s="307">
        <v>0</v>
      </c>
      <c r="BA99" s="309">
        <v>21293088.059999999</v>
      </c>
      <c r="BB99" s="307">
        <v>17507230.16</v>
      </c>
      <c r="BC99" s="307">
        <v>1127700.8999999999</v>
      </c>
      <c r="BD99" s="307">
        <v>0</v>
      </c>
      <c r="BE99" s="307">
        <v>864383</v>
      </c>
      <c r="BF99" s="307">
        <v>543782.40000000002</v>
      </c>
      <c r="BG99" s="307">
        <v>0</v>
      </c>
      <c r="BH99" s="307">
        <v>0</v>
      </c>
      <c r="BI99" s="307">
        <v>0</v>
      </c>
      <c r="BJ99" s="307">
        <v>0</v>
      </c>
      <c r="BK99" s="307">
        <v>1249991.5999999999</v>
      </c>
      <c r="BL99" s="307">
        <v>0</v>
      </c>
      <c r="BM99" s="307">
        <v>0</v>
      </c>
      <c r="BN99" s="314">
        <f t="shared" si="17"/>
        <v>9196625.5300000012</v>
      </c>
      <c r="BO99" s="307">
        <v>4116056.88</v>
      </c>
      <c r="BP99" s="307">
        <v>0</v>
      </c>
      <c r="BQ99" s="307">
        <v>5080568.6500000004</v>
      </c>
      <c r="BR99" s="307">
        <v>0</v>
      </c>
      <c r="BS99" s="307">
        <v>251616128.40000004</v>
      </c>
      <c r="BT99" s="307">
        <v>0</v>
      </c>
      <c r="BU99" s="307">
        <v>0</v>
      </c>
      <c r="BV99" s="307">
        <v>0</v>
      </c>
      <c r="BW99" s="314">
        <f t="shared" si="18"/>
        <v>251616128.40000004</v>
      </c>
      <c r="BX99" s="314">
        <f t="shared" si="19"/>
        <v>5082179.4000000004</v>
      </c>
      <c r="BY99" s="307">
        <v>5082179.4000000004</v>
      </c>
      <c r="BZ99" s="307">
        <v>0</v>
      </c>
      <c r="CA99" s="307">
        <v>0</v>
      </c>
      <c r="CB99" s="309">
        <v>0</v>
      </c>
      <c r="CC99" s="317">
        <v>0</v>
      </c>
      <c r="CE99" s="311"/>
    </row>
    <row r="100" spans="1:83" ht="42.75">
      <c r="A100" s="184">
        <v>520139</v>
      </c>
      <c r="B100" s="300">
        <v>93</v>
      </c>
      <c r="C100" s="185" t="s">
        <v>140</v>
      </c>
      <c r="D100" s="12">
        <f t="shared" si="14"/>
        <v>81767</v>
      </c>
      <c r="E100" s="270">
        <f>СОГАЗ!E103+Капитал!E103+Ингосстрах!E103+Ресо!E103</f>
        <v>76867</v>
      </c>
      <c r="F100" s="270">
        <f>СОГАЗ!F103+Капитал!F103+Ингосстрах!F103+Ресо!F103</f>
        <v>3450</v>
      </c>
      <c r="G100" s="270">
        <f>СОГАЗ!G103+Капитал!G103+Ингосстрах!G103+Ресо!G103</f>
        <v>13940</v>
      </c>
      <c r="H100" s="270">
        <f>СОГАЗ!H103+Капитал!H103+Ингосстрах!H103+Ресо!H103</f>
        <v>4900</v>
      </c>
      <c r="I100" s="270">
        <f>СОГАЗ!I103+Капитал!I103+Ингосстрах!I103+Ресо!I103</f>
        <v>0</v>
      </c>
      <c r="J100" s="270">
        <f>СОГАЗ!J103+Капитал!J103+Ингосстрах!J103+Ресо!J103</f>
        <v>0</v>
      </c>
      <c r="K100" s="270">
        <f>СОГАЗ!K103+Капитал!K103+Ингосстрах!K103+Ресо!K103</f>
        <v>0</v>
      </c>
      <c r="L100" s="270">
        <f>СОГАЗ!L103+Капитал!L103+Ингосстрах!L103+Ресо!L103</f>
        <v>0</v>
      </c>
      <c r="M100" s="301">
        <f t="shared" si="15"/>
        <v>68296</v>
      </c>
      <c r="N100" s="305">
        <f>СОГАЗ!N103+Капитал!N103+Ингосстрах!N103+Ресо!N103</f>
        <v>68296</v>
      </c>
      <c r="O100" s="305">
        <f>СОГАЗ!O103+Капитал!O103+Ингосстрах!O103+Ресо!O103</f>
        <v>0</v>
      </c>
      <c r="P100" s="305">
        <f>СОГАЗ!P103+Капитал!P103+Ингосстрах!P103+Ресо!P103</f>
        <v>0</v>
      </c>
      <c r="Q100" s="305">
        <f>СОГАЗ!Q103+Капитал!Q103+Ингосстрах!Q103+Ресо!Q103</f>
        <v>5489</v>
      </c>
      <c r="R100" s="305">
        <f>СОГАЗ!R103+Капитал!R103+Ингосстрах!R103+Ресо!R103</f>
        <v>2547</v>
      </c>
      <c r="S100" s="305">
        <f>СОГАЗ!S103+Капитал!S103+Ингосстрах!S103+Ресо!S103</f>
        <v>0</v>
      </c>
      <c r="T100" s="305">
        <f>СОГАЗ!T103+Капитал!T103+Ингосстрах!T103+Ресо!T103</f>
        <v>0</v>
      </c>
      <c r="U100" s="305">
        <f>СОГАЗ!U103+Капитал!U103+Ингосстрах!U103+Ресо!U103</f>
        <v>0</v>
      </c>
      <c r="V100" s="305">
        <f>СОГАЗ!V103+Капитал!V103+Ингосстрах!V103+Ресо!V103</f>
        <v>0</v>
      </c>
      <c r="W100" s="305">
        <f>СОГАЗ!W103+Капитал!W103+Ингосстрах!W103+Ресо!W103</f>
        <v>6164</v>
      </c>
      <c r="X100" s="305">
        <f>СОГАЗ!X103+Капитал!X103+Ингосстрах!X103+Ресо!X103</f>
        <v>0</v>
      </c>
      <c r="Y100" s="186">
        <f>СОГАЗ!Y103+Капитал!Y103+Ингосстрах!Y103+Ресо!Y103</f>
        <v>0</v>
      </c>
      <c r="Z100" s="12">
        <f t="shared" si="10"/>
        <v>25765</v>
      </c>
      <c r="AA100" s="306">
        <f>СОГАЗ!AA103+Капитал!AA103+Ингосстрах!AA103+Ресо!AA103</f>
        <v>25765</v>
      </c>
      <c r="AB100" s="305">
        <f>СОГАЗ!AB103+Капитал!AB103+Ингосстрах!AB103+Ресо!AB103</f>
        <v>0</v>
      </c>
      <c r="AC100" s="305">
        <f>СОГАЗ!AC103+Капитал!AC103+Ингосстрах!AC103+Ресо!AC103</f>
        <v>0</v>
      </c>
      <c r="AD100" s="186">
        <f>СОГАЗ!AD103+Капитал!AD103+Ингосстрах!AD103+Ресо!AD103</f>
        <v>0</v>
      </c>
      <c r="AE100" s="14">
        <f>СОГАЗ!AE103+Капитал!AE103+Ингосстрах!AE103+Ресо!AE103</f>
        <v>0</v>
      </c>
      <c r="AF100" s="305">
        <f>СОГАЗ!AF103+Капитал!AF103+Ингосстрах!AF103+Ресо!AF103</f>
        <v>0</v>
      </c>
      <c r="AG100" s="305">
        <f>СОГАЗ!AG103+Капитал!AG103+Ингосстрах!AG103+Ресо!AG103</f>
        <v>0</v>
      </c>
      <c r="AH100" s="302">
        <f>СОГАЗ!AH103+Капитал!AH103+Ингосстрах!AH103+Ресо!AH103</f>
        <v>0</v>
      </c>
      <c r="AI100" s="17">
        <f t="shared" si="11"/>
        <v>0</v>
      </c>
      <c r="AJ100" s="12">
        <f t="shared" si="12"/>
        <v>1057</v>
      </c>
      <c r="AK100" s="306">
        <f>СОГАЗ!AK103+Капитал!AK103+Ингосстрах!AK103+Ресо!AK103</f>
        <v>1057</v>
      </c>
      <c r="AL100" s="305">
        <f>СОГАЗ!AL103+Капитал!AL103+Ингосстрах!AL103+Ресо!AL103</f>
        <v>0</v>
      </c>
      <c r="AM100" s="187">
        <f>СОГАЗ!AM103+Капитал!AM103+Ингосстрах!AM103+Ресо!AM103</f>
        <v>0</v>
      </c>
      <c r="AN100" s="14">
        <f>СОГАЗ!AN103+Капитал!AN103+Ингосстрах!AN103+Ресо!AN103</f>
        <v>0</v>
      </c>
      <c r="AO100" s="186">
        <f>СОГАЗ!AO103+Капитал!AO103+Ингосстрах!AO103+Ресо!AO103</f>
        <v>0</v>
      </c>
      <c r="AP100" s="309">
        <f t="shared" si="13"/>
        <v>129987584.81</v>
      </c>
      <c r="AQ100" s="314">
        <f t="shared" si="16"/>
        <v>45462861.920000002</v>
      </c>
      <c r="AR100" s="307">
        <v>44103209.920000002</v>
      </c>
      <c r="AS100" s="307">
        <v>4101429</v>
      </c>
      <c r="AT100" s="307">
        <v>30294547.399999999</v>
      </c>
      <c r="AU100" s="307">
        <v>0</v>
      </c>
      <c r="AV100" s="307">
        <v>1359652</v>
      </c>
      <c r="AW100" s="307">
        <v>0</v>
      </c>
      <c r="AX100" s="307">
        <v>0</v>
      </c>
      <c r="AY100" s="307">
        <v>0</v>
      </c>
      <c r="AZ100" s="307">
        <v>0</v>
      </c>
      <c r="BA100" s="309">
        <v>62749757.390000008</v>
      </c>
      <c r="BB100" s="307">
        <v>53089895.600000001</v>
      </c>
      <c r="BC100" s="307">
        <v>0</v>
      </c>
      <c r="BD100" s="307">
        <v>0</v>
      </c>
      <c r="BE100" s="307">
        <v>3649690.9899999998</v>
      </c>
      <c r="BF100" s="307">
        <v>2396217.6</v>
      </c>
      <c r="BG100" s="307">
        <v>0</v>
      </c>
      <c r="BH100" s="307">
        <v>0</v>
      </c>
      <c r="BI100" s="307">
        <v>0</v>
      </c>
      <c r="BJ100" s="307">
        <v>0</v>
      </c>
      <c r="BK100" s="307">
        <v>3613953.2</v>
      </c>
      <c r="BL100" s="307">
        <v>0</v>
      </c>
      <c r="BM100" s="307">
        <v>0</v>
      </c>
      <c r="BN100" s="314">
        <f t="shared" si="17"/>
        <v>14672136.9</v>
      </c>
      <c r="BO100" s="307">
        <v>14672136.9</v>
      </c>
      <c r="BP100" s="307">
        <v>0</v>
      </c>
      <c r="BQ100" s="307">
        <v>0</v>
      </c>
      <c r="BR100" s="307">
        <v>0</v>
      </c>
      <c r="BS100" s="307"/>
      <c r="BT100" s="307">
        <v>0</v>
      </c>
      <c r="BU100" s="307">
        <v>0</v>
      </c>
      <c r="BV100" s="307">
        <v>0</v>
      </c>
      <c r="BW100" s="314">
        <f t="shared" si="18"/>
        <v>0</v>
      </c>
      <c r="BX100" s="314">
        <f t="shared" si="19"/>
        <v>7102828.5999999996</v>
      </c>
      <c r="BY100" s="307">
        <v>7102828.5999999996</v>
      </c>
      <c r="BZ100" s="307">
        <v>0</v>
      </c>
      <c r="CA100" s="307">
        <v>0</v>
      </c>
      <c r="CB100" s="309">
        <v>0</v>
      </c>
      <c r="CC100" s="317">
        <v>0</v>
      </c>
      <c r="CE100" s="311"/>
    </row>
    <row r="101" spans="1:83" ht="42.75">
      <c r="A101" s="184">
        <v>520140</v>
      </c>
      <c r="B101" s="300">
        <v>94</v>
      </c>
      <c r="C101" s="185" t="s">
        <v>141</v>
      </c>
      <c r="D101" s="12">
        <f t="shared" si="14"/>
        <v>55138</v>
      </c>
      <c r="E101" s="270">
        <f>СОГАЗ!E104+Капитал!E104+Ингосстрах!E104+Ресо!E104</f>
        <v>55138</v>
      </c>
      <c r="F101" s="270">
        <f>СОГАЗ!F104+Капитал!F104+Ингосстрах!F104+Ресо!F104</f>
        <v>2801</v>
      </c>
      <c r="G101" s="270">
        <f>СОГАЗ!G104+Капитал!G104+Ингосстрах!G104+Ресо!G104</f>
        <v>7458</v>
      </c>
      <c r="H101" s="270">
        <f>СОГАЗ!H104+Капитал!H104+Ингосстрах!H104+Ресо!H104</f>
        <v>0</v>
      </c>
      <c r="I101" s="270">
        <f>СОГАЗ!I104+Капитал!I104+Ингосстрах!I104+Ресо!I104</f>
        <v>0</v>
      </c>
      <c r="J101" s="270">
        <f>СОГАЗ!J104+Капитал!J104+Ингосстрах!J104+Ресо!J104</f>
        <v>0</v>
      </c>
      <c r="K101" s="270">
        <f>СОГАЗ!K104+Капитал!K104+Ингосстрах!K104+Ресо!K104</f>
        <v>0</v>
      </c>
      <c r="L101" s="270">
        <f>СОГАЗ!L104+Капитал!L104+Ингосстрах!L104+Ресо!L104</f>
        <v>0</v>
      </c>
      <c r="M101" s="301">
        <f t="shared" si="15"/>
        <v>26448</v>
      </c>
      <c r="N101" s="305">
        <f>СОГАЗ!N104+Капитал!N104+Ингосстрах!N104+Ресо!N104</f>
        <v>26448</v>
      </c>
      <c r="O101" s="305">
        <f>СОГАЗ!O104+Капитал!O104+Ингосстрах!O104+Ресо!O104</f>
        <v>0</v>
      </c>
      <c r="P101" s="305">
        <f>СОГАЗ!P104+Капитал!P104+Ингосстрах!P104+Ресо!P104</f>
        <v>0</v>
      </c>
      <c r="Q101" s="305">
        <f>СОГАЗ!Q104+Капитал!Q104+Ингосстрах!Q104+Ресо!Q104</f>
        <v>3306</v>
      </c>
      <c r="R101" s="305">
        <f>СОГАЗ!R104+Капитал!R104+Ингосстрах!R104+Ресо!R104</f>
        <v>1373</v>
      </c>
      <c r="S101" s="305">
        <f>СОГАЗ!S104+Капитал!S104+Ингосстрах!S104+Ресо!S104</f>
        <v>0</v>
      </c>
      <c r="T101" s="305">
        <f>СОГАЗ!T104+Капитал!T104+Ингосстрах!T104+Ресо!T104</f>
        <v>0</v>
      </c>
      <c r="U101" s="305">
        <f>СОГАЗ!U104+Капитал!U104+Ингосстрах!U104+Ресо!U104</f>
        <v>0</v>
      </c>
      <c r="V101" s="305">
        <f>СОГАЗ!V104+Капитал!V104+Ингосстрах!V104+Ресо!V104</f>
        <v>0</v>
      </c>
      <c r="W101" s="305">
        <f>СОГАЗ!W104+Капитал!W104+Ингосстрах!W104+Ресо!W104</f>
        <v>3706</v>
      </c>
      <c r="X101" s="305">
        <f>СОГАЗ!X104+Капитал!X104+Ингосстрах!X104+Ресо!X104</f>
        <v>0</v>
      </c>
      <c r="Y101" s="186">
        <f>СОГАЗ!Y104+Капитал!Y104+Ингосстрах!Y104+Ресо!Y104</f>
        <v>0</v>
      </c>
      <c r="Z101" s="12">
        <f t="shared" si="10"/>
        <v>28813</v>
      </c>
      <c r="AA101" s="306">
        <f>СОГАЗ!AA104+Капитал!AA104+Ингосстрах!AA104+Ресо!AA104</f>
        <v>16417</v>
      </c>
      <c r="AB101" s="305">
        <f>СОГАЗ!AB104+Капитал!AB104+Ингосстрах!AB104+Ресо!AB104</f>
        <v>0</v>
      </c>
      <c r="AC101" s="305">
        <f>СОГАЗ!AC104+Капитал!AC104+Ингосстрах!AC104+Ресо!AC104</f>
        <v>0</v>
      </c>
      <c r="AD101" s="186">
        <f>СОГАЗ!AD104+Капитал!AD104+Ингосстрах!AD104+Ресо!AD104</f>
        <v>12396</v>
      </c>
      <c r="AE101" s="14">
        <f>СОГАЗ!AE104+Капитал!AE104+Ингосстрах!AE104+Ресо!AE104</f>
        <v>0</v>
      </c>
      <c r="AF101" s="305">
        <f>СОГАЗ!AF104+Капитал!AF104+Ингосстрах!AF104+Ресо!AF104</f>
        <v>0</v>
      </c>
      <c r="AG101" s="305">
        <f>СОГАЗ!AG104+Капитал!AG104+Ингосстрах!AG104+Ресо!AG104</f>
        <v>0</v>
      </c>
      <c r="AH101" s="302">
        <f>СОГАЗ!AH104+Капитал!AH104+Ингосстрах!AH104+Ресо!AH104</f>
        <v>0</v>
      </c>
      <c r="AI101" s="17">
        <f t="shared" si="11"/>
        <v>0</v>
      </c>
      <c r="AJ101" s="12">
        <f t="shared" si="12"/>
        <v>1617</v>
      </c>
      <c r="AK101" s="306">
        <f>СОГАЗ!AK104+Капитал!AK104+Ингосстрах!AK104+Ресо!AK104</f>
        <v>1617</v>
      </c>
      <c r="AL101" s="305">
        <f>СОГАЗ!AL104+Капитал!AL104+Ингосстрах!AL104+Ресо!AL104</f>
        <v>0</v>
      </c>
      <c r="AM101" s="187">
        <f>СОГАЗ!AM104+Капитал!AM104+Ингосстрах!AM104+Ресо!AM104</f>
        <v>0</v>
      </c>
      <c r="AN101" s="14">
        <f>СОГАЗ!AN104+Капитал!AN104+Ингосстрах!AN104+Ресо!AN104</f>
        <v>0</v>
      </c>
      <c r="AO101" s="186">
        <f>СОГАЗ!AO104+Капитал!AO104+Ингосстрах!AO104+Ресо!AO104</f>
        <v>0</v>
      </c>
      <c r="AP101" s="309">
        <f t="shared" si="13"/>
        <v>91883722.5</v>
      </c>
      <c r="AQ101" s="314">
        <f t="shared" si="16"/>
        <v>24915759.440000001</v>
      </c>
      <c r="AR101" s="307">
        <v>24915759.440000001</v>
      </c>
      <c r="AS101" s="307">
        <v>3314703.4000000004</v>
      </c>
      <c r="AT101" s="307">
        <v>16177371.539999999</v>
      </c>
      <c r="AU101" s="307">
        <v>0</v>
      </c>
      <c r="AV101" s="307">
        <v>0</v>
      </c>
      <c r="AW101" s="307">
        <v>0</v>
      </c>
      <c r="AX101" s="307">
        <v>0</v>
      </c>
      <c r="AY101" s="307">
        <v>0</v>
      </c>
      <c r="AZ101" s="307">
        <v>0</v>
      </c>
      <c r="BA101" s="309">
        <v>34915549.059999995</v>
      </c>
      <c r="BB101" s="307">
        <v>29252810.399999999</v>
      </c>
      <c r="BC101" s="307">
        <v>0</v>
      </c>
      <c r="BD101" s="307">
        <v>0</v>
      </c>
      <c r="BE101" s="307">
        <v>2198192.46</v>
      </c>
      <c r="BF101" s="307">
        <v>1291718.3999999999</v>
      </c>
      <c r="BG101" s="307">
        <v>0</v>
      </c>
      <c r="BH101" s="307">
        <v>0</v>
      </c>
      <c r="BI101" s="307">
        <v>0</v>
      </c>
      <c r="BJ101" s="307">
        <v>0</v>
      </c>
      <c r="BK101" s="307">
        <v>2172827.8000000003</v>
      </c>
      <c r="BL101" s="307">
        <v>0</v>
      </c>
      <c r="BM101" s="307">
        <v>0</v>
      </c>
      <c r="BN101" s="314">
        <f t="shared" si="17"/>
        <v>17989332.660000004</v>
      </c>
      <c r="BO101" s="307">
        <v>9348824.8200000003</v>
      </c>
      <c r="BP101" s="307">
        <v>0</v>
      </c>
      <c r="BQ101" s="307">
        <v>0</v>
      </c>
      <c r="BR101" s="307">
        <v>8640507.8400000017</v>
      </c>
      <c r="BS101" s="307"/>
      <c r="BT101" s="307">
        <v>0</v>
      </c>
      <c r="BU101" s="307">
        <v>0</v>
      </c>
      <c r="BV101" s="307">
        <v>0</v>
      </c>
      <c r="BW101" s="314">
        <f t="shared" si="18"/>
        <v>0</v>
      </c>
      <c r="BX101" s="314">
        <f t="shared" si="19"/>
        <v>14063081.34</v>
      </c>
      <c r="BY101" s="307">
        <v>14063081.34</v>
      </c>
      <c r="BZ101" s="307">
        <v>0</v>
      </c>
      <c r="CA101" s="307">
        <v>0</v>
      </c>
      <c r="CB101" s="309">
        <v>0</v>
      </c>
      <c r="CC101" s="317">
        <v>0</v>
      </c>
      <c r="CE101" s="311"/>
    </row>
    <row r="102" spans="1:83" ht="42.75">
      <c r="A102" s="184">
        <v>520141</v>
      </c>
      <c r="B102" s="300">
        <v>95</v>
      </c>
      <c r="C102" s="185" t="s">
        <v>142</v>
      </c>
      <c r="D102" s="12">
        <f t="shared" si="14"/>
        <v>65413</v>
      </c>
      <c r="E102" s="270">
        <f>СОГАЗ!E105+Капитал!E105+Ингосстрах!E105+Ресо!E105</f>
        <v>59273</v>
      </c>
      <c r="F102" s="270">
        <f>СОГАЗ!F105+Капитал!F105+Ингосстрах!F105+Ресо!F105</f>
        <v>27795</v>
      </c>
      <c r="G102" s="270">
        <f>СОГАЗ!G105+Капитал!G105+Ингосстрах!G105+Ресо!G105</f>
        <v>238</v>
      </c>
      <c r="H102" s="270">
        <f>СОГАЗ!H105+Капитал!H105+Ингосстрах!H105+Ресо!H105</f>
        <v>0</v>
      </c>
      <c r="I102" s="270">
        <f>СОГАЗ!I105+Капитал!I105+Ингосстрах!I105+Ресо!I105</f>
        <v>0</v>
      </c>
      <c r="J102" s="270">
        <f>СОГАЗ!J105+Капитал!J105+Ингосстрах!J105+Ресо!J105</f>
        <v>0</v>
      </c>
      <c r="K102" s="270">
        <f>СОГАЗ!K105+Капитал!K105+Ингосстрах!K105+Ресо!K105</f>
        <v>6140</v>
      </c>
      <c r="L102" s="270">
        <f>СОГАЗ!L105+Капитал!L105+Ингосстрах!L105+Ресо!L105</f>
        <v>0</v>
      </c>
      <c r="M102" s="301">
        <f t="shared" si="15"/>
        <v>39401</v>
      </c>
      <c r="N102" s="305">
        <f>СОГАЗ!N105+Капитал!N105+Ингосстрах!N105+Ресо!N105</f>
        <v>39401</v>
      </c>
      <c r="O102" s="305">
        <f>СОГАЗ!O105+Капитал!O105+Ингосстрах!O105+Ресо!O105</f>
        <v>0</v>
      </c>
      <c r="P102" s="305">
        <f>СОГАЗ!P105+Капитал!P105+Ингосстрах!P105+Ресо!P105</f>
        <v>0</v>
      </c>
      <c r="Q102" s="305">
        <f>СОГАЗ!Q105+Капитал!Q105+Ингосстрах!Q105+Ресо!Q105</f>
        <v>2338</v>
      </c>
      <c r="R102" s="305">
        <f>СОГАЗ!R105+Капитал!R105+Ингосстрах!R105+Ресо!R105</f>
        <v>49</v>
      </c>
      <c r="S102" s="305">
        <f>СОГАЗ!S105+Капитал!S105+Ингосстрах!S105+Ресо!S105</f>
        <v>0</v>
      </c>
      <c r="T102" s="305">
        <f>СОГАЗ!T105+Капитал!T105+Ингосстрах!T105+Ресо!T105</f>
        <v>0</v>
      </c>
      <c r="U102" s="305">
        <f>СОГАЗ!U105+Капитал!U105+Ингосстрах!U105+Ресо!U105</f>
        <v>0</v>
      </c>
      <c r="V102" s="305">
        <f>СОГАЗ!V105+Капитал!V105+Ингосстрах!V105+Ресо!V105</f>
        <v>0</v>
      </c>
      <c r="W102" s="305">
        <f>СОГАЗ!W105+Капитал!W105+Ингосстрах!W105+Ресо!W105</f>
        <v>2681</v>
      </c>
      <c r="X102" s="305">
        <f>СОГАЗ!X105+Капитал!X105+Ингосстрах!X105+Ресо!X105</f>
        <v>0</v>
      </c>
      <c r="Y102" s="186">
        <f>СОГАЗ!Y105+Капитал!Y105+Ингосстрах!Y105+Ресо!Y105</f>
        <v>0</v>
      </c>
      <c r="Z102" s="12">
        <f t="shared" si="10"/>
        <v>20428</v>
      </c>
      <c r="AA102" s="306">
        <f>СОГАЗ!AA105+Капитал!AA105+Ингосстрах!AA105+Ресо!AA105</f>
        <v>20428</v>
      </c>
      <c r="AB102" s="305">
        <f>СОГАЗ!AB105+Капитал!AB105+Ингосстрах!AB105+Ресо!AB105</f>
        <v>0</v>
      </c>
      <c r="AC102" s="305">
        <f>СОГАЗ!AC105+Капитал!AC105+Ингосстрах!AC105+Ресо!AC105</f>
        <v>0</v>
      </c>
      <c r="AD102" s="186">
        <f>СОГАЗ!AD105+Капитал!AD105+Ингосстрах!AD105+Ресо!AD105</f>
        <v>0</v>
      </c>
      <c r="AE102" s="14">
        <f>СОГАЗ!AE105+Капитал!AE105+Ингосстрах!AE105+Ресо!AE105</f>
        <v>0</v>
      </c>
      <c r="AF102" s="305">
        <f>СОГАЗ!AF105+Капитал!AF105+Ингосстрах!AF105+Ресо!AF105</f>
        <v>0</v>
      </c>
      <c r="AG102" s="305">
        <f>СОГАЗ!AG105+Капитал!AG105+Ингосстрах!AG105+Ресо!AG105</f>
        <v>0</v>
      </c>
      <c r="AH102" s="302">
        <f>СОГАЗ!AH105+Капитал!AH105+Ингосстрах!AH105+Ресо!AH105</f>
        <v>0</v>
      </c>
      <c r="AI102" s="17">
        <f t="shared" si="11"/>
        <v>0</v>
      </c>
      <c r="AJ102" s="12">
        <f t="shared" si="12"/>
        <v>1080</v>
      </c>
      <c r="AK102" s="306">
        <f>СОГАЗ!AK105+Капитал!AK105+Ингосстрах!AK105+Ресо!AK105</f>
        <v>1080</v>
      </c>
      <c r="AL102" s="305">
        <f>СОГАЗ!AL105+Капитал!AL105+Ингосстрах!AL105+Ресо!AL105</f>
        <v>0</v>
      </c>
      <c r="AM102" s="187">
        <f>СОГАЗ!AM105+Капитал!AM105+Ингосстрах!AM105+Ресо!AM105</f>
        <v>0</v>
      </c>
      <c r="AN102" s="14">
        <f>СОГАЗ!AN105+Капитал!AN105+Ингосстрах!AN105+Ресо!AN105</f>
        <v>0</v>
      </c>
      <c r="AO102" s="186">
        <f>СОГАЗ!AO105+Капитал!AO105+Ингосстрах!AO105+Ресо!AO105</f>
        <v>0</v>
      </c>
      <c r="AP102" s="309">
        <f t="shared" si="13"/>
        <v>162520357.43999997</v>
      </c>
      <c r="AQ102" s="314">
        <f t="shared" si="16"/>
        <v>84816049.169999987</v>
      </c>
      <c r="AR102" s="307">
        <v>79905338.569999993</v>
      </c>
      <c r="AS102" s="307">
        <v>69725981.099999994</v>
      </c>
      <c r="AT102" s="307">
        <v>998695.59999999986</v>
      </c>
      <c r="AU102" s="307">
        <v>0</v>
      </c>
      <c r="AV102" s="307">
        <v>0</v>
      </c>
      <c r="AW102" s="307">
        <v>0</v>
      </c>
      <c r="AX102" s="307">
        <v>0</v>
      </c>
      <c r="AY102" s="307">
        <v>4910710.5999999996</v>
      </c>
      <c r="AZ102" s="307">
        <v>0</v>
      </c>
      <c r="BA102" s="309">
        <v>56092406.189999998</v>
      </c>
      <c r="BB102" s="307">
        <v>52919877.109999999</v>
      </c>
      <c r="BC102" s="307">
        <v>0</v>
      </c>
      <c r="BD102" s="307">
        <v>0</v>
      </c>
      <c r="BE102" s="307">
        <v>1554559.5800000003</v>
      </c>
      <c r="BF102" s="307">
        <v>46099.200000000004</v>
      </c>
      <c r="BG102" s="307">
        <v>0</v>
      </c>
      <c r="BH102" s="307">
        <v>0</v>
      </c>
      <c r="BI102" s="307">
        <v>0</v>
      </c>
      <c r="BJ102" s="307">
        <v>0</v>
      </c>
      <c r="BK102" s="307">
        <v>1571870.2999999998</v>
      </c>
      <c r="BL102" s="307">
        <v>0</v>
      </c>
      <c r="BM102" s="307">
        <v>0</v>
      </c>
      <c r="BN102" s="314">
        <f t="shared" si="17"/>
        <v>11632928.880000001</v>
      </c>
      <c r="BO102" s="307">
        <v>11632928.880000001</v>
      </c>
      <c r="BP102" s="307">
        <v>0</v>
      </c>
      <c r="BQ102" s="307">
        <v>0</v>
      </c>
      <c r="BR102" s="307">
        <v>0</v>
      </c>
      <c r="BS102" s="307"/>
      <c r="BT102" s="307">
        <v>0</v>
      </c>
      <c r="BU102" s="307">
        <v>0</v>
      </c>
      <c r="BV102" s="307">
        <v>0</v>
      </c>
      <c r="BW102" s="314">
        <f t="shared" si="18"/>
        <v>0</v>
      </c>
      <c r="BX102" s="314">
        <f t="shared" si="19"/>
        <v>9978973.1999999993</v>
      </c>
      <c r="BY102" s="307">
        <v>9978973.1999999993</v>
      </c>
      <c r="BZ102" s="307">
        <v>0</v>
      </c>
      <c r="CA102" s="307">
        <v>0</v>
      </c>
      <c r="CB102" s="309">
        <v>0</v>
      </c>
      <c r="CC102" s="317">
        <v>0</v>
      </c>
      <c r="CE102" s="311"/>
    </row>
    <row r="103" spans="1:83" ht="42.75">
      <c r="A103" s="184">
        <v>520137</v>
      </c>
      <c r="B103" s="300">
        <v>96</v>
      </c>
      <c r="C103" s="185" t="s">
        <v>143</v>
      </c>
      <c r="D103" s="12">
        <f t="shared" si="14"/>
        <v>0</v>
      </c>
      <c r="E103" s="270">
        <f>СОГАЗ!E106+Капитал!E106+Ингосстрах!E106+Ресо!E106</f>
        <v>0</v>
      </c>
      <c r="F103" s="270">
        <f>СОГАЗ!F106+Капитал!F106+Ингосстрах!F106+Ресо!F106</f>
        <v>0</v>
      </c>
      <c r="G103" s="270">
        <f>СОГАЗ!G106+Капитал!G106+Ингосстрах!G106+Ресо!G106</f>
        <v>0</v>
      </c>
      <c r="H103" s="270">
        <f>СОГАЗ!H106+Капитал!H106+Ингосстрах!H106+Ресо!H106</f>
        <v>0</v>
      </c>
      <c r="I103" s="270">
        <f>СОГАЗ!I106+Капитал!I106+Ингосстрах!I106+Ресо!I106</f>
        <v>0</v>
      </c>
      <c r="J103" s="270">
        <f>СОГАЗ!J106+Капитал!J106+Ингосстрах!J106+Ресо!J106</f>
        <v>0</v>
      </c>
      <c r="K103" s="270">
        <f>СОГАЗ!K106+Капитал!K106+Ингосстрах!K106+Ресо!K106</f>
        <v>0</v>
      </c>
      <c r="L103" s="270">
        <f>СОГАЗ!L106+Капитал!L106+Ингосстрах!L106+Ресо!L106</f>
        <v>0</v>
      </c>
      <c r="M103" s="301">
        <f t="shared" si="15"/>
        <v>0</v>
      </c>
      <c r="N103" s="305">
        <f>СОГАЗ!N106+Капитал!N106+Ингосстрах!N106+Ресо!N106</f>
        <v>0</v>
      </c>
      <c r="O103" s="305">
        <f>СОГАЗ!O106+Капитал!O106+Ингосстрах!O106+Ресо!O106</f>
        <v>0</v>
      </c>
      <c r="P103" s="305">
        <f>СОГАЗ!P106+Капитал!P106+Ингосстрах!P106+Ресо!P106</f>
        <v>0</v>
      </c>
      <c r="Q103" s="305">
        <f>СОГАЗ!Q106+Капитал!Q106+Ингосстрах!Q106+Ресо!Q106</f>
        <v>0</v>
      </c>
      <c r="R103" s="305">
        <f>СОГАЗ!R106+Капитал!R106+Ингосстрах!R106+Ресо!R106</f>
        <v>0</v>
      </c>
      <c r="S103" s="305">
        <f>СОГАЗ!S106+Капитал!S106+Ингосстрах!S106+Ресо!S106</f>
        <v>0</v>
      </c>
      <c r="T103" s="305">
        <f>СОГАЗ!T106+Капитал!T106+Ингосстрах!T106+Ресо!T106</f>
        <v>0</v>
      </c>
      <c r="U103" s="305">
        <f>СОГАЗ!U106+Капитал!U106+Ингосстрах!U106+Ресо!U106</f>
        <v>0</v>
      </c>
      <c r="V103" s="305">
        <f>СОГАЗ!V106+Капитал!V106+Ингосстрах!V106+Ресо!V106</f>
        <v>0</v>
      </c>
      <c r="W103" s="305">
        <f>СОГАЗ!W106+Капитал!W106+Ингосстрах!W106+Ресо!W106</f>
        <v>0</v>
      </c>
      <c r="X103" s="305">
        <f>СОГАЗ!X106+Капитал!X106+Ингосстрах!X106+Ресо!X106</f>
        <v>0</v>
      </c>
      <c r="Y103" s="186">
        <f>СОГАЗ!Y106+Капитал!Y106+Ингосстрах!Y106+Ресо!Y106</f>
        <v>0</v>
      </c>
      <c r="Z103" s="12">
        <f t="shared" si="10"/>
        <v>1884</v>
      </c>
      <c r="AA103" s="306">
        <f>СОГАЗ!AA106+Капитал!AA106+Ингосстрах!AA106+Ресо!AA106</f>
        <v>0</v>
      </c>
      <c r="AB103" s="305">
        <f>СОГАЗ!AB106+Капитал!AB106+Ингосстрах!AB106+Ресо!AB106</f>
        <v>0</v>
      </c>
      <c r="AC103" s="305">
        <f>СОГАЗ!AC106+Капитал!AC106+Ингосстрах!AC106+Ресо!AC106</f>
        <v>1884</v>
      </c>
      <c r="AD103" s="186">
        <f>СОГАЗ!AD106+Капитал!AD106+Ингосстрах!AD106+Ресо!AD106</f>
        <v>0</v>
      </c>
      <c r="AE103" s="14">
        <f>СОГАЗ!AE106+Капитал!AE106+Ингосстрах!AE106+Ресо!AE106</f>
        <v>2105</v>
      </c>
      <c r="AF103" s="305">
        <f>СОГАЗ!AF106+Капитал!AF106+Ингосстрах!AF106+Ресо!AF106</f>
        <v>0</v>
      </c>
      <c r="AG103" s="305">
        <f>СОГАЗ!AG106+Капитал!AG106+Ингосстрах!AG106+Ресо!AG106</f>
        <v>0</v>
      </c>
      <c r="AH103" s="302">
        <f>СОГАЗ!AH106+Капитал!AH106+Ингосстрах!AH106+Ресо!AH106</f>
        <v>0</v>
      </c>
      <c r="AI103" s="17">
        <f t="shared" si="11"/>
        <v>2105</v>
      </c>
      <c r="AJ103" s="12">
        <f t="shared" si="12"/>
        <v>160</v>
      </c>
      <c r="AK103" s="306">
        <f>СОГАЗ!AK106+Капитал!AK106+Ингосстрах!AK106+Ресо!AK106</f>
        <v>160</v>
      </c>
      <c r="AL103" s="305">
        <f>СОГАЗ!AL106+Капитал!AL106+Ингосстрах!AL106+Ресо!AL106</f>
        <v>0</v>
      </c>
      <c r="AM103" s="187">
        <f>СОГАЗ!AM106+Капитал!AM106+Ингосстрах!AM106+Ресо!AM106</f>
        <v>0</v>
      </c>
      <c r="AN103" s="14">
        <f>СОГАЗ!AN106+Капитал!AN106+Ингосстрах!AN106+Ресо!AN106</f>
        <v>0</v>
      </c>
      <c r="AO103" s="186">
        <f>СОГАЗ!AO106+Капитал!AO106+Ингосстрах!AO106+Ресо!AO106</f>
        <v>0</v>
      </c>
      <c r="AP103" s="309">
        <f t="shared" si="13"/>
        <v>132847732.02000001</v>
      </c>
      <c r="AQ103" s="314">
        <f t="shared" si="16"/>
        <v>0</v>
      </c>
      <c r="AR103" s="307">
        <v>0</v>
      </c>
      <c r="AS103" s="307">
        <v>0</v>
      </c>
      <c r="AT103" s="307">
        <v>0</v>
      </c>
      <c r="AU103" s="307">
        <v>0</v>
      </c>
      <c r="AV103" s="307">
        <v>0</v>
      </c>
      <c r="AW103" s="307">
        <v>0</v>
      </c>
      <c r="AX103" s="307">
        <v>0</v>
      </c>
      <c r="AY103" s="307">
        <v>0</v>
      </c>
      <c r="AZ103" s="307">
        <v>0</v>
      </c>
      <c r="BA103" s="309">
        <v>0</v>
      </c>
      <c r="BB103" s="307">
        <v>0</v>
      </c>
      <c r="BC103" s="307">
        <v>0</v>
      </c>
      <c r="BD103" s="307">
        <v>0</v>
      </c>
      <c r="BE103" s="307">
        <v>0</v>
      </c>
      <c r="BF103" s="307">
        <v>0</v>
      </c>
      <c r="BG103" s="307">
        <v>0</v>
      </c>
      <c r="BH103" s="307">
        <v>0</v>
      </c>
      <c r="BI103" s="307">
        <v>0</v>
      </c>
      <c r="BJ103" s="307">
        <v>0</v>
      </c>
      <c r="BK103" s="307">
        <v>0</v>
      </c>
      <c r="BL103" s="307">
        <v>0</v>
      </c>
      <c r="BM103" s="307">
        <v>0</v>
      </c>
      <c r="BN103" s="314">
        <f t="shared" si="17"/>
        <v>1521989.4000000001</v>
      </c>
      <c r="BO103" s="307">
        <v>0</v>
      </c>
      <c r="BP103" s="307">
        <v>0</v>
      </c>
      <c r="BQ103" s="307">
        <v>1521989.4000000001</v>
      </c>
      <c r="BR103" s="307">
        <v>0</v>
      </c>
      <c r="BS103" s="307">
        <v>130272715.42</v>
      </c>
      <c r="BT103" s="307">
        <v>0</v>
      </c>
      <c r="BU103" s="307">
        <v>0</v>
      </c>
      <c r="BV103" s="307">
        <v>0</v>
      </c>
      <c r="BW103" s="314">
        <f t="shared" si="18"/>
        <v>130272715.42</v>
      </c>
      <c r="BX103" s="314">
        <f t="shared" si="19"/>
        <v>1053027.2</v>
      </c>
      <c r="BY103" s="307">
        <v>1053027.2</v>
      </c>
      <c r="BZ103" s="307">
        <v>0</v>
      </c>
      <c r="CA103" s="307">
        <v>0</v>
      </c>
      <c r="CB103" s="309">
        <v>0</v>
      </c>
      <c r="CC103" s="317">
        <v>0</v>
      </c>
      <c r="CE103" s="311"/>
    </row>
    <row r="104" spans="1:83" ht="57">
      <c r="A104" s="184">
        <v>520144</v>
      </c>
      <c r="B104" s="300">
        <v>97</v>
      </c>
      <c r="C104" s="185" t="s">
        <v>144</v>
      </c>
      <c r="D104" s="12">
        <f t="shared" si="14"/>
        <v>25895</v>
      </c>
      <c r="E104" s="270">
        <f>СОГАЗ!E107+Капитал!E107+Ингосстрах!E107+Ресо!E107</f>
        <v>0</v>
      </c>
      <c r="F104" s="270">
        <f>СОГАЗ!F107+Капитал!F107+Ингосстрах!F107+Ресо!F107</f>
        <v>0</v>
      </c>
      <c r="G104" s="270">
        <f>СОГАЗ!G107+Капитал!G107+Ингосстрах!G107+Ресо!G107</f>
        <v>0</v>
      </c>
      <c r="H104" s="270">
        <f>СОГАЗ!H107+Капитал!H107+Ингосстрах!H107+Ресо!H107</f>
        <v>25895</v>
      </c>
      <c r="I104" s="270">
        <f>СОГАЗ!I107+Капитал!I107+Ингосстрах!I107+Ресо!I107</f>
        <v>25440</v>
      </c>
      <c r="J104" s="270">
        <f>СОГАЗ!J107+Капитал!J107+Ингосстрах!J107+Ресо!J107</f>
        <v>0</v>
      </c>
      <c r="K104" s="270">
        <f>СОГАЗ!K107+Капитал!K107+Ингосстрах!K107+Ресо!K107</f>
        <v>0</v>
      </c>
      <c r="L104" s="270">
        <f>СОГАЗ!L107+Капитал!L107+Ингосстрах!L107+Ресо!L107</f>
        <v>0</v>
      </c>
      <c r="M104" s="301">
        <f t="shared" si="15"/>
        <v>0</v>
      </c>
      <c r="N104" s="305">
        <f>СОГАЗ!N107+Капитал!N107+Ингосстрах!N107+Ресо!N107</f>
        <v>0</v>
      </c>
      <c r="O104" s="305">
        <f>СОГАЗ!O107+Капитал!O107+Ингосстрах!O107+Ресо!O107</f>
        <v>1437</v>
      </c>
      <c r="P104" s="305">
        <f>СОГАЗ!P107+Капитал!P107+Ингосстрах!P107+Ресо!P107</f>
        <v>1224</v>
      </c>
      <c r="Q104" s="305">
        <f>СОГАЗ!Q107+Капитал!Q107+Ингосстрах!Q107+Ресо!Q107</f>
        <v>500</v>
      </c>
      <c r="R104" s="305">
        <f>СОГАЗ!R107+Капитал!R107+Ингосстрах!R107+Ресо!R107</f>
        <v>98</v>
      </c>
      <c r="S104" s="305">
        <f>СОГАЗ!S107+Капитал!S107+Ингосстрах!S107+Ресо!S107</f>
        <v>0</v>
      </c>
      <c r="T104" s="305">
        <f>СОГАЗ!T107+Капитал!T107+Ингосстрах!T107+Ресо!T107</f>
        <v>0</v>
      </c>
      <c r="U104" s="305">
        <f>СОГАЗ!U107+Капитал!U107+Ингосстрах!U107+Ресо!U107</f>
        <v>0</v>
      </c>
      <c r="V104" s="305">
        <f>СОГАЗ!V107+Капитал!V107+Ингосстрах!V107+Ресо!V107</f>
        <v>0</v>
      </c>
      <c r="W104" s="305">
        <f>СОГАЗ!W107+Капитал!W107+Ингосстрах!W107+Ресо!W107</f>
        <v>0</v>
      </c>
      <c r="X104" s="305">
        <f>СОГАЗ!X107+Капитал!X107+Ингосстрах!X107+Ресо!X107</f>
        <v>0</v>
      </c>
      <c r="Y104" s="186">
        <f>СОГАЗ!Y107+Капитал!Y107+Ингосстрах!Y107+Ресо!Y107</f>
        <v>0</v>
      </c>
      <c r="Z104" s="12">
        <f t="shared" si="10"/>
        <v>25000</v>
      </c>
      <c r="AA104" s="306">
        <f>СОГАЗ!AA107+Капитал!AA107+Ингосстрах!AA107+Ресо!AA107</f>
        <v>0</v>
      </c>
      <c r="AB104" s="305">
        <f>СОГАЗ!AB107+Капитал!AB107+Ингосстрах!AB107+Ресо!AB107</f>
        <v>0</v>
      </c>
      <c r="AC104" s="305">
        <f>СОГАЗ!AC107+Капитал!AC107+Ингосстрах!AC107+Ресо!AC107</f>
        <v>25000</v>
      </c>
      <c r="AD104" s="186">
        <f>СОГАЗ!AD107+Капитал!AD107+Ингосстрах!AD107+Ресо!AD107</f>
        <v>0</v>
      </c>
      <c r="AE104" s="14">
        <f>СОГАЗ!AE107+Капитал!AE107+Ингосстрах!AE107+Ресо!AE107</f>
        <v>7704</v>
      </c>
      <c r="AF104" s="305">
        <f>СОГАЗ!AF107+Капитал!AF107+Ингосстрах!AF107+Ресо!AF107</f>
        <v>226</v>
      </c>
      <c r="AG104" s="305">
        <f>СОГАЗ!AG107+Капитал!AG107+Ингосстрах!AG107+Ресо!AG107</f>
        <v>0</v>
      </c>
      <c r="AH104" s="302">
        <f>СОГАЗ!AH107+Капитал!AH107+Ингосстрах!AH107+Ресо!AH107</f>
        <v>53</v>
      </c>
      <c r="AI104" s="17">
        <f t="shared" si="11"/>
        <v>7757</v>
      </c>
      <c r="AJ104" s="12">
        <f t="shared" si="12"/>
        <v>0</v>
      </c>
      <c r="AK104" s="306">
        <f>СОГАЗ!AK107+Капитал!AK107+Ингосстрах!AK107+Ресо!AK107</f>
        <v>0</v>
      </c>
      <c r="AL104" s="305">
        <f>СОГАЗ!AL107+Капитал!AL107+Ингосстрах!AL107+Ресо!AL107</f>
        <v>0</v>
      </c>
      <c r="AM104" s="187">
        <f>СОГАЗ!AM107+Капитал!AM107+Ингосстрах!AM107+Ресо!AM107</f>
        <v>0</v>
      </c>
      <c r="AN104" s="14">
        <f>СОГАЗ!AN107+Капитал!AN107+Ингосстрах!AN107+Ресо!AN107</f>
        <v>0</v>
      </c>
      <c r="AO104" s="186">
        <f>СОГАЗ!AO107+Капитал!AO107+Ингосстрах!AO107+Ресо!AO107</f>
        <v>0</v>
      </c>
      <c r="AP104" s="309">
        <f t="shared" si="13"/>
        <v>241634088.79000002</v>
      </c>
      <c r="AQ104" s="314">
        <f t="shared" si="16"/>
        <v>9908442.1999999993</v>
      </c>
      <c r="AR104" s="307">
        <v>0</v>
      </c>
      <c r="AS104" s="307">
        <v>0</v>
      </c>
      <c r="AT104" s="307">
        <v>0</v>
      </c>
      <c r="AU104" s="307">
        <v>0</v>
      </c>
      <c r="AV104" s="307">
        <v>7185344.5999999996</v>
      </c>
      <c r="AW104" s="307">
        <v>2723097.6</v>
      </c>
      <c r="AX104" s="307">
        <v>0</v>
      </c>
      <c r="AY104" s="307">
        <v>0</v>
      </c>
      <c r="AZ104" s="307">
        <v>0</v>
      </c>
      <c r="BA104" s="309">
        <v>9000952.75</v>
      </c>
      <c r="BB104" s="307">
        <v>0</v>
      </c>
      <c r="BC104" s="307">
        <v>4427612.55</v>
      </c>
      <c r="BD104" s="307">
        <v>4148686.8</v>
      </c>
      <c r="BE104" s="307">
        <v>332455</v>
      </c>
      <c r="BF104" s="307">
        <v>92198.399999999994</v>
      </c>
      <c r="BG104" s="307">
        <v>0</v>
      </c>
      <c r="BH104" s="307">
        <v>0</v>
      </c>
      <c r="BI104" s="307">
        <v>0</v>
      </c>
      <c r="BJ104" s="307">
        <v>0</v>
      </c>
      <c r="BK104" s="307">
        <v>0</v>
      </c>
      <c r="BL104" s="307">
        <v>0</v>
      </c>
      <c r="BM104" s="307">
        <v>0</v>
      </c>
      <c r="BN104" s="314">
        <f t="shared" si="17"/>
        <v>20196250</v>
      </c>
      <c r="BO104" s="307">
        <v>0</v>
      </c>
      <c r="BP104" s="307">
        <v>0</v>
      </c>
      <c r="BQ104" s="307">
        <v>20196250</v>
      </c>
      <c r="BR104" s="307">
        <v>0</v>
      </c>
      <c r="BS104" s="307">
        <v>200606762.42000002</v>
      </c>
      <c r="BT104" s="307">
        <v>45317730.18</v>
      </c>
      <c r="BU104" s="307">
        <v>0</v>
      </c>
      <c r="BV104" s="307">
        <v>1921681.42</v>
      </c>
      <c r="BW104" s="314">
        <f t="shared" si="18"/>
        <v>202528443.84</v>
      </c>
      <c r="BX104" s="314">
        <f t="shared" si="19"/>
        <v>0</v>
      </c>
      <c r="BY104" s="307">
        <v>0</v>
      </c>
      <c r="BZ104" s="307">
        <v>0</v>
      </c>
      <c r="CA104" s="307">
        <v>0</v>
      </c>
      <c r="CB104" s="309">
        <v>0</v>
      </c>
      <c r="CC104" s="317">
        <v>0</v>
      </c>
      <c r="CE104" s="311"/>
    </row>
    <row r="105" spans="1:83" ht="42.75">
      <c r="A105" s="184">
        <v>520145</v>
      </c>
      <c r="B105" s="300">
        <v>98</v>
      </c>
      <c r="C105" s="185" t="s">
        <v>145</v>
      </c>
      <c r="D105" s="12">
        <f t="shared" si="14"/>
        <v>48275</v>
      </c>
      <c r="E105" s="270">
        <f>СОГАЗ!E108+Капитал!E108+Ингосстрах!E108+Ресо!E108</f>
        <v>44872</v>
      </c>
      <c r="F105" s="270">
        <f>СОГАЗ!F108+Капитал!F108+Ингосстрах!F108+Ресо!F108</f>
        <v>2489</v>
      </c>
      <c r="G105" s="270">
        <f>СОГАЗ!G108+Капитал!G108+Ингосстрах!G108+Ресо!G108</f>
        <v>7222</v>
      </c>
      <c r="H105" s="270">
        <f>СОГАЗ!H108+Капитал!H108+Ингосстрах!H108+Ресо!H108</f>
        <v>0</v>
      </c>
      <c r="I105" s="270">
        <f>СОГАЗ!I108+Капитал!I108+Ингосстрах!I108+Ресо!I108</f>
        <v>0</v>
      </c>
      <c r="J105" s="270">
        <f>СОГАЗ!J108+Капитал!J108+Ингосстрах!J108+Ресо!J108</f>
        <v>0</v>
      </c>
      <c r="K105" s="270">
        <f>СОГАЗ!K108+Капитал!K108+Ингосстрах!K108+Ресо!K108</f>
        <v>0</v>
      </c>
      <c r="L105" s="270">
        <f>СОГАЗ!L108+Капитал!L108+Ингосстрах!L108+Ресо!L108</f>
        <v>3403</v>
      </c>
      <c r="M105" s="301">
        <f t="shared" si="15"/>
        <v>49686</v>
      </c>
      <c r="N105" s="305">
        <f>СОГАЗ!N108+Капитал!N108+Ингосстрах!N108+Ресо!N108</f>
        <v>47397</v>
      </c>
      <c r="O105" s="305">
        <f>СОГАЗ!O108+Капитал!O108+Ингосстрах!O108+Ресо!O108</f>
        <v>0</v>
      </c>
      <c r="P105" s="305">
        <f>СОГАЗ!P108+Капитал!P108+Ингосстрах!P108+Ресо!P108</f>
        <v>0</v>
      </c>
      <c r="Q105" s="305">
        <f>СОГАЗ!Q108+Капитал!Q108+Ингосстрах!Q108+Ресо!Q108</f>
        <v>1560</v>
      </c>
      <c r="R105" s="305">
        <f>СОГАЗ!R108+Капитал!R108+Ингосстрах!R108+Ресо!R108</f>
        <v>1156</v>
      </c>
      <c r="S105" s="305">
        <f>СОГАЗ!S108+Капитал!S108+Ингосстрах!S108+Ресо!S108</f>
        <v>2</v>
      </c>
      <c r="T105" s="305">
        <f>СОГАЗ!T108+Капитал!T108+Ингосстрах!T108+Ресо!T108</f>
        <v>330</v>
      </c>
      <c r="U105" s="305">
        <f>СОГАЗ!U108+Капитал!U108+Ингосстрах!U108+Ресо!U108</f>
        <v>0</v>
      </c>
      <c r="V105" s="305">
        <f>СОГАЗ!V108+Капитал!V108+Ингосстрах!V108+Ресо!V108</f>
        <v>0</v>
      </c>
      <c r="W105" s="305">
        <f>СОГАЗ!W108+Капитал!W108+Ингосстрах!W108+Ресо!W108</f>
        <v>2988</v>
      </c>
      <c r="X105" s="305">
        <f>СОГАЗ!X108+Капитал!X108+Ингосстрах!X108+Ресо!X108</f>
        <v>0</v>
      </c>
      <c r="Y105" s="186">
        <f>СОГАЗ!Y108+Капитал!Y108+Ингосстрах!Y108+Ресо!Y108</f>
        <v>2289</v>
      </c>
      <c r="Z105" s="12">
        <f t="shared" si="10"/>
        <v>26789</v>
      </c>
      <c r="AA105" s="306">
        <f>СОГАЗ!AA108+Капитал!AA108+Ингосстрах!AA108+Ресо!AA108</f>
        <v>13385</v>
      </c>
      <c r="AB105" s="305">
        <f>СОГАЗ!AB108+Капитал!AB108+Ингосстрах!AB108+Ресо!AB108</f>
        <v>24</v>
      </c>
      <c r="AC105" s="305">
        <f>СОГАЗ!AC108+Капитал!AC108+Ингосстрах!AC108+Ресо!AC108</f>
        <v>0</v>
      </c>
      <c r="AD105" s="186">
        <f>СОГАЗ!AD108+Капитал!AD108+Ингосстрах!AD108+Ресо!AD108</f>
        <v>13380</v>
      </c>
      <c r="AE105" s="14">
        <f>СОГАЗ!AE108+Капитал!AE108+Ингосстрах!AE108+Ресо!AE108</f>
        <v>0</v>
      </c>
      <c r="AF105" s="305">
        <f>СОГАЗ!AF108+Капитал!AF108+Ингосстрах!AF108+Ресо!AF108</f>
        <v>0</v>
      </c>
      <c r="AG105" s="305">
        <f>СОГАЗ!AG108+Капитал!AG108+Ингосстрах!AG108+Ресо!AG108</f>
        <v>0</v>
      </c>
      <c r="AH105" s="302">
        <f>СОГАЗ!AH108+Капитал!AH108+Ингосстрах!AH108+Ресо!AH108</f>
        <v>0</v>
      </c>
      <c r="AI105" s="17">
        <f t="shared" si="11"/>
        <v>0</v>
      </c>
      <c r="AJ105" s="12">
        <f t="shared" si="12"/>
        <v>956</v>
      </c>
      <c r="AK105" s="306">
        <f>СОГАЗ!AK108+Капитал!AK108+Ингосстрах!AK108+Ресо!AK108</f>
        <v>956</v>
      </c>
      <c r="AL105" s="305">
        <f>СОГАЗ!AL108+Капитал!AL108+Ингосстрах!AL108+Ресо!AL108</f>
        <v>0</v>
      </c>
      <c r="AM105" s="187">
        <f>СОГАЗ!AM108+Капитал!AM108+Ингосстрах!AM108+Ресо!AM108</f>
        <v>0</v>
      </c>
      <c r="AN105" s="14">
        <f>СОГАЗ!AN108+Капитал!AN108+Ингосстрах!AN108+Ресо!AN108</f>
        <v>0</v>
      </c>
      <c r="AO105" s="186">
        <f>СОГАЗ!AO108+Капитал!AO108+Ингосстрах!AO108+Ресо!AO108</f>
        <v>0</v>
      </c>
      <c r="AP105" s="309">
        <f t="shared" si="13"/>
        <v>79241342.530000001</v>
      </c>
      <c r="AQ105" s="314">
        <f t="shared" si="16"/>
        <v>25022946.950000003</v>
      </c>
      <c r="AR105" s="307">
        <v>23122541.600000001</v>
      </c>
      <c r="AS105" s="307">
        <v>2941350.8599999994</v>
      </c>
      <c r="AT105" s="307">
        <v>15651446.18</v>
      </c>
      <c r="AU105" s="307">
        <v>0</v>
      </c>
      <c r="AV105" s="307">
        <v>0</v>
      </c>
      <c r="AW105" s="307">
        <v>0</v>
      </c>
      <c r="AX105" s="307">
        <v>0</v>
      </c>
      <c r="AY105" s="307">
        <v>0</v>
      </c>
      <c r="AZ105" s="307">
        <v>1900405.3500000003</v>
      </c>
      <c r="BA105" s="309">
        <v>30622408.960000001</v>
      </c>
      <c r="BB105" s="307">
        <v>24480550.5</v>
      </c>
      <c r="BC105" s="307">
        <v>0</v>
      </c>
      <c r="BD105" s="307">
        <v>0</v>
      </c>
      <c r="BE105" s="307">
        <v>1037259.6</v>
      </c>
      <c r="BF105" s="307">
        <v>1087564.8</v>
      </c>
      <c r="BG105" s="307">
        <v>19073.14</v>
      </c>
      <c r="BH105" s="307">
        <v>202752</v>
      </c>
      <c r="BI105" s="307">
        <v>0</v>
      </c>
      <c r="BJ105" s="307">
        <v>0</v>
      </c>
      <c r="BK105" s="307">
        <v>1751864.4</v>
      </c>
      <c r="BL105" s="307">
        <v>0</v>
      </c>
      <c r="BM105" s="307">
        <v>2043344.5199999998</v>
      </c>
      <c r="BN105" s="314">
        <f t="shared" si="17"/>
        <v>16959157.379999999</v>
      </c>
      <c r="BO105" s="307">
        <v>7622222.0999999996</v>
      </c>
      <c r="BP105" s="307">
        <v>10540.08</v>
      </c>
      <c r="BQ105" s="307">
        <v>0</v>
      </c>
      <c r="BR105" s="307">
        <v>9326395.1999999993</v>
      </c>
      <c r="BS105" s="307"/>
      <c r="BT105" s="307">
        <v>0</v>
      </c>
      <c r="BU105" s="307">
        <v>0</v>
      </c>
      <c r="BV105" s="307">
        <v>0</v>
      </c>
      <c r="BW105" s="314">
        <f t="shared" si="18"/>
        <v>0</v>
      </c>
      <c r="BX105" s="314">
        <f t="shared" si="19"/>
        <v>6636829.2400000002</v>
      </c>
      <c r="BY105" s="307">
        <v>6636829.2400000002</v>
      </c>
      <c r="BZ105" s="307">
        <v>0</v>
      </c>
      <c r="CA105" s="307">
        <v>0</v>
      </c>
      <c r="CB105" s="309">
        <v>0</v>
      </c>
      <c r="CC105" s="317">
        <v>0</v>
      </c>
      <c r="CE105" s="311"/>
    </row>
    <row r="106" spans="1:83" ht="42.75">
      <c r="A106" s="184">
        <v>520146</v>
      </c>
      <c r="B106" s="300">
        <v>99</v>
      </c>
      <c r="C106" s="185" t="s">
        <v>146</v>
      </c>
      <c r="D106" s="12">
        <f t="shared" si="14"/>
        <v>15760</v>
      </c>
      <c r="E106" s="270">
        <f>СОГАЗ!E109+Капитал!E109+Ингосстрах!E109+Ресо!E109</f>
        <v>0</v>
      </c>
      <c r="F106" s="270">
        <f>СОГАЗ!F109+Капитал!F109+Ингосстрах!F109+Ресо!F109</f>
        <v>0</v>
      </c>
      <c r="G106" s="270">
        <f>СОГАЗ!G109+Капитал!G109+Ингосстрах!G109+Ресо!G109</f>
        <v>0</v>
      </c>
      <c r="H106" s="270">
        <f>СОГАЗ!H109+Капитал!H109+Ингосстрах!H109+Ресо!H109</f>
        <v>15760</v>
      </c>
      <c r="I106" s="270">
        <f>СОГАЗ!I109+Капитал!I109+Ингосстрах!I109+Ресо!I109</f>
        <v>0</v>
      </c>
      <c r="J106" s="270">
        <f>СОГАЗ!J109+Капитал!J109+Ингосстрах!J109+Ресо!J109</f>
        <v>0</v>
      </c>
      <c r="K106" s="270">
        <f>СОГАЗ!K109+Капитал!K109+Ингосстрах!K109+Ресо!K109</f>
        <v>0</v>
      </c>
      <c r="L106" s="270">
        <f>СОГАЗ!L109+Капитал!L109+Ингосстрах!L109+Ресо!L109</f>
        <v>0</v>
      </c>
      <c r="M106" s="301">
        <f t="shared" si="15"/>
        <v>0</v>
      </c>
      <c r="N106" s="305">
        <f>СОГАЗ!N109+Капитал!N109+Ингосстрах!N109+Ресо!N109</f>
        <v>0</v>
      </c>
      <c r="O106" s="305">
        <f>СОГАЗ!O109+Капитал!O109+Ингосстрах!O109+Ресо!O109</f>
        <v>0</v>
      </c>
      <c r="P106" s="305">
        <f>СОГАЗ!P109+Капитал!P109+Ингосстрах!P109+Ресо!P109</f>
        <v>0</v>
      </c>
      <c r="Q106" s="305">
        <f>СОГАЗ!Q109+Капитал!Q109+Ингосстрах!Q109+Ресо!Q109</f>
        <v>0</v>
      </c>
      <c r="R106" s="305">
        <f>СОГАЗ!R109+Капитал!R109+Ингосстрах!R109+Ресо!R109</f>
        <v>0</v>
      </c>
      <c r="S106" s="305">
        <f>СОГАЗ!S109+Капитал!S109+Ингосстрах!S109+Ресо!S109</f>
        <v>0</v>
      </c>
      <c r="T106" s="305">
        <f>СОГАЗ!T109+Капитал!T109+Ингосстрах!T109+Ресо!T109</f>
        <v>0</v>
      </c>
      <c r="U106" s="305">
        <f>СОГАЗ!U109+Капитал!U109+Ингосстрах!U109+Ресо!U109</f>
        <v>0</v>
      </c>
      <c r="V106" s="305">
        <f>СОГАЗ!V109+Капитал!V109+Ингосстрах!V109+Ресо!V109</f>
        <v>0</v>
      </c>
      <c r="W106" s="305">
        <f>СОГАЗ!W109+Капитал!W109+Ингосстрах!W109+Ресо!W109</f>
        <v>0</v>
      </c>
      <c r="X106" s="305">
        <f>СОГАЗ!X109+Капитал!X109+Ингосстрах!X109+Ресо!X109</f>
        <v>0</v>
      </c>
      <c r="Y106" s="186">
        <f>СОГАЗ!Y109+Капитал!Y109+Ингосстрах!Y109+Ресо!Y109</f>
        <v>0</v>
      </c>
      <c r="Z106" s="12">
        <f t="shared" si="10"/>
        <v>28253</v>
      </c>
      <c r="AA106" s="306">
        <f>СОГАЗ!AA109+Капитал!AA109+Ингосстрах!AA109+Ресо!AA109</f>
        <v>13561</v>
      </c>
      <c r="AB106" s="305">
        <f>СОГАЗ!AB109+Капитал!AB109+Ингосстрах!AB109+Ресо!AB109</f>
        <v>0</v>
      </c>
      <c r="AC106" s="305">
        <f>СОГАЗ!AC109+Капитал!AC109+Ингосстрах!AC109+Ресо!AC109</f>
        <v>14692</v>
      </c>
      <c r="AD106" s="186">
        <f>СОГАЗ!AD109+Капитал!AD109+Ингосстрах!AD109+Ресо!AD109</f>
        <v>0</v>
      </c>
      <c r="AE106" s="14">
        <f>СОГАЗ!AE109+Капитал!AE109+Ингосстрах!AE109+Ресо!AE109</f>
        <v>8297</v>
      </c>
      <c r="AF106" s="305">
        <f>СОГАЗ!AF109+Капитал!AF109+Ингосстрах!AF109+Ресо!AF109</f>
        <v>0</v>
      </c>
      <c r="AG106" s="305">
        <f>СОГАЗ!AG109+Капитал!AG109+Ингосстрах!AG109+Ресо!AG109</f>
        <v>91</v>
      </c>
      <c r="AH106" s="302">
        <f>СОГАЗ!AH109+Капитал!AH109+Ингосстрах!AH109+Ресо!AH109</f>
        <v>0</v>
      </c>
      <c r="AI106" s="17">
        <f t="shared" si="11"/>
        <v>8297</v>
      </c>
      <c r="AJ106" s="12">
        <f t="shared" si="12"/>
        <v>857</v>
      </c>
      <c r="AK106" s="306">
        <f>СОГАЗ!AK109+Капитал!AK109+Ингосстрах!AK109+Ресо!AK109</f>
        <v>857</v>
      </c>
      <c r="AL106" s="305">
        <f>СОГАЗ!AL109+Капитал!AL109+Ингосстрах!AL109+Ресо!AL109</f>
        <v>0</v>
      </c>
      <c r="AM106" s="187">
        <f>СОГАЗ!AM109+Капитал!AM109+Ингосстрах!AM109+Ресо!AM109</f>
        <v>0</v>
      </c>
      <c r="AN106" s="14">
        <f>СОГАЗ!AN109+Капитал!AN109+Ингосстрах!AN109+Ресо!AN109</f>
        <v>0</v>
      </c>
      <c r="AO106" s="186">
        <f>СОГАЗ!AO109+Капитал!AO109+Ингосстрах!AO109+Ресо!AO109</f>
        <v>0</v>
      </c>
      <c r="AP106" s="309">
        <f t="shared" si="13"/>
        <v>439165808.46999997</v>
      </c>
      <c r="AQ106" s="314">
        <f t="shared" si="16"/>
        <v>4373084.8</v>
      </c>
      <c r="AR106" s="307">
        <v>0</v>
      </c>
      <c r="AS106" s="307">
        <v>0</v>
      </c>
      <c r="AT106" s="307">
        <v>0</v>
      </c>
      <c r="AU106" s="307">
        <v>0</v>
      </c>
      <c r="AV106" s="307">
        <v>4373084.8</v>
      </c>
      <c r="AW106" s="307">
        <v>0</v>
      </c>
      <c r="AX106" s="307">
        <v>0</v>
      </c>
      <c r="AY106" s="307">
        <v>0</v>
      </c>
      <c r="AZ106" s="307">
        <v>0</v>
      </c>
      <c r="BA106" s="309">
        <v>0</v>
      </c>
      <c r="BB106" s="307">
        <v>0</v>
      </c>
      <c r="BC106" s="307">
        <v>0</v>
      </c>
      <c r="BD106" s="307">
        <v>0</v>
      </c>
      <c r="BE106" s="307">
        <v>0</v>
      </c>
      <c r="BF106" s="307">
        <v>0</v>
      </c>
      <c r="BG106" s="307">
        <v>0</v>
      </c>
      <c r="BH106" s="307">
        <v>0</v>
      </c>
      <c r="BI106" s="307">
        <v>0</v>
      </c>
      <c r="BJ106" s="307">
        <v>0</v>
      </c>
      <c r="BK106" s="307">
        <v>0</v>
      </c>
      <c r="BL106" s="307">
        <v>0</v>
      </c>
      <c r="BM106" s="307">
        <v>0</v>
      </c>
      <c r="BN106" s="314">
        <f t="shared" si="17"/>
        <v>19591379.260000002</v>
      </c>
      <c r="BO106" s="307">
        <v>7722447.0599999996</v>
      </c>
      <c r="BP106" s="307">
        <v>0</v>
      </c>
      <c r="BQ106" s="307">
        <v>11868932.200000001</v>
      </c>
      <c r="BR106" s="307">
        <v>0</v>
      </c>
      <c r="BS106" s="307">
        <v>380614752.65999997</v>
      </c>
      <c r="BT106" s="307">
        <v>0</v>
      </c>
      <c r="BU106" s="307">
        <v>6763517.6699999999</v>
      </c>
      <c r="BV106" s="307">
        <v>0</v>
      </c>
      <c r="BW106" s="314">
        <f t="shared" si="18"/>
        <v>380614752.65999997</v>
      </c>
      <c r="BX106" s="314">
        <f t="shared" si="19"/>
        <v>34586591.75</v>
      </c>
      <c r="BY106" s="307">
        <v>34586591.75</v>
      </c>
      <c r="BZ106" s="307">
        <v>0</v>
      </c>
      <c r="CA106" s="307">
        <v>0</v>
      </c>
      <c r="CB106" s="309">
        <v>0</v>
      </c>
      <c r="CC106" s="317">
        <v>0</v>
      </c>
      <c r="CE106" s="311"/>
    </row>
    <row r="107" spans="1:83" ht="42.75">
      <c r="A107" s="184">
        <v>520147</v>
      </c>
      <c r="B107" s="300">
        <v>100</v>
      </c>
      <c r="C107" s="185" t="s">
        <v>147</v>
      </c>
      <c r="D107" s="12">
        <f t="shared" si="14"/>
        <v>48363</v>
      </c>
      <c r="E107" s="270">
        <f>СОГАЗ!E110+Капитал!E110+Ингосстрах!E110+Ресо!E110</f>
        <v>48004</v>
      </c>
      <c r="F107" s="270">
        <f>СОГАЗ!F110+Капитал!F110+Ингосстрах!F110+Ресо!F110</f>
        <v>4180</v>
      </c>
      <c r="G107" s="270">
        <f>СОГАЗ!G110+Капитал!G110+Ингосстрах!G110+Ресо!G110</f>
        <v>12318</v>
      </c>
      <c r="H107" s="270">
        <f>СОГАЗ!H110+Капитал!H110+Ингосстрах!H110+Ресо!H110</f>
        <v>0</v>
      </c>
      <c r="I107" s="270">
        <f>СОГАЗ!I110+Капитал!I110+Ингосстрах!I110+Ресо!I110</f>
        <v>0</v>
      </c>
      <c r="J107" s="270">
        <f>СОГАЗ!J110+Капитал!J110+Ингосстрах!J110+Ресо!J110</f>
        <v>0</v>
      </c>
      <c r="K107" s="270">
        <f>СОГАЗ!K110+Капитал!K110+Ингосстрах!K110+Ресо!K110</f>
        <v>0</v>
      </c>
      <c r="L107" s="270">
        <f>СОГАЗ!L110+Капитал!L110+Ингосстрах!L110+Ресо!L110</f>
        <v>359</v>
      </c>
      <c r="M107" s="301">
        <f t="shared" si="15"/>
        <v>49305</v>
      </c>
      <c r="N107" s="305">
        <f>СОГАЗ!N110+Капитал!N110+Ингосстрах!N110+Ресо!N110</f>
        <v>48833</v>
      </c>
      <c r="O107" s="305">
        <f>СОГАЗ!O110+Капитал!O110+Ингосстрах!O110+Ресо!O110</f>
        <v>0</v>
      </c>
      <c r="P107" s="305">
        <f>СОГАЗ!P110+Капитал!P110+Ингосстрах!P110+Ресо!P110</f>
        <v>0</v>
      </c>
      <c r="Q107" s="305">
        <f>СОГАЗ!Q110+Капитал!Q110+Ингосстрах!Q110+Ресо!Q110</f>
        <v>2544</v>
      </c>
      <c r="R107" s="305">
        <f>СОГАЗ!R110+Капитал!R110+Ингосстрах!R110+Ресо!R110</f>
        <v>1456</v>
      </c>
      <c r="S107" s="305">
        <f>СОГАЗ!S110+Капитал!S110+Ингосстрах!S110+Ресо!S110</f>
        <v>0</v>
      </c>
      <c r="T107" s="305">
        <f>СОГАЗ!T110+Капитал!T110+Ингосстрах!T110+Ресо!T110</f>
        <v>0</v>
      </c>
      <c r="U107" s="305">
        <f>СОГАЗ!U110+Капитал!U110+Ингосстрах!U110+Ресо!U110</f>
        <v>0</v>
      </c>
      <c r="V107" s="305">
        <f>СОГАЗ!V110+Капитал!V110+Ингосстрах!V110+Ресо!V110</f>
        <v>0</v>
      </c>
      <c r="W107" s="305">
        <f>СОГАЗ!W110+Капитал!W110+Ингосстрах!W110+Ресо!W110</f>
        <v>5773</v>
      </c>
      <c r="X107" s="305">
        <f>СОГАЗ!X110+Капитал!X110+Ингосстрах!X110+Ресо!X110</f>
        <v>0</v>
      </c>
      <c r="Y107" s="186">
        <f>СОГАЗ!Y110+Капитал!Y110+Ингосстрах!Y110+Ресо!Y110</f>
        <v>472</v>
      </c>
      <c r="Z107" s="12">
        <f t="shared" si="10"/>
        <v>19625</v>
      </c>
      <c r="AA107" s="306">
        <f>СОГАЗ!AA110+Капитал!AA110+Ингосстрах!AA110+Ресо!AA110</f>
        <v>19625</v>
      </c>
      <c r="AB107" s="305">
        <f>СОГАЗ!AB110+Капитал!AB110+Ингосстрах!AB110+Ресо!AB110</f>
        <v>0</v>
      </c>
      <c r="AC107" s="305">
        <f>СОГАЗ!AC110+Капитал!AC110+Ингосстрах!AC110+Ресо!AC110</f>
        <v>0</v>
      </c>
      <c r="AD107" s="186">
        <f>СОГАЗ!AD110+Капитал!AD110+Ингосстрах!AD110+Ресо!AD110</f>
        <v>0</v>
      </c>
      <c r="AE107" s="14">
        <f>СОГАЗ!AE110+Капитал!AE110+Ингосстрах!AE110+Ресо!AE110</f>
        <v>0</v>
      </c>
      <c r="AF107" s="305">
        <f>СОГАЗ!AF110+Капитал!AF110+Ингосстрах!AF110+Ресо!AF110</f>
        <v>0</v>
      </c>
      <c r="AG107" s="305">
        <f>СОГАЗ!AG110+Капитал!AG110+Ингосстрах!AG110+Ресо!AG110</f>
        <v>0</v>
      </c>
      <c r="AH107" s="302">
        <f>СОГАЗ!AH110+Капитал!AH110+Ингосстрах!AH110+Ресо!AH110</f>
        <v>0</v>
      </c>
      <c r="AI107" s="17">
        <f t="shared" si="11"/>
        <v>0</v>
      </c>
      <c r="AJ107" s="12">
        <f t="shared" si="12"/>
        <v>491</v>
      </c>
      <c r="AK107" s="306">
        <f>СОГАЗ!AK110+Капитал!AK110+Ингосстрах!AK110+Ресо!AK110</f>
        <v>491</v>
      </c>
      <c r="AL107" s="305">
        <f>СОГАЗ!AL110+Капитал!AL110+Ингосстрах!AL110+Ресо!AL110</f>
        <v>0</v>
      </c>
      <c r="AM107" s="187">
        <f>СОГАЗ!AM110+Капитал!AM110+Ингосстрах!AM110+Ресо!AM110</f>
        <v>0</v>
      </c>
      <c r="AN107" s="14">
        <f>СОГАЗ!AN110+Капитал!AN110+Ингосстрах!AN110+Ресо!AN110</f>
        <v>0</v>
      </c>
      <c r="AO107" s="186">
        <f>СОГАЗ!AO110+Капитал!AO110+Ингосстрах!AO110+Ресо!AO110</f>
        <v>0</v>
      </c>
      <c r="AP107" s="309">
        <f t="shared" si="13"/>
        <v>109681636.91</v>
      </c>
      <c r="AQ107" s="314">
        <f t="shared" si="16"/>
        <v>40353909.390000001</v>
      </c>
      <c r="AR107" s="307">
        <v>40153425.840000004</v>
      </c>
      <c r="AS107" s="307">
        <v>4968055.3999999994</v>
      </c>
      <c r="AT107" s="307">
        <v>26677831.679999996</v>
      </c>
      <c r="AU107" s="307">
        <v>0</v>
      </c>
      <c r="AV107" s="307">
        <v>0</v>
      </c>
      <c r="AW107" s="307">
        <v>0</v>
      </c>
      <c r="AX107" s="307">
        <v>0</v>
      </c>
      <c r="AY107" s="307">
        <v>0</v>
      </c>
      <c r="AZ107" s="307">
        <v>200483.55000000002</v>
      </c>
      <c r="BA107" s="309">
        <v>54549396.889999993</v>
      </c>
      <c r="BB107" s="307">
        <v>47682006.189999998</v>
      </c>
      <c r="BC107" s="307">
        <v>0</v>
      </c>
      <c r="BD107" s="307">
        <v>0</v>
      </c>
      <c r="BE107" s="307">
        <v>1691531.0399999998</v>
      </c>
      <c r="BF107" s="307">
        <v>1369804.8</v>
      </c>
      <c r="BG107" s="307">
        <v>0</v>
      </c>
      <c r="BH107" s="307">
        <v>0</v>
      </c>
      <c r="BI107" s="307">
        <v>0</v>
      </c>
      <c r="BJ107" s="307">
        <v>0</v>
      </c>
      <c r="BK107" s="307">
        <v>3384709.9000000004</v>
      </c>
      <c r="BL107" s="307">
        <v>0</v>
      </c>
      <c r="BM107" s="307">
        <v>421344.96</v>
      </c>
      <c r="BN107" s="314">
        <f t="shared" si="17"/>
        <v>11175652.5</v>
      </c>
      <c r="BO107" s="307">
        <v>11175652.5</v>
      </c>
      <c r="BP107" s="307">
        <v>0</v>
      </c>
      <c r="BQ107" s="307">
        <v>0</v>
      </c>
      <c r="BR107" s="307">
        <v>0</v>
      </c>
      <c r="BS107" s="307"/>
      <c r="BT107" s="307">
        <v>0</v>
      </c>
      <c r="BU107" s="307">
        <v>0</v>
      </c>
      <c r="BV107" s="307">
        <v>0</v>
      </c>
      <c r="BW107" s="314">
        <f t="shared" si="18"/>
        <v>0</v>
      </c>
      <c r="BX107" s="314">
        <f t="shared" si="19"/>
        <v>3602678.13</v>
      </c>
      <c r="BY107" s="307">
        <v>3602678.13</v>
      </c>
      <c r="BZ107" s="307">
        <v>0</v>
      </c>
      <c r="CA107" s="307">
        <v>0</v>
      </c>
      <c r="CB107" s="309">
        <v>0</v>
      </c>
      <c r="CC107" s="317">
        <v>0</v>
      </c>
      <c r="CE107" s="311"/>
    </row>
    <row r="108" spans="1:83" ht="42.75">
      <c r="A108" s="184">
        <v>520148</v>
      </c>
      <c r="B108" s="300">
        <v>101</v>
      </c>
      <c r="C108" s="185" t="s">
        <v>148</v>
      </c>
      <c r="D108" s="12">
        <f t="shared" si="14"/>
        <v>24234</v>
      </c>
      <c r="E108" s="270">
        <f>СОГАЗ!E111+Капитал!E111+Ингосстрах!E111+Ресо!E111</f>
        <v>24234</v>
      </c>
      <c r="F108" s="270">
        <f>СОГАЗ!F111+Капитал!F111+Ингосстрах!F111+Ресо!F111</f>
        <v>2718</v>
      </c>
      <c r="G108" s="270">
        <f>СОГАЗ!G111+Капитал!G111+Ингосстрах!G111+Ресо!G111</f>
        <v>7543</v>
      </c>
      <c r="H108" s="270">
        <f>СОГАЗ!H111+Капитал!H111+Ингосстрах!H111+Ресо!H111</f>
        <v>0</v>
      </c>
      <c r="I108" s="270">
        <f>СОГАЗ!I111+Капитал!I111+Ингосстрах!I111+Ресо!I111</f>
        <v>0</v>
      </c>
      <c r="J108" s="270">
        <f>СОГАЗ!J111+Капитал!J111+Ингосстрах!J111+Ресо!J111</f>
        <v>0</v>
      </c>
      <c r="K108" s="270">
        <f>СОГАЗ!K111+Капитал!K111+Ингосстрах!K111+Ресо!K111</f>
        <v>0</v>
      </c>
      <c r="L108" s="270">
        <f>СОГАЗ!L111+Капитал!L111+Ингосстрах!L111+Ресо!L111</f>
        <v>0</v>
      </c>
      <c r="M108" s="301">
        <f t="shared" si="15"/>
        <v>45417</v>
      </c>
      <c r="N108" s="305">
        <f>СОГАЗ!N111+Капитал!N111+Ингосстрах!N111+Ресо!N111</f>
        <v>45417</v>
      </c>
      <c r="O108" s="305">
        <f>СОГАЗ!O111+Капитал!O111+Ингосстрах!O111+Ресо!O111</f>
        <v>0</v>
      </c>
      <c r="P108" s="305">
        <f>СОГАЗ!P111+Капитал!P111+Ингосстрах!P111+Ресо!P111</f>
        <v>0</v>
      </c>
      <c r="Q108" s="305">
        <f>СОГАЗ!Q111+Капитал!Q111+Ингосстрах!Q111+Ресо!Q111</f>
        <v>3000</v>
      </c>
      <c r="R108" s="305">
        <f>СОГАЗ!R111+Капитал!R111+Ингосстрах!R111+Ресо!R111</f>
        <v>0</v>
      </c>
      <c r="S108" s="305">
        <f>СОГАЗ!S111+Капитал!S111+Ингосстрах!S111+Ресо!S111</f>
        <v>0</v>
      </c>
      <c r="T108" s="305">
        <f>СОГАЗ!T111+Капитал!T111+Ингосстрах!T111+Ресо!T111</f>
        <v>223</v>
      </c>
      <c r="U108" s="305">
        <f>СОГАЗ!U111+Капитал!U111+Ингосстрах!U111+Ресо!U111</f>
        <v>0</v>
      </c>
      <c r="V108" s="305">
        <f>СОГАЗ!V111+Капитал!V111+Ингосстрах!V111+Ресо!V111</f>
        <v>0</v>
      </c>
      <c r="W108" s="305">
        <f>СОГАЗ!W111+Капитал!W111+Ингосстрах!W111+Ресо!W111</f>
        <v>3461</v>
      </c>
      <c r="X108" s="305">
        <f>СОГАЗ!X111+Капитал!X111+Ингосстрах!X111+Ресо!X111</f>
        <v>0</v>
      </c>
      <c r="Y108" s="186">
        <f>СОГАЗ!Y111+Капитал!Y111+Ингосстрах!Y111+Ресо!Y111</f>
        <v>0</v>
      </c>
      <c r="Z108" s="12">
        <f t="shared" si="10"/>
        <v>14467</v>
      </c>
      <c r="AA108" s="306">
        <f>СОГАЗ!AA111+Капитал!AA111+Ингосстрах!AA111+Ресо!AA111</f>
        <v>14467</v>
      </c>
      <c r="AB108" s="305">
        <f>СОГАЗ!AB111+Капитал!AB111+Ингосстрах!AB111+Ресо!AB111</f>
        <v>0</v>
      </c>
      <c r="AC108" s="305">
        <f>СОГАЗ!AC111+Капитал!AC111+Ингосстрах!AC111+Ресо!AC111</f>
        <v>0</v>
      </c>
      <c r="AD108" s="186">
        <f>СОГАЗ!AD111+Капитал!AD111+Ингосстрах!AD111+Ресо!AD111</f>
        <v>0</v>
      </c>
      <c r="AE108" s="14">
        <f>СОГАЗ!AE111+Капитал!AE111+Ингосстрах!AE111+Ресо!AE111</f>
        <v>0</v>
      </c>
      <c r="AF108" s="305">
        <f>СОГАЗ!AF111+Капитал!AF111+Ингосстрах!AF111+Ресо!AF111</f>
        <v>0</v>
      </c>
      <c r="AG108" s="305">
        <f>СОГАЗ!AG111+Капитал!AG111+Ингосстрах!AG111+Ресо!AG111</f>
        <v>0</v>
      </c>
      <c r="AH108" s="302">
        <f>СОГАЗ!AH111+Капитал!AH111+Ингосстрах!AH111+Ресо!AH111</f>
        <v>0</v>
      </c>
      <c r="AI108" s="17">
        <f t="shared" si="11"/>
        <v>0</v>
      </c>
      <c r="AJ108" s="12">
        <f t="shared" si="12"/>
        <v>489</v>
      </c>
      <c r="AK108" s="306">
        <f>СОГАЗ!AK111+Капитал!AK111+Ингосстрах!AK111+Ресо!AK111</f>
        <v>489</v>
      </c>
      <c r="AL108" s="305">
        <f>СОГАЗ!AL111+Капитал!AL111+Ингосстрах!AL111+Ресо!AL111</f>
        <v>0</v>
      </c>
      <c r="AM108" s="187">
        <f>СОГАЗ!AM111+Капитал!AM111+Ингосстрах!AM111+Ресо!AM111</f>
        <v>0</v>
      </c>
      <c r="AN108" s="14">
        <f>СОГАЗ!AN111+Капитал!AN111+Ингосстрах!AN111+Ресо!AN111</f>
        <v>0</v>
      </c>
      <c r="AO108" s="186">
        <f>СОГАЗ!AO111+Капитал!AO111+Ингосстрах!AO111+Ресо!AO111</f>
        <v>0</v>
      </c>
      <c r="AP108" s="309">
        <f t="shared" si="13"/>
        <v>69242817.290000007</v>
      </c>
      <c r="AQ108" s="314">
        <f t="shared" si="16"/>
        <v>24746549.100000001</v>
      </c>
      <c r="AR108" s="307">
        <v>24746549.100000001</v>
      </c>
      <c r="AS108" s="307">
        <v>3230859.42</v>
      </c>
      <c r="AT108" s="307">
        <v>16393579.050000001</v>
      </c>
      <c r="AU108" s="307">
        <v>0</v>
      </c>
      <c r="AV108" s="307">
        <v>0</v>
      </c>
      <c r="AW108" s="307">
        <v>0</v>
      </c>
      <c r="AX108" s="307">
        <v>0</v>
      </c>
      <c r="AY108" s="307">
        <v>0</v>
      </c>
      <c r="AZ108" s="307">
        <v>0</v>
      </c>
      <c r="BA108" s="309">
        <v>32612405.149999999</v>
      </c>
      <c r="BB108" s="307">
        <v>28451479.649999999</v>
      </c>
      <c r="BC108" s="307">
        <v>0</v>
      </c>
      <c r="BD108" s="307">
        <v>0</v>
      </c>
      <c r="BE108" s="307">
        <v>1994730.0000000002</v>
      </c>
      <c r="BF108" s="307">
        <v>0</v>
      </c>
      <c r="BG108" s="307">
        <v>0</v>
      </c>
      <c r="BH108" s="307">
        <v>137011.20000000001</v>
      </c>
      <c r="BI108" s="307">
        <v>0</v>
      </c>
      <c r="BJ108" s="307">
        <v>0</v>
      </c>
      <c r="BK108" s="307">
        <v>2029184.3</v>
      </c>
      <c r="BL108" s="307">
        <v>0</v>
      </c>
      <c r="BM108" s="307">
        <v>0</v>
      </c>
      <c r="BN108" s="314">
        <f t="shared" si="17"/>
        <v>8238377.8200000003</v>
      </c>
      <c r="BO108" s="307">
        <v>8238377.8200000003</v>
      </c>
      <c r="BP108" s="307">
        <v>0</v>
      </c>
      <c r="BQ108" s="307">
        <v>0</v>
      </c>
      <c r="BR108" s="307">
        <v>0</v>
      </c>
      <c r="BS108" s="307"/>
      <c r="BT108" s="307">
        <v>0</v>
      </c>
      <c r="BU108" s="307">
        <v>0</v>
      </c>
      <c r="BV108" s="307">
        <v>0</v>
      </c>
      <c r="BW108" s="314">
        <f t="shared" si="18"/>
        <v>0</v>
      </c>
      <c r="BX108" s="314">
        <f t="shared" si="19"/>
        <v>3645485.22</v>
      </c>
      <c r="BY108" s="307">
        <v>3645485.22</v>
      </c>
      <c r="BZ108" s="307">
        <v>0</v>
      </c>
      <c r="CA108" s="307">
        <v>0</v>
      </c>
      <c r="CB108" s="309">
        <v>0</v>
      </c>
      <c r="CC108" s="317">
        <v>0</v>
      </c>
      <c r="CE108" s="311"/>
    </row>
    <row r="109" spans="1:83" ht="42.75">
      <c r="A109" s="184">
        <v>520149</v>
      </c>
      <c r="B109" s="300">
        <v>102</v>
      </c>
      <c r="C109" s="185" t="s">
        <v>149</v>
      </c>
      <c r="D109" s="12">
        <f t="shared" si="14"/>
        <v>25472</v>
      </c>
      <c r="E109" s="270">
        <f>СОГАЗ!E112+Капитал!E112+Ингосстрах!E112+Ресо!E112</f>
        <v>24607</v>
      </c>
      <c r="F109" s="270">
        <f>СОГАЗ!F112+Капитал!F112+Ингосстрах!F112+Ресо!F112</f>
        <v>1622</v>
      </c>
      <c r="G109" s="270">
        <f>СОГАЗ!G112+Капитал!G112+Ингосстрах!G112+Ресо!G112</f>
        <v>5471</v>
      </c>
      <c r="H109" s="270">
        <f>СОГАЗ!H112+Капитал!H112+Ингосстрах!H112+Ресо!H112</f>
        <v>0</v>
      </c>
      <c r="I109" s="270">
        <f>СОГАЗ!I112+Капитал!I112+Ингосстрах!I112+Ресо!I112</f>
        <v>0</v>
      </c>
      <c r="J109" s="270">
        <f>СОГАЗ!J112+Капитал!J112+Ингосстрах!J112+Ресо!J112</f>
        <v>0</v>
      </c>
      <c r="K109" s="270">
        <f>СОГАЗ!K112+Капитал!K112+Ингосстрах!K112+Ресо!K112</f>
        <v>0</v>
      </c>
      <c r="L109" s="270">
        <f>СОГАЗ!L112+Капитал!L112+Ингосстрах!L112+Ресо!L112</f>
        <v>865</v>
      </c>
      <c r="M109" s="301">
        <f t="shared" si="15"/>
        <v>39123</v>
      </c>
      <c r="N109" s="305">
        <f>СОГАЗ!N112+Капитал!N112+Ингосстрах!N112+Ресо!N112</f>
        <v>37088</v>
      </c>
      <c r="O109" s="305">
        <f>СОГАЗ!O112+Капитал!O112+Ингосстрах!O112+Ресо!O112</f>
        <v>0</v>
      </c>
      <c r="P109" s="305">
        <f>СОГАЗ!P112+Капитал!P112+Ингосстрах!P112+Ресо!P112</f>
        <v>0</v>
      </c>
      <c r="Q109" s="305">
        <f>СОГАЗ!Q112+Капитал!Q112+Ингосстрах!Q112+Ресо!Q112</f>
        <v>2468</v>
      </c>
      <c r="R109" s="305">
        <f>СОГАЗ!R112+Капитал!R112+Ингосстрах!R112+Ресо!R112</f>
        <v>0</v>
      </c>
      <c r="S109" s="305">
        <f>СОГАЗ!S112+Капитал!S112+Ингосстрах!S112+Ресо!S112</f>
        <v>0</v>
      </c>
      <c r="T109" s="305">
        <f>СОГАЗ!T112+Капитал!T112+Ингосстрах!T112+Ресо!T112</f>
        <v>0</v>
      </c>
      <c r="U109" s="305">
        <f>СОГАЗ!U112+Капитал!U112+Ингосстрах!U112+Ресо!U112</f>
        <v>0</v>
      </c>
      <c r="V109" s="305">
        <f>СОГАЗ!V112+Капитал!V112+Ингосстрах!V112+Ресо!V112</f>
        <v>0</v>
      </c>
      <c r="W109" s="305">
        <f>СОГАЗ!W112+Капитал!W112+Ингосстрах!W112+Ресо!W112</f>
        <v>2649</v>
      </c>
      <c r="X109" s="305">
        <f>СОГАЗ!X112+Капитал!X112+Ингосстрах!X112+Ресо!X112</f>
        <v>0</v>
      </c>
      <c r="Y109" s="186">
        <f>СОГАЗ!Y112+Капитал!Y112+Ингосстрах!Y112+Ресо!Y112</f>
        <v>2035</v>
      </c>
      <c r="Z109" s="12">
        <f t="shared" si="10"/>
        <v>12446</v>
      </c>
      <c r="AA109" s="306">
        <f>СОГАЗ!AA112+Капитал!AA112+Ингосстрах!AA112+Ресо!AA112</f>
        <v>12434</v>
      </c>
      <c r="AB109" s="305">
        <f>СОГАЗ!AB112+Капитал!AB112+Ингосстрах!AB112+Ресо!AB112</f>
        <v>12</v>
      </c>
      <c r="AC109" s="305">
        <f>СОГАЗ!AC112+Капитал!AC112+Ингосстрах!AC112+Ресо!AC112</f>
        <v>0</v>
      </c>
      <c r="AD109" s="186">
        <f>СОГАЗ!AD112+Капитал!AD112+Ингосстрах!AD112+Ресо!AD112</f>
        <v>0</v>
      </c>
      <c r="AE109" s="14">
        <f>СОГАЗ!AE112+Капитал!AE112+Ингосстрах!AE112+Ресо!AE112</f>
        <v>0</v>
      </c>
      <c r="AF109" s="305">
        <f>СОГАЗ!AF112+Капитал!AF112+Ингосстрах!AF112+Ресо!AF112</f>
        <v>0</v>
      </c>
      <c r="AG109" s="305">
        <f>СОГАЗ!AG112+Капитал!AG112+Ингосстрах!AG112+Ресо!AG112</f>
        <v>0</v>
      </c>
      <c r="AH109" s="302">
        <f>СОГАЗ!AH112+Капитал!AH112+Ингосстрах!AH112+Ресо!AH112</f>
        <v>0</v>
      </c>
      <c r="AI109" s="17">
        <f t="shared" si="11"/>
        <v>0</v>
      </c>
      <c r="AJ109" s="12">
        <f t="shared" si="12"/>
        <v>402</v>
      </c>
      <c r="AK109" s="306">
        <f>СОГАЗ!AK112+Капитал!AK112+Ингосстрах!AK112+Ресо!AK112</f>
        <v>402</v>
      </c>
      <c r="AL109" s="305">
        <f>СОГАЗ!AL112+Капитал!AL112+Ингосстрах!AL112+Ресо!AL112</f>
        <v>0</v>
      </c>
      <c r="AM109" s="187">
        <f>СОГАЗ!AM112+Капитал!AM112+Ингосстрах!AM112+Ресо!AM112</f>
        <v>0</v>
      </c>
      <c r="AN109" s="14">
        <f>СОГАЗ!AN112+Капитал!AN112+Ингосстрах!AN112+Ресо!AN112</f>
        <v>0</v>
      </c>
      <c r="AO109" s="186">
        <f>СОГАЗ!AO112+Капитал!AO112+Ингосстрах!AO112+Ресо!AO112</f>
        <v>0</v>
      </c>
      <c r="AP109" s="309">
        <f t="shared" si="13"/>
        <v>52679749.899999991</v>
      </c>
      <c r="AQ109" s="314">
        <f t="shared" si="16"/>
        <v>16092509.699999997</v>
      </c>
      <c r="AR109" s="307">
        <v>15609450.449999997</v>
      </c>
      <c r="AS109" s="307">
        <v>1917106.6800000002</v>
      </c>
      <c r="AT109" s="307">
        <v>11856658.129999999</v>
      </c>
      <c r="AU109" s="307">
        <v>0</v>
      </c>
      <c r="AV109" s="307">
        <v>0</v>
      </c>
      <c r="AW109" s="307">
        <v>0</v>
      </c>
      <c r="AX109" s="307">
        <v>0</v>
      </c>
      <c r="AY109" s="307">
        <v>0</v>
      </c>
      <c r="AZ109" s="307">
        <v>483059.25000000006</v>
      </c>
      <c r="BA109" s="309">
        <v>26601489.579999998</v>
      </c>
      <c r="BB109" s="307">
        <v>21590779.199999999</v>
      </c>
      <c r="BC109" s="307">
        <v>0</v>
      </c>
      <c r="BD109" s="307">
        <v>0</v>
      </c>
      <c r="BE109" s="307">
        <v>1640997.8800000001</v>
      </c>
      <c r="BF109" s="307">
        <v>0</v>
      </c>
      <c r="BG109" s="307">
        <v>0</v>
      </c>
      <c r="BH109" s="307">
        <v>0</v>
      </c>
      <c r="BI109" s="307">
        <v>0</v>
      </c>
      <c r="BJ109" s="307">
        <v>0</v>
      </c>
      <c r="BK109" s="307">
        <v>1553108.7000000002</v>
      </c>
      <c r="BL109" s="307">
        <v>0</v>
      </c>
      <c r="BM109" s="307">
        <v>1816603.8</v>
      </c>
      <c r="BN109" s="314">
        <f t="shared" si="17"/>
        <v>7085935.6799999997</v>
      </c>
      <c r="BO109" s="307">
        <v>7080665.6399999997</v>
      </c>
      <c r="BP109" s="307">
        <v>5270.04</v>
      </c>
      <c r="BQ109" s="307">
        <v>0</v>
      </c>
      <c r="BR109" s="307">
        <v>0</v>
      </c>
      <c r="BS109" s="307"/>
      <c r="BT109" s="307">
        <v>0</v>
      </c>
      <c r="BU109" s="307">
        <v>0</v>
      </c>
      <c r="BV109" s="307">
        <v>0</v>
      </c>
      <c r="BW109" s="314">
        <f t="shared" si="18"/>
        <v>0</v>
      </c>
      <c r="BX109" s="314">
        <f t="shared" si="19"/>
        <v>2899814.94</v>
      </c>
      <c r="BY109" s="307">
        <v>2899814.94</v>
      </c>
      <c r="BZ109" s="307">
        <v>0</v>
      </c>
      <c r="CA109" s="307">
        <v>0</v>
      </c>
      <c r="CB109" s="309">
        <v>0</v>
      </c>
      <c r="CC109" s="317">
        <v>0</v>
      </c>
      <c r="CE109" s="311"/>
    </row>
    <row r="110" spans="1:83" ht="42.75">
      <c r="A110" s="184">
        <v>520150</v>
      </c>
      <c r="B110" s="300">
        <v>103</v>
      </c>
      <c r="C110" s="185" t="s">
        <v>150</v>
      </c>
      <c r="D110" s="12">
        <f t="shared" si="14"/>
        <v>67058</v>
      </c>
      <c r="E110" s="270">
        <f>СОГАЗ!E113+Капитал!E113+Ингосстрах!E113+Ресо!E113</f>
        <v>67058</v>
      </c>
      <c r="F110" s="270">
        <f>СОГАЗ!F113+Капитал!F113+Ингосстрах!F113+Ресо!F113</f>
        <v>19375</v>
      </c>
      <c r="G110" s="270">
        <f>СОГАЗ!G113+Капитал!G113+Ингосстрах!G113+Ресо!G113</f>
        <v>394</v>
      </c>
      <c r="H110" s="270">
        <f>СОГАЗ!H113+Капитал!H113+Ингосстрах!H113+Ресо!H113</f>
        <v>0</v>
      </c>
      <c r="I110" s="270">
        <f>СОГАЗ!I113+Капитал!I113+Ингосстрах!I113+Ресо!I113</f>
        <v>0</v>
      </c>
      <c r="J110" s="270">
        <f>СОГАЗ!J113+Капитал!J113+Ингосстрах!J113+Ресо!J113</f>
        <v>0</v>
      </c>
      <c r="K110" s="270">
        <f>СОГАЗ!K113+Капитал!K113+Ингосстрах!K113+Ресо!K113</f>
        <v>0</v>
      </c>
      <c r="L110" s="270">
        <f>СОГАЗ!L113+Капитал!L113+Ингосстрах!L113+Ресо!L113</f>
        <v>0</v>
      </c>
      <c r="M110" s="301">
        <f t="shared" si="15"/>
        <v>35292</v>
      </c>
      <c r="N110" s="305">
        <f>СОГАЗ!N113+Капитал!N113+Ингосстрах!N113+Ресо!N113</f>
        <v>35292</v>
      </c>
      <c r="O110" s="305">
        <f>СОГАЗ!O113+Капитал!O113+Ингосстрах!O113+Ресо!O113</f>
        <v>0</v>
      </c>
      <c r="P110" s="305">
        <f>СОГАЗ!P113+Капитал!P113+Ингосстрах!P113+Ресо!P113</f>
        <v>0</v>
      </c>
      <c r="Q110" s="305">
        <f>СОГАЗ!Q113+Капитал!Q113+Ингосстрах!Q113+Ресо!Q113</f>
        <v>1000</v>
      </c>
      <c r="R110" s="305">
        <f>СОГАЗ!R113+Капитал!R113+Ингосстрах!R113+Ресо!R113</f>
        <v>0</v>
      </c>
      <c r="S110" s="305">
        <f>СОГАЗ!S113+Капитал!S113+Ингосстрах!S113+Ресо!S113</f>
        <v>0</v>
      </c>
      <c r="T110" s="305">
        <f>СОГАЗ!T113+Капитал!T113+Ингосстрах!T113+Ресо!T113</f>
        <v>0</v>
      </c>
      <c r="U110" s="305">
        <f>СОГАЗ!U113+Капитал!U113+Ингосстрах!U113+Ресо!U113</f>
        <v>0</v>
      </c>
      <c r="V110" s="305">
        <f>СОГАЗ!V113+Капитал!V113+Ингосстрах!V113+Ресо!V113</f>
        <v>0</v>
      </c>
      <c r="W110" s="305">
        <f>СОГАЗ!W113+Капитал!W113+Ингосстрах!W113+Ресо!W113</f>
        <v>2132</v>
      </c>
      <c r="X110" s="305">
        <f>СОГАЗ!X113+Капитал!X113+Ингосстрах!X113+Ресо!X113</f>
        <v>0</v>
      </c>
      <c r="Y110" s="186">
        <f>СОГАЗ!Y113+Капитал!Y113+Ингосстрах!Y113+Ресо!Y113</f>
        <v>0</v>
      </c>
      <c r="Z110" s="12">
        <f t="shared" si="10"/>
        <v>16674</v>
      </c>
      <c r="AA110" s="306">
        <f>СОГАЗ!AA113+Капитал!AA113+Ингосстрах!AA113+Ресо!AA113</f>
        <v>16671</v>
      </c>
      <c r="AB110" s="305">
        <f>СОГАЗ!AB113+Капитал!AB113+Ингосстрах!AB113+Ресо!AB113</f>
        <v>0</v>
      </c>
      <c r="AC110" s="305">
        <f>СОГАЗ!AC113+Капитал!AC113+Ингосстрах!AC113+Ресо!AC113</f>
        <v>1</v>
      </c>
      <c r="AD110" s="186">
        <f>СОГАЗ!AD113+Капитал!AD113+Ингосстрах!AD113+Ресо!AD113</f>
        <v>2</v>
      </c>
      <c r="AE110" s="14">
        <f>СОГАЗ!AE113+Капитал!AE113+Ингосстрах!AE113+Ресо!AE113</f>
        <v>0</v>
      </c>
      <c r="AF110" s="305">
        <f>СОГАЗ!AF113+Капитал!AF113+Ингосстрах!AF113+Ресо!AF113</f>
        <v>0</v>
      </c>
      <c r="AG110" s="305">
        <f>СОГАЗ!AG113+Капитал!AG113+Ингосстрах!AG113+Ресо!AG113</f>
        <v>0</v>
      </c>
      <c r="AH110" s="302">
        <f>СОГАЗ!AH113+Капитал!AH113+Ингосстрах!AH113+Ресо!AH113</f>
        <v>0</v>
      </c>
      <c r="AI110" s="17">
        <f t="shared" si="11"/>
        <v>0</v>
      </c>
      <c r="AJ110" s="12">
        <f t="shared" si="12"/>
        <v>429</v>
      </c>
      <c r="AK110" s="306">
        <f>СОГАЗ!AK113+Капитал!AK113+Ингосстрах!AK113+Ресо!AK113</f>
        <v>429</v>
      </c>
      <c r="AL110" s="305">
        <f>СОГАЗ!AL113+Капитал!AL113+Ингосстрах!AL113+Ресо!AL113</f>
        <v>0</v>
      </c>
      <c r="AM110" s="187">
        <f>СОГАЗ!AM113+Капитал!AM113+Ингосстрах!AM113+Ресо!AM113</f>
        <v>0</v>
      </c>
      <c r="AN110" s="14">
        <f>СОГАЗ!AN113+Капитал!AN113+Ингосстрах!AN113+Ресо!AN113</f>
        <v>0</v>
      </c>
      <c r="AO110" s="186">
        <f>СОГАЗ!AO113+Капитал!AO113+Ингосстрах!AO113+Ресо!AO113</f>
        <v>0</v>
      </c>
      <c r="AP110" s="309">
        <f t="shared" si="13"/>
        <v>108267634.21000001</v>
      </c>
      <c r="AQ110" s="314">
        <f t="shared" si="16"/>
        <v>57893183.140000001</v>
      </c>
      <c r="AR110" s="307">
        <v>57893183.140000001</v>
      </c>
      <c r="AS110" s="307">
        <v>49886168.75</v>
      </c>
      <c r="AT110" s="307">
        <v>1624532.92</v>
      </c>
      <c r="AU110" s="307">
        <v>0</v>
      </c>
      <c r="AV110" s="307">
        <v>0</v>
      </c>
      <c r="AW110" s="307">
        <v>0</v>
      </c>
      <c r="AX110" s="307">
        <v>0</v>
      </c>
      <c r="AY110" s="307">
        <v>0</v>
      </c>
      <c r="AZ110" s="307">
        <v>0</v>
      </c>
      <c r="BA110" s="309">
        <v>36882921.039999999</v>
      </c>
      <c r="BB110" s="307">
        <v>34968019.439999998</v>
      </c>
      <c r="BC110" s="307">
        <v>0</v>
      </c>
      <c r="BD110" s="307">
        <v>0</v>
      </c>
      <c r="BE110" s="307">
        <v>664909.99999999988</v>
      </c>
      <c r="BF110" s="307">
        <v>0</v>
      </c>
      <c r="BG110" s="307">
        <v>0</v>
      </c>
      <c r="BH110" s="307">
        <v>0</v>
      </c>
      <c r="BI110" s="307">
        <v>0</v>
      </c>
      <c r="BJ110" s="307">
        <v>0</v>
      </c>
      <c r="BK110" s="307">
        <v>1249991.5999999999</v>
      </c>
      <c r="BL110" s="307">
        <v>0</v>
      </c>
      <c r="BM110" s="307">
        <v>0</v>
      </c>
      <c r="BN110" s="314">
        <f t="shared" si="17"/>
        <v>9495669.5899999999</v>
      </c>
      <c r="BO110" s="307">
        <v>9493467.6600000001</v>
      </c>
      <c r="BP110" s="307">
        <v>0</v>
      </c>
      <c r="BQ110" s="307">
        <v>807.85</v>
      </c>
      <c r="BR110" s="307">
        <v>1394.08</v>
      </c>
      <c r="BS110" s="307"/>
      <c r="BT110" s="307">
        <v>0</v>
      </c>
      <c r="BU110" s="307">
        <v>0</v>
      </c>
      <c r="BV110" s="307">
        <v>0</v>
      </c>
      <c r="BW110" s="314">
        <f t="shared" si="18"/>
        <v>0</v>
      </c>
      <c r="BX110" s="314">
        <f t="shared" si="19"/>
        <v>3995860.44</v>
      </c>
      <c r="BY110" s="307">
        <v>3995860.44</v>
      </c>
      <c r="BZ110" s="307">
        <v>0</v>
      </c>
      <c r="CA110" s="307">
        <v>0</v>
      </c>
      <c r="CB110" s="309">
        <v>0</v>
      </c>
      <c r="CC110" s="317">
        <v>0</v>
      </c>
      <c r="CE110" s="311"/>
    </row>
    <row r="111" spans="1:83" ht="42.75">
      <c r="A111" s="184">
        <v>520151</v>
      </c>
      <c r="B111" s="300">
        <v>104</v>
      </c>
      <c r="C111" s="185" t="s">
        <v>151</v>
      </c>
      <c r="D111" s="12">
        <f t="shared" si="14"/>
        <v>56898</v>
      </c>
      <c r="E111" s="270">
        <f>СОГАЗ!E114+Капитал!E114+Ингосстрах!E114+Ресо!E114</f>
        <v>56898</v>
      </c>
      <c r="F111" s="270">
        <f>СОГАЗ!F114+Капитал!F114+Ингосстрах!F114+Ресо!F114</f>
        <v>14846</v>
      </c>
      <c r="G111" s="270">
        <f>СОГАЗ!G114+Капитал!G114+Ингосстрах!G114+Ресо!G114</f>
        <v>67</v>
      </c>
      <c r="H111" s="270">
        <f>СОГАЗ!H114+Капитал!H114+Ингосстрах!H114+Ресо!H114</f>
        <v>0</v>
      </c>
      <c r="I111" s="270">
        <f>СОГАЗ!I114+Капитал!I114+Ингосстрах!I114+Ресо!I114</f>
        <v>0</v>
      </c>
      <c r="J111" s="270">
        <f>СОГАЗ!J114+Капитал!J114+Ингосстрах!J114+Ресо!J114</f>
        <v>0</v>
      </c>
      <c r="K111" s="270">
        <f>СОГАЗ!K114+Капитал!K114+Ингосстрах!K114+Ресо!K114</f>
        <v>0</v>
      </c>
      <c r="L111" s="270">
        <f>СОГАЗ!L114+Капитал!L114+Ингосстрах!L114+Ресо!L114</f>
        <v>0</v>
      </c>
      <c r="M111" s="301">
        <f t="shared" si="15"/>
        <v>29245</v>
      </c>
      <c r="N111" s="305">
        <f>СОГАЗ!N114+Капитал!N114+Ингосстрах!N114+Ресо!N114</f>
        <v>29245</v>
      </c>
      <c r="O111" s="305">
        <f>СОГАЗ!O114+Капитал!O114+Ингосстрах!O114+Ресо!O114</f>
        <v>0</v>
      </c>
      <c r="P111" s="305">
        <f>СОГАЗ!P114+Капитал!P114+Ингосстрах!P114+Ресо!P114</f>
        <v>0</v>
      </c>
      <c r="Q111" s="305">
        <f>СОГАЗ!Q114+Капитал!Q114+Ингосстрах!Q114+Ресо!Q114</f>
        <v>1200</v>
      </c>
      <c r="R111" s="305">
        <f>СОГАЗ!R114+Капитал!R114+Ингосстрах!R114+Ресо!R114</f>
        <v>98</v>
      </c>
      <c r="S111" s="305">
        <f>СОГАЗ!S114+Капитал!S114+Ингосстрах!S114+Ресо!S114</f>
        <v>0</v>
      </c>
      <c r="T111" s="305">
        <f>СОГАЗ!T114+Капитал!T114+Ингосстрах!T114+Ресо!T114</f>
        <v>0</v>
      </c>
      <c r="U111" s="305">
        <f>СОГАЗ!U114+Капитал!U114+Ингосстрах!U114+Ресо!U114</f>
        <v>0</v>
      </c>
      <c r="V111" s="305">
        <f>СОГАЗ!V114+Капитал!V114+Ингосстрах!V114+Ресо!V114</f>
        <v>0</v>
      </c>
      <c r="W111" s="305">
        <f>СОГАЗ!W114+Капитал!W114+Ингосстрах!W114+Ресо!W114</f>
        <v>1395</v>
      </c>
      <c r="X111" s="305">
        <f>СОГАЗ!X114+Капитал!X114+Ингосстрах!X114+Ресо!X114</f>
        <v>0</v>
      </c>
      <c r="Y111" s="186">
        <f>СОГАЗ!Y114+Капитал!Y114+Ингосстрах!Y114+Ресо!Y114</f>
        <v>0</v>
      </c>
      <c r="Z111" s="12">
        <f t="shared" si="10"/>
        <v>11395</v>
      </c>
      <c r="AA111" s="306">
        <f>СОГАЗ!AA114+Капитал!AA114+Ингосстрах!AA114+Ресо!AA114</f>
        <v>11395</v>
      </c>
      <c r="AB111" s="305">
        <f>СОГАЗ!AB114+Капитал!AB114+Ингосстрах!AB114+Ресо!AB114</f>
        <v>0</v>
      </c>
      <c r="AC111" s="305">
        <f>СОГАЗ!AC114+Капитал!AC114+Ингосстрах!AC114+Ресо!AC114</f>
        <v>0</v>
      </c>
      <c r="AD111" s="186">
        <f>СОГАЗ!AD114+Капитал!AD114+Ингосстрах!AD114+Ресо!AD114</f>
        <v>0</v>
      </c>
      <c r="AE111" s="14">
        <f>СОГАЗ!AE114+Капитал!AE114+Ингосстрах!AE114+Ресо!AE114</f>
        <v>0</v>
      </c>
      <c r="AF111" s="305">
        <f>СОГАЗ!AF114+Капитал!AF114+Ингосстрах!AF114+Ресо!AF114</f>
        <v>0</v>
      </c>
      <c r="AG111" s="305">
        <f>СОГАЗ!AG114+Капитал!AG114+Ингосстрах!AG114+Ресо!AG114</f>
        <v>0</v>
      </c>
      <c r="AH111" s="302">
        <f>СОГАЗ!AH114+Капитал!AH114+Ингосстрах!AH114+Ресо!AH114</f>
        <v>0</v>
      </c>
      <c r="AI111" s="17">
        <f t="shared" si="11"/>
        <v>0</v>
      </c>
      <c r="AJ111" s="12">
        <f t="shared" si="12"/>
        <v>371</v>
      </c>
      <c r="AK111" s="306">
        <f>СОГАЗ!AK114+Капитал!AK114+Ингосстрах!AK114+Ресо!AK114</f>
        <v>371</v>
      </c>
      <c r="AL111" s="305">
        <f>СОГАЗ!AL114+Капитал!AL114+Ингосстрах!AL114+Ресо!AL114</f>
        <v>0</v>
      </c>
      <c r="AM111" s="187">
        <f>СОГАЗ!AM114+Капитал!AM114+Ингосстрах!AM114+Ресо!AM114</f>
        <v>0</v>
      </c>
      <c r="AN111" s="14">
        <f>СОГАЗ!AN114+Капитал!AN114+Ингосстрах!AN114+Ресо!AN114</f>
        <v>0</v>
      </c>
      <c r="AO111" s="186">
        <f>СОГАЗ!AO114+Капитал!AO114+Ингосстрах!AO114+Ресо!AO114</f>
        <v>0</v>
      </c>
      <c r="AP111" s="309">
        <f t="shared" si="13"/>
        <v>77969998.829999998</v>
      </c>
      <c r="AQ111" s="314">
        <f t="shared" si="16"/>
        <v>41965119.899999999</v>
      </c>
      <c r="AR111" s="307">
        <v>41965119.899999999</v>
      </c>
      <c r="AS111" s="307">
        <v>37236885.659999996</v>
      </c>
      <c r="AT111" s="307">
        <v>275139.52</v>
      </c>
      <c r="AU111" s="307">
        <v>0</v>
      </c>
      <c r="AV111" s="307">
        <v>0</v>
      </c>
      <c r="AW111" s="307">
        <v>0</v>
      </c>
      <c r="AX111" s="307">
        <v>0</v>
      </c>
      <c r="AY111" s="307">
        <v>0</v>
      </c>
      <c r="AZ111" s="307">
        <v>0</v>
      </c>
      <c r="BA111" s="309">
        <v>26200373.949999999</v>
      </c>
      <c r="BB111" s="307">
        <v>24492395.050000001</v>
      </c>
      <c r="BC111" s="307">
        <v>0</v>
      </c>
      <c r="BD111" s="307">
        <v>0</v>
      </c>
      <c r="BE111" s="307">
        <v>797892</v>
      </c>
      <c r="BF111" s="307">
        <v>92198.400000000009</v>
      </c>
      <c r="BG111" s="307">
        <v>0</v>
      </c>
      <c r="BH111" s="307">
        <v>0</v>
      </c>
      <c r="BI111" s="307">
        <v>0</v>
      </c>
      <c r="BJ111" s="307">
        <v>0</v>
      </c>
      <c r="BK111" s="307">
        <v>817888.5</v>
      </c>
      <c r="BL111" s="307">
        <v>0</v>
      </c>
      <c r="BM111" s="307">
        <v>0</v>
      </c>
      <c r="BN111" s="314">
        <f t="shared" si="17"/>
        <v>6488996.7000000002</v>
      </c>
      <c r="BO111" s="307">
        <v>6488996.7000000002</v>
      </c>
      <c r="BP111" s="307">
        <v>0</v>
      </c>
      <c r="BQ111" s="307">
        <v>0</v>
      </c>
      <c r="BR111" s="307">
        <v>0</v>
      </c>
      <c r="BS111" s="307"/>
      <c r="BT111" s="307">
        <v>0</v>
      </c>
      <c r="BU111" s="307">
        <v>0</v>
      </c>
      <c r="BV111" s="307">
        <v>0</v>
      </c>
      <c r="BW111" s="314">
        <f t="shared" si="18"/>
        <v>0</v>
      </c>
      <c r="BX111" s="314">
        <f t="shared" si="19"/>
        <v>3315508.28</v>
      </c>
      <c r="BY111" s="307">
        <v>3315508.28</v>
      </c>
      <c r="BZ111" s="307">
        <v>0</v>
      </c>
      <c r="CA111" s="307">
        <v>0</v>
      </c>
      <c r="CB111" s="309">
        <v>0</v>
      </c>
      <c r="CC111" s="317">
        <v>0</v>
      </c>
      <c r="CE111" s="311"/>
    </row>
    <row r="112" spans="1:83" ht="42.75">
      <c r="A112" s="184">
        <v>520154</v>
      </c>
      <c r="B112" s="300">
        <v>105</v>
      </c>
      <c r="C112" s="185" t="s">
        <v>152</v>
      </c>
      <c r="D112" s="12">
        <f t="shared" si="14"/>
        <v>242031</v>
      </c>
      <c r="E112" s="270">
        <f>СОГАЗ!E115+Капитал!E115+Ингосстрах!E115+Ресо!E115</f>
        <v>205245</v>
      </c>
      <c r="F112" s="270">
        <f>СОГАЗ!F115+Капитал!F115+Ингосстрах!F115+Ресо!F115</f>
        <v>11520</v>
      </c>
      <c r="G112" s="270">
        <f>СОГАЗ!G115+Капитал!G115+Ингосстрах!G115+Ресо!G115</f>
        <v>24612</v>
      </c>
      <c r="H112" s="270">
        <f>СОГАЗ!H115+Капитал!H115+Ингосстрах!H115+Ресо!H115</f>
        <v>0</v>
      </c>
      <c r="I112" s="270">
        <f>СОГАЗ!I115+Капитал!I115+Ингосстрах!I115+Ресо!I115</f>
        <v>0</v>
      </c>
      <c r="J112" s="270">
        <f>СОГАЗ!J115+Капитал!J115+Ингосстрах!J115+Ресо!J115</f>
        <v>0</v>
      </c>
      <c r="K112" s="270">
        <f>СОГАЗ!K115+Капитал!K115+Ингосстрах!K115+Ресо!K115</f>
        <v>16636</v>
      </c>
      <c r="L112" s="270">
        <f>СОГАЗ!L115+Капитал!L115+Ингосстрах!L115+Ресо!L115</f>
        <v>20150</v>
      </c>
      <c r="M112" s="301">
        <f t="shared" si="15"/>
        <v>151172</v>
      </c>
      <c r="N112" s="305">
        <f>СОГАЗ!N115+Капитал!N115+Ингосстрах!N115+Ресо!N115</f>
        <v>138390</v>
      </c>
      <c r="O112" s="305">
        <f>СОГАЗ!O115+Капитал!O115+Ингосстрах!O115+Ресо!O115</f>
        <v>1517</v>
      </c>
      <c r="P112" s="305">
        <f>СОГАЗ!P115+Капитал!P115+Ингосстрах!P115+Ресо!P115</f>
        <v>0</v>
      </c>
      <c r="Q112" s="305">
        <f>СОГАЗ!Q115+Капитал!Q115+Ингосстрах!Q115+Ресо!Q115</f>
        <v>2500</v>
      </c>
      <c r="R112" s="305">
        <f>СОГАЗ!R115+Капитал!R115+Ингосстрах!R115+Ресо!R115</f>
        <v>1274</v>
      </c>
      <c r="S112" s="305">
        <f>СОГАЗ!S115+Капитал!S115+Ингосстрах!S115+Ресо!S115</f>
        <v>0</v>
      </c>
      <c r="T112" s="305">
        <f>СОГАЗ!T115+Капитал!T115+Ингосстрах!T115+Ресо!T115</f>
        <v>0</v>
      </c>
      <c r="U112" s="305">
        <f>СОГАЗ!U115+Капитал!U115+Ингосстрах!U115+Ресо!U115</f>
        <v>0</v>
      </c>
      <c r="V112" s="305">
        <f>СОГАЗ!V115+Капитал!V115+Ингосстрах!V115+Ресо!V115</f>
        <v>0</v>
      </c>
      <c r="W112" s="305">
        <f>СОГАЗ!W115+Капитал!W115+Ингосстрах!W115+Ресо!W115</f>
        <v>16728</v>
      </c>
      <c r="X112" s="305">
        <f>СОГАЗ!X115+Капитал!X115+Ингосстрах!X115+Ресо!X115</f>
        <v>0</v>
      </c>
      <c r="Y112" s="186">
        <f>СОГАЗ!Y115+Капитал!Y115+Ингосстрах!Y115+Ресо!Y115</f>
        <v>12782</v>
      </c>
      <c r="Z112" s="12">
        <f t="shared" si="10"/>
        <v>56848</v>
      </c>
      <c r="AA112" s="306">
        <f>СОГАЗ!AA115+Капитал!AA115+Ингосстрах!AA115+Ресо!AA115</f>
        <v>34624</v>
      </c>
      <c r="AB112" s="305">
        <f>СОГАЗ!AB115+Капитал!AB115+Ингосстрах!AB115+Ресо!AB115</f>
        <v>124</v>
      </c>
      <c r="AC112" s="305">
        <f>СОГАЗ!AC115+Капитал!AC115+Ингосстрах!AC115+Ресо!AC115</f>
        <v>9500</v>
      </c>
      <c r="AD112" s="186">
        <f>СОГАЗ!AD115+Капитал!AD115+Ингосстрах!AD115+Ресо!AD115</f>
        <v>12600</v>
      </c>
      <c r="AE112" s="14">
        <f>СОГАЗ!AE115+Капитал!AE115+Ингосстрах!AE115+Ресо!AE115</f>
        <v>10292</v>
      </c>
      <c r="AF112" s="305">
        <f>СОГАЗ!AF115+Капитал!AF115+Ингосстрах!AF115+Ресо!AF115</f>
        <v>0</v>
      </c>
      <c r="AG112" s="305">
        <f>СОГАЗ!AG115+Капитал!AG115+Ингосстрах!AG115+Ресо!AG115</f>
        <v>329</v>
      </c>
      <c r="AH112" s="302">
        <f>СОГАЗ!AH115+Капитал!AH115+Ингосстрах!AH115+Ресо!AH115</f>
        <v>532</v>
      </c>
      <c r="AI112" s="17">
        <f t="shared" si="11"/>
        <v>10824</v>
      </c>
      <c r="AJ112" s="12">
        <f t="shared" si="12"/>
        <v>7071</v>
      </c>
      <c r="AK112" s="306">
        <f>СОГАЗ!AK115+Капитал!AK115+Ингосстрах!AK115+Ресо!AK115</f>
        <v>7071</v>
      </c>
      <c r="AL112" s="305">
        <f>СОГАЗ!AL115+Капитал!AL115+Ингосстрах!AL115+Ресо!AL115</f>
        <v>511</v>
      </c>
      <c r="AM112" s="187">
        <f>СОГАЗ!AM115+Капитал!AM115+Ингосстрах!AM115+Ресо!AM115</f>
        <v>0</v>
      </c>
      <c r="AN112" s="14">
        <f>СОГАЗ!AN115+Капитал!AN115+Ингосстрах!AN115+Ресо!AN115</f>
        <v>0</v>
      </c>
      <c r="AO112" s="186">
        <f>СОГАЗ!AO115+Капитал!AO115+Ингосстрах!AO115+Ресо!AO115</f>
        <v>0</v>
      </c>
      <c r="AP112" s="309">
        <f t="shared" si="13"/>
        <v>789323583.42000008</v>
      </c>
      <c r="AQ112" s="314">
        <f t="shared" si="16"/>
        <v>123512845.79000001</v>
      </c>
      <c r="AR112" s="307">
        <v>98954771.850000009</v>
      </c>
      <c r="AS112" s="307">
        <v>13620787.200000001</v>
      </c>
      <c r="AT112" s="307">
        <v>53327312.640000008</v>
      </c>
      <c r="AU112" s="307">
        <v>0</v>
      </c>
      <c r="AV112" s="307">
        <v>0</v>
      </c>
      <c r="AW112" s="307">
        <v>0</v>
      </c>
      <c r="AX112" s="307">
        <v>0</v>
      </c>
      <c r="AY112" s="307">
        <v>13305306.439999999</v>
      </c>
      <c r="AZ112" s="307">
        <v>11252767.5</v>
      </c>
      <c r="BA112" s="309">
        <v>206005500.71000001</v>
      </c>
      <c r="BB112" s="307">
        <v>177252679.80000001</v>
      </c>
      <c r="BC112" s="307">
        <v>4674104.55</v>
      </c>
      <c r="BD112" s="307">
        <v>0</v>
      </c>
      <c r="BE112" s="307">
        <v>1662275</v>
      </c>
      <c r="BF112" s="307">
        <v>1198579.2</v>
      </c>
      <c r="BG112" s="307">
        <v>0</v>
      </c>
      <c r="BH112" s="307">
        <v>0</v>
      </c>
      <c r="BI112" s="307">
        <v>0</v>
      </c>
      <c r="BJ112" s="307">
        <v>0</v>
      </c>
      <c r="BK112" s="307">
        <v>9807626.4000000004</v>
      </c>
      <c r="BL112" s="307">
        <v>0</v>
      </c>
      <c r="BM112" s="307">
        <v>11410235.76</v>
      </c>
      <c r="BN112" s="314">
        <f t="shared" si="17"/>
        <v>36228903.979999997</v>
      </c>
      <c r="BO112" s="307">
        <v>19717188.039999999</v>
      </c>
      <c r="BP112" s="307">
        <v>54457.08</v>
      </c>
      <c r="BQ112" s="307">
        <v>7674575</v>
      </c>
      <c r="BR112" s="307">
        <v>8782683.8599999994</v>
      </c>
      <c r="BS112" s="307">
        <v>350074331.88</v>
      </c>
      <c r="BT112" s="307">
        <v>0</v>
      </c>
      <c r="BU112" s="307">
        <v>31827450.129999999</v>
      </c>
      <c r="BV112" s="307">
        <v>11063232.599999998</v>
      </c>
      <c r="BW112" s="314">
        <f t="shared" si="18"/>
        <v>361137564.48000002</v>
      </c>
      <c r="BX112" s="314">
        <f t="shared" si="19"/>
        <v>62438768.460000001</v>
      </c>
      <c r="BY112" s="307">
        <v>62438768.460000001</v>
      </c>
      <c r="BZ112" s="307">
        <v>6982268.2400000002</v>
      </c>
      <c r="CA112" s="307">
        <v>0</v>
      </c>
      <c r="CB112" s="309">
        <v>0</v>
      </c>
      <c r="CC112" s="317">
        <v>0</v>
      </c>
      <c r="CE112" s="311"/>
    </row>
    <row r="113" spans="1:83" ht="42.75">
      <c r="A113" s="184">
        <v>520156</v>
      </c>
      <c r="B113" s="300">
        <v>106</v>
      </c>
      <c r="C113" s="185" t="s">
        <v>153</v>
      </c>
      <c r="D113" s="12">
        <f t="shared" si="14"/>
        <v>125457</v>
      </c>
      <c r="E113" s="270">
        <f>СОГАЗ!E116+Капитал!E116+Ингосстрах!E116+Ресо!E116</f>
        <v>125457</v>
      </c>
      <c r="F113" s="270">
        <f>СОГАЗ!F116+Капитал!F116+Ингосстрах!F116+Ресо!F116</f>
        <v>38244</v>
      </c>
      <c r="G113" s="270">
        <f>СОГАЗ!G116+Капитал!G116+Ингосстрах!G116+Ресо!G116</f>
        <v>337</v>
      </c>
      <c r="H113" s="270">
        <f>СОГАЗ!H116+Капитал!H116+Ингосстрах!H116+Ресо!H116</f>
        <v>0</v>
      </c>
      <c r="I113" s="270">
        <f>СОГАЗ!I116+Капитал!I116+Ингосстрах!I116+Ресо!I116</f>
        <v>0</v>
      </c>
      <c r="J113" s="270">
        <f>СОГАЗ!J116+Капитал!J116+Ингосстрах!J116+Ресо!J116</f>
        <v>0</v>
      </c>
      <c r="K113" s="270">
        <f>СОГАЗ!K116+Капитал!K116+Ингосстрах!K116+Ресо!K116</f>
        <v>0</v>
      </c>
      <c r="L113" s="270">
        <f>СОГАЗ!L116+Капитал!L116+Ингосстрах!L116+Ресо!L116</f>
        <v>0</v>
      </c>
      <c r="M113" s="301">
        <f t="shared" si="15"/>
        <v>63317</v>
      </c>
      <c r="N113" s="305">
        <f>СОГАЗ!N116+Капитал!N116+Ингосстрах!N116+Ресо!N116</f>
        <v>63317</v>
      </c>
      <c r="O113" s="305">
        <f>СОГАЗ!O116+Капитал!O116+Ингосстрах!O116+Ресо!O116</f>
        <v>0</v>
      </c>
      <c r="P113" s="305">
        <f>СОГАЗ!P116+Капитал!P116+Ингосстрах!P116+Ресо!P116</f>
        <v>0</v>
      </c>
      <c r="Q113" s="305">
        <f>СОГАЗ!Q116+Капитал!Q116+Ингосстрах!Q116+Ресо!Q116</f>
        <v>3540</v>
      </c>
      <c r="R113" s="305">
        <f>СОГАЗ!R116+Капитал!R116+Ингосстрах!R116+Ресо!R116</f>
        <v>1470</v>
      </c>
      <c r="S113" s="305">
        <f>СОГАЗ!S116+Капитал!S116+Ингосстрах!S116+Ресо!S116</f>
        <v>0</v>
      </c>
      <c r="T113" s="305">
        <f>СОГАЗ!T116+Капитал!T116+Ингосстрах!T116+Ресо!T116</f>
        <v>0</v>
      </c>
      <c r="U113" s="305">
        <f>СОГАЗ!U116+Капитал!U116+Ингосстрах!U116+Ресо!U116</f>
        <v>0</v>
      </c>
      <c r="V113" s="305">
        <f>СОГАЗ!V116+Капитал!V116+Ингосстрах!V116+Ресо!V116</f>
        <v>0</v>
      </c>
      <c r="W113" s="305">
        <f>СОГАЗ!W116+Капитал!W116+Ингосстрах!W116+Ресо!W116</f>
        <v>4008</v>
      </c>
      <c r="X113" s="305">
        <f>СОГАЗ!X116+Капитал!X116+Ингосстрах!X116+Ресо!X116</f>
        <v>0</v>
      </c>
      <c r="Y113" s="186">
        <f>СОГАЗ!Y116+Капитал!Y116+Ингосстрах!Y116+Ресо!Y116</f>
        <v>0</v>
      </c>
      <c r="Z113" s="12">
        <f t="shared" si="10"/>
        <v>7771</v>
      </c>
      <c r="AA113" s="306">
        <f>СОГАЗ!AA116+Капитал!AA116+Ингосстрах!AA116+Ресо!AA116</f>
        <v>7588</v>
      </c>
      <c r="AB113" s="305">
        <f>СОГАЗ!AB116+Капитал!AB116+Ингосстрах!AB116+Ресо!AB116</f>
        <v>0</v>
      </c>
      <c r="AC113" s="305">
        <f>СОГАЗ!AC116+Капитал!AC116+Ингосстрах!AC116+Ресо!AC116</f>
        <v>183</v>
      </c>
      <c r="AD113" s="186">
        <f>СОГАЗ!AD116+Капитал!AD116+Ингосстрах!AD116+Ресо!AD116</f>
        <v>0</v>
      </c>
      <c r="AE113" s="14">
        <f>СОГАЗ!AE116+Капитал!AE116+Ингосстрах!AE116+Ресо!AE116</f>
        <v>659</v>
      </c>
      <c r="AF113" s="305">
        <f>СОГАЗ!AF116+Капитал!AF116+Ингосстрах!AF116+Ресо!AF116</f>
        <v>0</v>
      </c>
      <c r="AG113" s="305">
        <f>СОГАЗ!AG116+Капитал!AG116+Ингосстрах!AG116+Ресо!AG116</f>
        <v>0</v>
      </c>
      <c r="AH113" s="302">
        <f>СОГАЗ!AH116+Капитал!AH116+Ингосстрах!AH116+Ресо!AH116</f>
        <v>410</v>
      </c>
      <c r="AI113" s="17">
        <f t="shared" si="11"/>
        <v>1069</v>
      </c>
      <c r="AJ113" s="12">
        <f t="shared" si="12"/>
        <v>402</v>
      </c>
      <c r="AK113" s="306">
        <f>СОГАЗ!AK116+Капитал!AK116+Ингосстрах!AK116+Ресо!AK116</f>
        <v>402</v>
      </c>
      <c r="AL113" s="305">
        <f>СОГАЗ!AL116+Капитал!AL116+Ингосстрах!AL116+Ресо!AL116</f>
        <v>0</v>
      </c>
      <c r="AM113" s="187">
        <f>СОГАЗ!AM116+Капитал!AM116+Ингосстрах!AM116+Ресо!AM116</f>
        <v>0</v>
      </c>
      <c r="AN113" s="14">
        <f>СОГАЗ!AN116+Капитал!AN116+Ингосстрах!AN116+Ресо!AN116</f>
        <v>0</v>
      </c>
      <c r="AO113" s="186">
        <f>СОГАЗ!AO116+Капитал!AO116+Ингосстрах!AO116+Ресо!AO116</f>
        <v>0</v>
      </c>
      <c r="AP113" s="309">
        <f t="shared" si="13"/>
        <v>205195027.36999997</v>
      </c>
      <c r="AQ113" s="314">
        <f t="shared" si="16"/>
        <v>110107336.05</v>
      </c>
      <c r="AR113" s="307">
        <v>110107336.05</v>
      </c>
      <c r="AS113" s="307">
        <v>97466746.200000003</v>
      </c>
      <c r="AT113" s="307">
        <v>1387786.2200000002</v>
      </c>
      <c r="AU113" s="307">
        <v>0</v>
      </c>
      <c r="AV113" s="307">
        <v>0</v>
      </c>
      <c r="AW113" s="307">
        <v>0</v>
      </c>
      <c r="AX113" s="307">
        <v>0</v>
      </c>
      <c r="AY113" s="307">
        <v>0</v>
      </c>
      <c r="AZ113" s="307">
        <v>0</v>
      </c>
      <c r="BA113" s="309">
        <v>69483427.219999999</v>
      </c>
      <c r="BB113" s="307">
        <v>63396779.420000002</v>
      </c>
      <c r="BC113" s="307">
        <v>0</v>
      </c>
      <c r="BD113" s="307">
        <v>0</v>
      </c>
      <c r="BE113" s="307">
        <v>2353781.4</v>
      </c>
      <c r="BF113" s="307">
        <v>1382976</v>
      </c>
      <c r="BG113" s="307">
        <v>0</v>
      </c>
      <c r="BH113" s="307">
        <v>0</v>
      </c>
      <c r="BI113" s="307">
        <v>0</v>
      </c>
      <c r="BJ113" s="307">
        <v>0</v>
      </c>
      <c r="BK113" s="307">
        <v>2349890.4000000004</v>
      </c>
      <c r="BL113" s="307">
        <v>0</v>
      </c>
      <c r="BM113" s="307">
        <v>0</v>
      </c>
      <c r="BN113" s="314">
        <f t="shared" si="17"/>
        <v>4468899.03</v>
      </c>
      <c r="BO113" s="307">
        <v>4321062.4800000004</v>
      </c>
      <c r="BP113" s="307">
        <v>0</v>
      </c>
      <c r="BQ113" s="307">
        <v>147836.55000000002</v>
      </c>
      <c r="BR113" s="307">
        <v>0</v>
      </c>
      <c r="BS113" s="307">
        <v>5758729.0500000007</v>
      </c>
      <c r="BT113" s="307">
        <v>0</v>
      </c>
      <c r="BU113" s="307">
        <v>0</v>
      </c>
      <c r="BV113" s="307">
        <v>11892759.300000001</v>
      </c>
      <c r="BW113" s="314">
        <f t="shared" si="18"/>
        <v>17651488.350000001</v>
      </c>
      <c r="BX113" s="314">
        <f t="shared" si="19"/>
        <v>3483876.72</v>
      </c>
      <c r="BY113" s="307">
        <v>3483876.72</v>
      </c>
      <c r="BZ113" s="307">
        <v>0</v>
      </c>
      <c r="CA113" s="307">
        <v>0</v>
      </c>
      <c r="CB113" s="309">
        <v>0</v>
      </c>
      <c r="CC113" s="317">
        <v>0</v>
      </c>
      <c r="CE113" s="311"/>
    </row>
    <row r="114" spans="1:83" ht="42.75">
      <c r="A114" s="184">
        <v>520164</v>
      </c>
      <c r="B114" s="300">
        <v>107</v>
      </c>
      <c r="C114" s="185" t="s">
        <v>154</v>
      </c>
      <c r="D114" s="12">
        <f t="shared" si="14"/>
        <v>47895</v>
      </c>
      <c r="E114" s="270">
        <f>СОГАЗ!E117+Капитал!E117+Ингосстрах!E117+Ресо!E117</f>
        <v>46209</v>
      </c>
      <c r="F114" s="270">
        <f>СОГАЗ!F117+Капитал!F117+Ингосстрах!F117+Ресо!F117</f>
        <v>0</v>
      </c>
      <c r="G114" s="270">
        <f>СОГАЗ!G117+Капитал!G117+Ингосстрах!G117+Ресо!G117</f>
        <v>0</v>
      </c>
      <c r="H114" s="270">
        <f>СОГАЗ!H117+Капитал!H117+Ингосстрах!H117+Ресо!H117</f>
        <v>0</v>
      </c>
      <c r="I114" s="270">
        <f>СОГАЗ!I117+Капитал!I117+Ингосстрах!I117+Ресо!I117</f>
        <v>0</v>
      </c>
      <c r="J114" s="270">
        <f>СОГАЗ!J117+Капитал!J117+Ингосстрах!J117+Ресо!J117</f>
        <v>0</v>
      </c>
      <c r="K114" s="270">
        <f>СОГАЗ!K117+Капитал!K117+Ингосстрах!K117+Ресо!K117</f>
        <v>0</v>
      </c>
      <c r="L114" s="270">
        <f>СОГАЗ!L117+Капитал!L117+Ингосстрах!L117+Ресо!L117</f>
        <v>1686</v>
      </c>
      <c r="M114" s="301">
        <f t="shared" si="15"/>
        <v>10118</v>
      </c>
      <c r="N114" s="305">
        <f>СОГАЗ!N117+Капитал!N117+Ингосстрах!N117+Ресо!N117</f>
        <v>9902</v>
      </c>
      <c r="O114" s="305">
        <f>СОГАЗ!O117+Капитал!O117+Ингосстрах!O117+Ресо!O117</f>
        <v>0</v>
      </c>
      <c r="P114" s="305">
        <f>СОГАЗ!P117+Капитал!P117+Ингосстрах!P117+Ресо!P117</f>
        <v>0</v>
      </c>
      <c r="Q114" s="305">
        <f>СОГАЗ!Q117+Капитал!Q117+Ингосстрах!Q117+Ресо!Q117</f>
        <v>0</v>
      </c>
      <c r="R114" s="305">
        <f>СОГАЗ!R117+Капитал!R117+Ингосстрах!R117+Ресо!R117</f>
        <v>0</v>
      </c>
      <c r="S114" s="305">
        <f>СОГАЗ!S117+Капитал!S117+Ингосстрах!S117+Ресо!S117</f>
        <v>0</v>
      </c>
      <c r="T114" s="305">
        <f>СОГАЗ!T117+Капитал!T117+Ингосстрах!T117+Ресо!T117</f>
        <v>0</v>
      </c>
      <c r="U114" s="305">
        <f>СОГАЗ!U117+Капитал!U117+Ингосстрах!U117+Ресо!U117</f>
        <v>0</v>
      </c>
      <c r="V114" s="305">
        <f>СОГАЗ!V117+Капитал!V117+Ингосстрах!V117+Ресо!V117</f>
        <v>0</v>
      </c>
      <c r="W114" s="305">
        <f>СОГАЗ!W117+Капитал!W117+Ингосстрах!W117+Ресо!W117</f>
        <v>0</v>
      </c>
      <c r="X114" s="305">
        <f>СОГАЗ!X117+Капитал!X117+Ингосстрах!X117+Ресо!X117</f>
        <v>0</v>
      </c>
      <c r="Y114" s="186">
        <f>СОГАЗ!Y117+Капитал!Y117+Ингосстрах!Y117+Ресо!Y117</f>
        <v>216</v>
      </c>
      <c r="Z114" s="12">
        <f t="shared" si="10"/>
        <v>17</v>
      </c>
      <c r="AA114" s="306">
        <f>СОГАЗ!AA117+Капитал!AA117+Ингосстрах!AA117+Ресо!AA117</f>
        <v>0</v>
      </c>
      <c r="AB114" s="305">
        <f>СОГАЗ!AB117+Капитал!AB117+Ингосстрах!AB117+Ресо!AB117</f>
        <v>17</v>
      </c>
      <c r="AC114" s="305">
        <f>СОГАЗ!AC117+Капитал!AC117+Ингосстрах!AC117+Ресо!AC117</f>
        <v>0</v>
      </c>
      <c r="AD114" s="186">
        <f>СОГАЗ!AD117+Капитал!AD117+Ингосстрах!AD117+Ресо!AD117</f>
        <v>0</v>
      </c>
      <c r="AE114" s="14">
        <f>СОГАЗ!AE117+Капитал!AE117+Ингосстрах!AE117+Ресо!AE117</f>
        <v>0</v>
      </c>
      <c r="AF114" s="305">
        <f>СОГАЗ!AF117+Капитал!AF117+Ингосстрах!AF117+Ресо!AF117</f>
        <v>0</v>
      </c>
      <c r="AG114" s="305">
        <f>СОГАЗ!AG117+Капитал!AG117+Ингосстрах!AG117+Ресо!AG117</f>
        <v>0</v>
      </c>
      <c r="AH114" s="302">
        <f>СОГАЗ!AH117+Капитал!AH117+Ингосстрах!AH117+Ресо!AH117</f>
        <v>0</v>
      </c>
      <c r="AI114" s="17">
        <f t="shared" si="11"/>
        <v>0</v>
      </c>
      <c r="AJ114" s="12">
        <f t="shared" si="12"/>
        <v>575</v>
      </c>
      <c r="AK114" s="306">
        <f>СОГАЗ!AK117+Капитал!AK117+Ингосстрах!AK117+Ресо!AK117</f>
        <v>575</v>
      </c>
      <c r="AL114" s="305">
        <f>СОГАЗ!AL117+Капитал!AL117+Ингосстрах!AL117+Ресо!AL117</f>
        <v>0</v>
      </c>
      <c r="AM114" s="187">
        <f>СОГАЗ!AM117+Капитал!AM117+Ингосстрах!AM117+Ресо!AM117</f>
        <v>0</v>
      </c>
      <c r="AN114" s="14">
        <f>СОГАЗ!AN117+Капитал!AN117+Ингосстрах!AN117+Ресо!AN117</f>
        <v>0</v>
      </c>
      <c r="AO114" s="186">
        <f>СОГАЗ!AO117+Капитал!AO117+Ингосстрах!AO117+Ресо!AO117</f>
        <v>0</v>
      </c>
      <c r="AP114" s="309">
        <f t="shared" si="13"/>
        <v>31450487.979999997</v>
      </c>
      <c r="AQ114" s="314">
        <f t="shared" si="16"/>
        <v>16301880.389999997</v>
      </c>
      <c r="AR114" s="307">
        <v>15360333.689999998</v>
      </c>
      <c r="AS114" s="307">
        <v>0</v>
      </c>
      <c r="AT114" s="307">
        <v>0</v>
      </c>
      <c r="AU114" s="307">
        <v>0</v>
      </c>
      <c r="AV114" s="307">
        <v>0</v>
      </c>
      <c r="AW114" s="307">
        <v>0</v>
      </c>
      <c r="AX114" s="307">
        <v>0</v>
      </c>
      <c r="AY114" s="307">
        <v>0</v>
      </c>
      <c r="AZ114" s="307">
        <v>941546.7</v>
      </c>
      <c r="BA114" s="309">
        <v>10164429.940000001</v>
      </c>
      <c r="BB114" s="307">
        <v>9971611.0600000005</v>
      </c>
      <c r="BC114" s="307">
        <v>0</v>
      </c>
      <c r="BD114" s="307">
        <v>0</v>
      </c>
      <c r="BE114" s="307">
        <v>0</v>
      </c>
      <c r="BF114" s="307">
        <v>0</v>
      </c>
      <c r="BG114" s="307">
        <v>0</v>
      </c>
      <c r="BH114" s="307">
        <v>0</v>
      </c>
      <c r="BI114" s="307">
        <v>0</v>
      </c>
      <c r="BJ114" s="307">
        <v>0</v>
      </c>
      <c r="BK114" s="307">
        <v>0</v>
      </c>
      <c r="BL114" s="307">
        <v>0</v>
      </c>
      <c r="BM114" s="307">
        <v>192818.88</v>
      </c>
      <c r="BN114" s="314">
        <f t="shared" si="17"/>
        <v>7465.89</v>
      </c>
      <c r="BO114" s="307">
        <v>0</v>
      </c>
      <c r="BP114" s="307">
        <v>7465.89</v>
      </c>
      <c r="BQ114" s="307">
        <v>0</v>
      </c>
      <c r="BR114" s="307">
        <v>0</v>
      </c>
      <c r="BS114" s="307"/>
      <c r="BT114" s="307">
        <v>0</v>
      </c>
      <c r="BU114" s="307">
        <v>0</v>
      </c>
      <c r="BV114" s="307">
        <v>0</v>
      </c>
      <c r="BW114" s="314">
        <f t="shared" si="18"/>
        <v>0</v>
      </c>
      <c r="BX114" s="314">
        <f t="shared" si="19"/>
        <v>4976711.76</v>
      </c>
      <c r="BY114" s="307">
        <v>4976711.76</v>
      </c>
      <c r="BZ114" s="307">
        <v>0</v>
      </c>
      <c r="CA114" s="307">
        <v>0</v>
      </c>
      <c r="CB114" s="309">
        <v>0</v>
      </c>
      <c r="CC114" s="317">
        <v>0</v>
      </c>
      <c r="CE114" s="311"/>
    </row>
    <row r="115" spans="1:83" ht="42.75">
      <c r="A115" s="184">
        <v>520239</v>
      </c>
      <c r="B115" s="300">
        <v>108</v>
      </c>
      <c r="C115" s="271" t="s">
        <v>155</v>
      </c>
      <c r="D115" s="12">
        <f t="shared" si="14"/>
        <v>0</v>
      </c>
      <c r="E115" s="270">
        <f>СОГАЗ!E118+Капитал!E118+Ингосстрах!E118+Ресо!E118</f>
        <v>0</v>
      </c>
      <c r="F115" s="270">
        <f>СОГАЗ!F118+Капитал!F118+Ингосстрах!F118+Ресо!F118</f>
        <v>0</v>
      </c>
      <c r="G115" s="270">
        <f>СОГАЗ!G118+Капитал!G118+Ингосстрах!G118+Ресо!G118</f>
        <v>0</v>
      </c>
      <c r="H115" s="270">
        <f>СОГАЗ!H118+Капитал!H118+Ингосстрах!H118+Ресо!H118</f>
        <v>0</v>
      </c>
      <c r="I115" s="270">
        <f>СОГАЗ!I118+Капитал!I118+Ингосстрах!I118+Ресо!I118</f>
        <v>0</v>
      </c>
      <c r="J115" s="270">
        <f>СОГАЗ!J118+Капитал!J118+Ингосстрах!J118+Ресо!J118</f>
        <v>0</v>
      </c>
      <c r="K115" s="270">
        <f>СОГАЗ!K118+Капитал!K118+Ингосстрах!K118+Ресо!K118</f>
        <v>0</v>
      </c>
      <c r="L115" s="270">
        <f>СОГАЗ!L118+Капитал!L118+Ингосстрах!L118+Ресо!L118</f>
        <v>0</v>
      </c>
      <c r="M115" s="301">
        <f t="shared" si="15"/>
        <v>0</v>
      </c>
      <c r="N115" s="305">
        <f>СОГАЗ!N118+Капитал!N118+Ингосстрах!N118+Ресо!N118</f>
        <v>0</v>
      </c>
      <c r="O115" s="305">
        <f>СОГАЗ!O118+Капитал!O118+Ингосстрах!O118+Ресо!O118</f>
        <v>0</v>
      </c>
      <c r="P115" s="305">
        <f>СОГАЗ!P118+Капитал!P118+Ингосстрах!P118+Ресо!P118</f>
        <v>0</v>
      </c>
      <c r="Q115" s="305">
        <f>СОГАЗ!Q118+Капитал!Q118+Ингосстрах!Q118+Ресо!Q118</f>
        <v>0</v>
      </c>
      <c r="R115" s="305">
        <f>СОГАЗ!R118+Капитал!R118+Ингосстрах!R118+Ресо!R118</f>
        <v>0</v>
      </c>
      <c r="S115" s="305">
        <f>СОГАЗ!S118+Капитал!S118+Ингосстрах!S118+Ресо!S118</f>
        <v>0</v>
      </c>
      <c r="T115" s="305">
        <f>СОГАЗ!T118+Капитал!T118+Ингосстрах!T118+Ресо!T118</f>
        <v>0</v>
      </c>
      <c r="U115" s="305">
        <f>СОГАЗ!U118+Капитал!U118+Ингосстрах!U118+Ресо!U118</f>
        <v>0</v>
      </c>
      <c r="V115" s="305">
        <f>СОГАЗ!V118+Капитал!V118+Ингосстрах!V118+Ресо!V118</f>
        <v>0</v>
      </c>
      <c r="W115" s="305">
        <f>СОГАЗ!W118+Капитал!W118+Ингосстрах!W118+Ресо!W118</f>
        <v>0</v>
      </c>
      <c r="X115" s="305">
        <f>СОГАЗ!X118+Капитал!X118+Ингосстрах!X118+Ресо!X118</f>
        <v>0</v>
      </c>
      <c r="Y115" s="186">
        <f>СОГАЗ!Y118+Капитал!Y118+Ингосстрах!Y118+Ресо!Y118</f>
        <v>0</v>
      </c>
      <c r="Z115" s="12">
        <f t="shared" si="10"/>
        <v>0</v>
      </c>
      <c r="AA115" s="306">
        <f>СОГАЗ!AA118+Капитал!AA118+Ингосстрах!AA118+Ресо!AA118</f>
        <v>0</v>
      </c>
      <c r="AB115" s="305">
        <f>СОГАЗ!AB118+Капитал!AB118+Ингосстрах!AB118+Ресо!AB118</f>
        <v>0</v>
      </c>
      <c r="AC115" s="305">
        <f>СОГАЗ!AC118+Капитал!AC118+Ингосстрах!AC118+Ресо!AC118</f>
        <v>0</v>
      </c>
      <c r="AD115" s="186">
        <f>СОГАЗ!AD118+Капитал!AD118+Ингосстрах!AD118+Ресо!AD118</f>
        <v>0</v>
      </c>
      <c r="AE115" s="14">
        <f>СОГАЗ!AE118+Капитал!AE118+Ингосстрах!AE118+Ресо!AE118</f>
        <v>0</v>
      </c>
      <c r="AF115" s="305">
        <f>СОГАЗ!AF118+Капитал!AF118+Ингосстрах!AF118+Ресо!AF118</f>
        <v>0</v>
      </c>
      <c r="AG115" s="305">
        <f>СОГАЗ!AG118+Капитал!AG118+Ингосстрах!AG118+Ресо!AG118</f>
        <v>0</v>
      </c>
      <c r="AH115" s="302">
        <f>СОГАЗ!AH118+Капитал!AH118+Ингосстрах!AH118+Ресо!AH118</f>
        <v>0</v>
      </c>
      <c r="AI115" s="17">
        <f t="shared" si="11"/>
        <v>0</v>
      </c>
      <c r="AJ115" s="12">
        <f t="shared" si="12"/>
        <v>0</v>
      </c>
      <c r="AK115" s="306">
        <f>СОГАЗ!AK118+Капитал!AK118+Ингосстрах!AK118+Ресо!AK118</f>
        <v>0</v>
      </c>
      <c r="AL115" s="305">
        <f>СОГАЗ!AL118+Капитал!AL118+Ингосстрах!AL118+Ресо!AL118</f>
        <v>0</v>
      </c>
      <c r="AM115" s="187">
        <f>СОГАЗ!AM118+Капитал!AM118+Ингосстрах!AM118+Ресо!AM118</f>
        <v>0</v>
      </c>
      <c r="AN115" s="14">
        <f>СОГАЗ!AN118+Капитал!AN118+Ингосстрах!AN118+Ресо!AN118</f>
        <v>321961</v>
      </c>
      <c r="AO115" s="186">
        <f>СОГАЗ!AO118+Капитал!AO118+Ингосстрах!AO118+Ресо!AO118</f>
        <v>30</v>
      </c>
      <c r="AP115" s="309">
        <f t="shared" si="13"/>
        <v>802542360.67999995</v>
      </c>
      <c r="AQ115" s="314">
        <f t="shared" si="16"/>
        <v>0</v>
      </c>
      <c r="AR115" s="307">
        <v>0</v>
      </c>
      <c r="AS115" s="307">
        <v>0</v>
      </c>
      <c r="AT115" s="307">
        <v>0</v>
      </c>
      <c r="AU115" s="307">
        <v>0</v>
      </c>
      <c r="AV115" s="307">
        <v>0</v>
      </c>
      <c r="AW115" s="307">
        <v>0</v>
      </c>
      <c r="AX115" s="307">
        <v>0</v>
      </c>
      <c r="AY115" s="307">
        <v>0</v>
      </c>
      <c r="AZ115" s="307">
        <v>0</v>
      </c>
      <c r="BA115" s="309">
        <v>0</v>
      </c>
      <c r="BB115" s="307">
        <v>0</v>
      </c>
      <c r="BC115" s="307">
        <v>0</v>
      </c>
      <c r="BD115" s="307">
        <v>0</v>
      </c>
      <c r="BE115" s="307">
        <v>0</v>
      </c>
      <c r="BF115" s="307">
        <v>0</v>
      </c>
      <c r="BG115" s="307">
        <v>0</v>
      </c>
      <c r="BH115" s="307">
        <v>0</v>
      </c>
      <c r="BI115" s="307">
        <v>0</v>
      </c>
      <c r="BJ115" s="307">
        <v>0</v>
      </c>
      <c r="BK115" s="307">
        <v>0</v>
      </c>
      <c r="BL115" s="307">
        <v>0</v>
      </c>
      <c r="BM115" s="307">
        <v>0</v>
      </c>
      <c r="BN115" s="314">
        <f t="shared" si="17"/>
        <v>0</v>
      </c>
      <c r="BO115" s="307">
        <v>0</v>
      </c>
      <c r="BP115" s="307">
        <v>0</v>
      </c>
      <c r="BQ115" s="307">
        <v>0</v>
      </c>
      <c r="BR115" s="307">
        <v>0</v>
      </c>
      <c r="BS115" s="307"/>
      <c r="BT115" s="307">
        <v>0</v>
      </c>
      <c r="BU115" s="307">
        <v>0</v>
      </c>
      <c r="BV115" s="307">
        <v>0</v>
      </c>
      <c r="BW115" s="314">
        <f t="shared" si="18"/>
        <v>0</v>
      </c>
      <c r="BX115" s="314">
        <f t="shared" si="19"/>
        <v>0</v>
      </c>
      <c r="BY115" s="307">
        <v>0</v>
      </c>
      <c r="BZ115" s="307">
        <v>0</v>
      </c>
      <c r="CA115" s="307">
        <v>0</v>
      </c>
      <c r="CB115" s="309">
        <v>802542360.67999995</v>
      </c>
      <c r="CC115" s="317">
        <v>74780.100000000006</v>
      </c>
      <c r="CE115" s="311"/>
    </row>
    <row r="116" spans="1:83" ht="42.75">
      <c r="A116" s="184">
        <v>520166</v>
      </c>
      <c r="B116" s="300">
        <v>109</v>
      </c>
      <c r="C116" s="269" t="s">
        <v>156</v>
      </c>
      <c r="D116" s="12">
        <f t="shared" si="14"/>
        <v>172801</v>
      </c>
      <c r="E116" s="270">
        <f>СОГАЗ!E119+Капитал!E119+Ингосстрах!E119+Ресо!E119</f>
        <v>0</v>
      </c>
      <c r="F116" s="270">
        <f>СОГАЗ!F119+Капитал!F119+Ингосстрах!F119+Ресо!F119</f>
        <v>0</v>
      </c>
      <c r="G116" s="270">
        <f>СОГАЗ!G119+Капитал!G119+Ингосстрах!G119+Ресо!G119</f>
        <v>0</v>
      </c>
      <c r="H116" s="270">
        <f>СОГАЗ!H119+Капитал!H119+Ингосстрах!H119+Ресо!H119</f>
        <v>137810</v>
      </c>
      <c r="I116" s="270">
        <f>СОГАЗ!I119+Капитал!I119+Ингосстрах!I119+Ресо!I119</f>
        <v>369306</v>
      </c>
      <c r="J116" s="270">
        <f>СОГАЗ!J119+Капитал!J119+Ингосстрах!J119+Ресо!J119</f>
        <v>28800</v>
      </c>
      <c r="K116" s="270">
        <f>СОГАЗ!K119+Капитал!K119+Ингосстрах!K119+Ресо!K119</f>
        <v>0</v>
      </c>
      <c r="L116" s="270">
        <f>СОГАЗ!L119+Капитал!L119+Ингосстрах!L119+Ресо!L119</f>
        <v>6191</v>
      </c>
      <c r="M116" s="301">
        <f t="shared" si="15"/>
        <v>948</v>
      </c>
      <c r="N116" s="305">
        <f>СОГАЗ!N119+Капитал!N119+Ингосстрах!N119+Ресо!N119</f>
        <v>20</v>
      </c>
      <c r="O116" s="305">
        <f>СОГАЗ!O119+Капитал!O119+Ингосстрах!O119+Ресо!O119</f>
        <v>2013</v>
      </c>
      <c r="P116" s="305">
        <f>СОГАЗ!P119+Капитал!P119+Ингосстрах!P119+Ресо!P119</f>
        <v>1333</v>
      </c>
      <c r="Q116" s="305">
        <f>СОГАЗ!Q119+Капитал!Q119+Ингосстрах!Q119+Ресо!Q119</f>
        <v>7250</v>
      </c>
      <c r="R116" s="305">
        <f>СОГАЗ!R119+Капитал!R119+Ингосстрах!R119+Ресо!R119</f>
        <v>5292</v>
      </c>
      <c r="S116" s="305">
        <f>СОГАЗ!S119+Капитал!S119+Ингосстрах!S119+Ресо!S119</f>
        <v>0</v>
      </c>
      <c r="T116" s="305">
        <f>СОГАЗ!T119+Капитал!T119+Ингосстрах!T119+Ресо!T119</f>
        <v>393</v>
      </c>
      <c r="U116" s="305">
        <f>СОГАЗ!U119+Капитал!U119+Ингосстрах!U119+Ресо!U119</f>
        <v>0</v>
      </c>
      <c r="V116" s="305">
        <f>СОГАЗ!V119+Капитал!V119+Ингосстрах!V119+Ресо!V119</f>
        <v>0</v>
      </c>
      <c r="W116" s="305">
        <f>СОГАЗ!W119+Капитал!W119+Ингосстрах!W119+Ресо!W119</f>
        <v>0</v>
      </c>
      <c r="X116" s="305">
        <f>СОГАЗ!X119+Капитал!X119+Ингосстрах!X119+Ресо!X119</f>
        <v>25</v>
      </c>
      <c r="Y116" s="186">
        <f>СОГАЗ!Y119+Капитал!Y119+Ингосстрах!Y119+Ресо!Y119</f>
        <v>903</v>
      </c>
      <c r="Z116" s="12">
        <f t="shared" si="10"/>
        <v>7036</v>
      </c>
      <c r="AA116" s="306">
        <f>СОГАЗ!AA119+Капитал!AA119+Ингосстрах!AA119+Ресо!AA119</f>
        <v>0</v>
      </c>
      <c r="AB116" s="305">
        <f>СОГАЗ!AB119+Капитал!AB119+Ингосстрах!AB119+Ресо!AB119</f>
        <v>10</v>
      </c>
      <c r="AC116" s="305">
        <f>СОГАЗ!AC119+Капитал!AC119+Ингосстрах!AC119+Ресо!AC119</f>
        <v>7026</v>
      </c>
      <c r="AD116" s="186">
        <f>СОГАЗ!AD119+Капитал!AD119+Ингосстрах!AD119+Ресо!AD119</f>
        <v>0</v>
      </c>
      <c r="AE116" s="14">
        <f>СОГАЗ!AE119+Капитал!AE119+Ингосстрах!AE119+Ресо!AE119</f>
        <v>19273</v>
      </c>
      <c r="AF116" s="305">
        <f>СОГАЗ!AF119+Капитал!AF119+Ингосстрах!AF119+Ресо!AF119</f>
        <v>381</v>
      </c>
      <c r="AG116" s="305">
        <f>СОГАЗ!AG119+Капитал!AG119+Ингосстрах!AG119+Ресо!AG119</f>
        <v>585</v>
      </c>
      <c r="AH116" s="302">
        <f>СОГАЗ!AH119+Капитал!AH119+Ингосстрах!AH119+Ресо!AH119</f>
        <v>0</v>
      </c>
      <c r="AI116" s="17">
        <f t="shared" si="11"/>
        <v>19273</v>
      </c>
      <c r="AJ116" s="12">
        <f t="shared" si="12"/>
        <v>1400</v>
      </c>
      <c r="AK116" s="306">
        <f>СОГАЗ!AK119+Капитал!AK119+Ингосстрах!AK119+Ресо!AK119</f>
        <v>1400</v>
      </c>
      <c r="AL116" s="305">
        <f>СОГАЗ!AL119+Капитал!AL119+Ингосстрах!AL119+Ресо!AL119</f>
        <v>0</v>
      </c>
      <c r="AM116" s="187">
        <f>СОГАЗ!AM119+Капитал!AM119+Ингосстрах!AM119+Ресо!AM119</f>
        <v>0</v>
      </c>
      <c r="AN116" s="14">
        <f>СОГАЗ!AN119+Капитал!AN119+Ингосстрах!AN119+Ресо!AN119</f>
        <v>0</v>
      </c>
      <c r="AO116" s="186">
        <f>СОГАЗ!AO119+Капитал!AO119+Ингосстрах!AO119+Ресо!AO119</f>
        <v>0</v>
      </c>
      <c r="AP116" s="309">
        <f t="shared" si="13"/>
        <v>834402887.07999992</v>
      </c>
      <c r="AQ116" s="314">
        <f t="shared" si="16"/>
        <v>90559172.99000001</v>
      </c>
      <c r="AR116" s="307">
        <v>0</v>
      </c>
      <c r="AS116" s="307">
        <v>0</v>
      </c>
      <c r="AT116" s="307">
        <v>0</v>
      </c>
      <c r="AU116" s="307">
        <v>0</v>
      </c>
      <c r="AV116" s="307">
        <v>38239518.800000004</v>
      </c>
      <c r="AW116" s="307">
        <v>39530514.240000002</v>
      </c>
      <c r="AX116" s="307">
        <v>9331776</v>
      </c>
      <c r="AY116" s="307">
        <v>0</v>
      </c>
      <c r="AZ116" s="307">
        <v>3457363.95</v>
      </c>
      <c r="BA116" s="309">
        <v>23469988.390000001</v>
      </c>
      <c r="BB116" s="307">
        <v>15163</v>
      </c>
      <c r="BC116" s="307">
        <v>6202354.9500000002</v>
      </c>
      <c r="BD116" s="307">
        <v>4518136.8499999996</v>
      </c>
      <c r="BE116" s="307">
        <v>4820597.5</v>
      </c>
      <c r="BF116" s="307">
        <v>4978713.6000000006</v>
      </c>
      <c r="BG116" s="307">
        <v>0</v>
      </c>
      <c r="BH116" s="307">
        <v>241459.19999999998</v>
      </c>
      <c r="BI116" s="307">
        <v>0</v>
      </c>
      <c r="BJ116" s="307">
        <v>0</v>
      </c>
      <c r="BK116" s="307">
        <v>0</v>
      </c>
      <c r="BL116" s="307">
        <v>1887473.25</v>
      </c>
      <c r="BM116" s="307">
        <v>806090.04</v>
      </c>
      <c r="BN116" s="314">
        <f t="shared" si="17"/>
        <v>5680345.8000000007</v>
      </c>
      <c r="BO116" s="307">
        <v>0</v>
      </c>
      <c r="BP116" s="307">
        <v>4391.7</v>
      </c>
      <c r="BQ116" s="307">
        <v>5675954.1000000006</v>
      </c>
      <c r="BR116" s="307">
        <v>0</v>
      </c>
      <c r="BS116" s="307">
        <v>585134061.89999998</v>
      </c>
      <c r="BT116" s="307">
        <v>73758712.019999981</v>
      </c>
      <c r="BU116" s="307">
        <v>45671107.31000001</v>
      </c>
      <c r="BV116" s="307">
        <v>0</v>
      </c>
      <c r="BW116" s="314">
        <f t="shared" si="18"/>
        <v>585134061.89999998</v>
      </c>
      <c r="BX116" s="314">
        <f t="shared" si="19"/>
        <v>129559318</v>
      </c>
      <c r="BY116" s="307">
        <v>129559318</v>
      </c>
      <c r="BZ116" s="307">
        <v>0</v>
      </c>
      <c r="CA116" s="307">
        <v>0</v>
      </c>
      <c r="CB116" s="309">
        <v>0</v>
      </c>
      <c r="CC116" s="317">
        <v>0</v>
      </c>
      <c r="CE116" s="311"/>
    </row>
    <row r="117" spans="1:83" ht="42.75">
      <c r="A117" s="184">
        <v>520169</v>
      </c>
      <c r="B117" s="300">
        <v>110</v>
      </c>
      <c r="C117" s="185" t="s">
        <v>157</v>
      </c>
      <c r="D117" s="12">
        <f t="shared" si="14"/>
        <v>364842</v>
      </c>
      <c r="E117" s="270">
        <f>СОГАЗ!E120+Капитал!E120+Ингосстрах!E120+Ресо!E120</f>
        <v>602</v>
      </c>
      <c r="F117" s="270">
        <f>СОГАЗ!F120+Капитал!F120+Ингосстрах!F120+Ресо!F120</f>
        <v>0</v>
      </c>
      <c r="G117" s="270">
        <f>СОГАЗ!G120+Капитал!G120+Ингосстрах!G120+Ресо!G120</f>
        <v>0</v>
      </c>
      <c r="H117" s="270">
        <f>СОГАЗ!H120+Капитал!H120+Ингосстрах!H120+Ресо!H120</f>
        <v>176352</v>
      </c>
      <c r="I117" s="270">
        <f>СОГАЗ!I120+Капитал!I120+Ингосстрах!I120+Ресо!I120</f>
        <v>0</v>
      </c>
      <c r="J117" s="270">
        <f>СОГАЗ!J120+Капитал!J120+Ингосстрах!J120+Ресо!J120</f>
        <v>187720</v>
      </c>
      <c r="K117" s="270">
        <f>СОГАЗ!K120+Капитал!K120+Ингосстрах!K120+Ресо!K120</f>
        <v>0</v>
      </c>
      <c r="L117" s="270">
        <f>СОГАЗ!L120+Капитал!L120+Ингосстрах!L120+Ресо!L120</f>
        <v>168</v>
      </c>
      <c r="M117" s="301">
        <f t="shared" si="15"/>
        <v>2533</v>
      </c>
      <c r="N117" s="305">
        <f>СОГАЗ!N120+Капитал!N120+Ингосстрах!N120+Ресо!N120</f>
        <v>1258</v>
      </c>
      <c r="O117" s="305">
        <f>СОГАЗ!O120+Капитал!O120+Ингосстрах!O120+Ресо!O120</f>
        <v>2334</v>
      </c>
      <c r="P117" s="305">
        <f>СОГАЗ!P120+Капитал!P120+Ингосстрах!P120+Ресо!P120</f>
        <v>1996</v>
      </c>
      <c r="Q117" s="305">
        <f>СОГАЗ!Q120+Капитал!Q120+Ингосстрах!Q120+Ресо!Q120</f>
        <v>18884</v>
      </c>
      <c r="R117" s="305">
        <f>СОГАЗ!R120+Капитал!R120+Ингосстрах!R120+Ресо!R120</f>
        <v>4038</v>
      </c>
      <c r="S117" s="305">
        <f>СОГАЗ!S120+Капитал!S120+Ингосстрах!S120+Ресо!S120</f>
        <v>288</v>
      </c>
      <c r="T117" s="305">
        <f>СОГАЗ!T120+Капитал!T120+Ингосстрах!T120+Ресо!T120</f>
        <v>11638</v>
      </c>
      <c r="U117" s="305">
        <f>СОГАЗ!U120+Капитал!U120+Ингосстрах!U120+Ресо!U120</f>
        <v>0</v>
      </c>
      <c r="V117" s="305">
        <f>СОГАЗ!V120+Капитал!V120+Ингосстрах!V120+Ресо!V120</f>
        <v>0</v>
      </c>
      <c r="W117" s="305">
        <f>СОГАЗ!W120+Капитал!W120+Ингосстрах!W120+Ресо!W120</f>
        <v>0</v>
      </c>
      <c r="X117" s="305">
        <f>СОГАЗ!X120+Капитал!X120+Ингосстрах!X120+Ресо!X120</f>
        <v>957</v>
      </c>
      <c r="Y117" s="186">
        <f>СОГАЗ!Y120+Капитал!Y120+Ингосстрах!Y120+Ресо!Y120</f>
        <v>318</v>
      </c>
      <c r="Z117" s="12">
        <f t="shared" si="10"/>
        <v>10690</v>
      </c>
      <c r="AA117" s="306">
        <f>СОГАЗ!AA120+Капитал!AA120+Ингосстрах!AA120+Ресо!AA120</f>
        <v>0</v>
      </c>
      <c r="AB117" s="305">
        <f>СОГАЗ!AB120+Капитал!AB120+Ингосстрах!AB120+Ресо!AB120</f>
        <v>4</v>
      </c>
      <c r="AC117" s="305">
        <f>СОГАЗ!AC120+Капитал!AC120+Ингосстрах!AC120+Ресо!AC120</f>
        <v>10686</v>
      </c>
      <c r="AD117" s="186">
        <f>СОГАЗ!AD120+Капитал!AD120+Ингосстрах!AD120+Ресо!AD120</f>
        <v>0</v>
      </c>
      <c r="AE117" s="14">
        <f>СОГАЗ!AE120+Капитал!AE120+Ингосстрах!AE120+Ресо!AE120</f>
        <v>36081</v>
      </c>
      <c r="AF117" s="305">
        <f>СОГАЗ!AF120+Капитал!AF120+Ингосстрах!AF120+Ресо!AF120</f>
        <v>3423</v>
      </c>
      <c r="AG117" s="305">
        <f>СОГАЗ!AG120+Капитал!AG120+Ингосстрах!AG120+Ресо!AG120</f>
        <v>1277</v>
      </c>
      <c r="AH117" s="302">
        <f>СОГАЗ!AH120+Капитал!AH120+Ингосстрах!AH120+Ресо!AH120</f>
        <v>531</v>
      </c>
      <c r="AI117" s="17">
        <f t="shared" si="11"/>
        <v>36612</v>
      </c>
      <c r="AJ117" s="12">
        <f t="shared" si="12"/>
        <v>0</v>
      </c>
      <c r="AK117" s="306">
        <f>СОГАЗ!AK120+Капитал!AK120+Ингосстрах!AK120+Ресо!AK120</f>
        <v>0</v>
      </c>
      <c r="AL117" s="305">
        <f>СОГАЗ!AL120+Капитал!AL120+Ингосстрах!AL120+Ресо!AL120</f>
        <v>0</v>
      </c>
      <c r="AM117" s="187">
        <f>СОГАЗ!AM120+Капитал!AM120+Ингосстрах!AM120+Ресо!AM120</f>
        <v>0</v>
      </c>
      <c r="AN117" s="14">
        <f>СОГАЗ!AN120+Капитал!AN120+Ингосстрах!AN120+Ресо!AN120</f>
        <v>0</v>
      </c>
      <c r="AO117" s="186">
        <f>СОГАЗ!AO120+Капитал!AO120+Ингосстрах!AO120+Ресо!AO120</f>
        <v>0</v>
      </c>
      <c r="AP117" s="309">
        <f t="shared" si="13"/>
        <v>1909234138.04</v>
      </c>
      <c r="AQ117" s="314">
        <f t="shared" si="16"/>
        <v>109974087.21999998</v>
      </c>
      <c r="AR117" s="307">
        <v>121080.26000000001</v>
      </c>
      <c r="AS117" s="307">
        <v>0</v>
      </c>
      <c r="AT117" s="307">
        <v>0</v>
      </c>
      <c r="AU117" s="307">
        <v>0</v>
      </c>
      <c r="AV117" s="307">
        <v>48934152.959999993</v>
      </c>
      <c r="AW117" s="307">
        <v>0</v>
      </c>
      <c r="AX117" s="307">
        <v>60825034.399999999</v>
      </c>
      <c r="AY117" s="307">
        <v>0</v>
      </c>
      <c r="AZ117" s="307">
        <v>93819.599999999991</v>
      </c>
      <c r="BA117" s="309">
        <v>112762481.47999999</v>
      </c>
      <c r="BB117" s="307">
        <v>953244.42</v>
      </c>
      <c r="BC117" s="307">
        <v>7191404.0999999987</v>
      </c>
      <c r="BD117" s="307">
        <v>6765342.2000000002</v>
      </c>
      <c r="BE117" s="307">
        <v>12556160.439999998</v>
      </c>
      <c r="BF117" s="307">
        <v>3798945.6500000004</v>
      </c>
      <c r="BG117" s="307">
        <v>2746532.16</v>
      </c>
      <c r="BH117" s="307">
        <v>7150387.2000000002</v>
      </c>
      <c r="BI117" s="307">
        <v>0</v>
      </c>
      <c r="BJ117" s="307">
        <v>0</v>
      </c>
      <c r="BK117" s="307">
        <v>0</v>
      </c>
      <c r="BL117" s="307">
        <v>71316593.069999993</v>
      </c>
      <c r="BM117" s="307">
        <v>283872.24</v>
      </c>
      <c r="BN117" s="314">
        <f t="shared" si="17"/>
        <v>8634441.7799999993</v>
      </c>
      <c r="BO117" s="307">
        <v>0</v>
      </c>
      <c r="BP117" s="307">
        <v>1756.68</v>
      </c>
      <c r="BQ117" s="307">
        <v>8632685.0999999996</v>
      </c>
      <c r="BR117" s="307">
        <v>0</v>
      </c>
      <c r="BS117" s="307">
        <v>1652966238.3099999</v>
      </c>
      <c r="BT117" s="307">
        <v>551549809.10563934</v>
      </c>
      <c r="BU117" s="307">
        <v>137917092.60670516</v>
      </c>
      <c r="BV117" s="307">
        <v>24896889.25</v>
      </c>
      <c r="BW117" s="314">
        <f t="shared" si="18"/>
        <v>1677863127.5599999</v>
      </c>
      <c r="BX117" s="314">
        <f t="shared" si="19"/>
        <v>0</v>
      </c>
      <c r="BY117" s="307">
        <v>0</v>
      </c>
      <c r="BZ117" s="307">
        <v>0</v>
      </c>
      <c r="CA117" s="307">
        <v>0</v>
      </c>
      <c r="CB117" s="309">
        <v>0</v>
      </c>
      <c r="CC117" s="317">
        <v>0</v>
      </c>
      <c r="CE117" s="311"/>
    </row>
    <row r="118" spans="1:83" ht="42.75">
      <c r="A118" s="184">
        <v>520171</v>
      </c>
      <c r="B118" s="300">
        <v>111</v>
      </c>
      <c r="C118" s="185" t="s">
        <v>158</v>
      </c>
      <c r="D118" s="12">
        <f t="shared" si="14"/>
        <v>112070</v>
      </c>
      <c r="E118" s="270">
        <f>СОГАЗ!E121+Капитал!E121+Ингосстрах!E121+Ресо!E121</f>
        <v>3500</v>
      </c>
      <c r="F118" s="270">
        <f>СОГАЗ!F121+Капитал!F121+Ингосстрах!F121+Ресо!F121</f>
        <v>0</v>
      </c>
      <c r="G118" s="270">
        <f>СОГАЗ!G121+Капитал!G121+Ингосстрах!G121+Ресо!G121</f>
        <v>0</v>
      </c>
      <c r="H118" s="270">
        <f>СОГАЗ!H121+Капитал!H121+Ингосстрах!H121+Ресо!H121</f>
        <v>108570</v>
      </c>
      <c r="I118" s="270">
        <f>СОГАЗ!I121+Капитал!I121+Ингосстрах!I121+Ресо!I121</f>
        <v>0</v>
      </c>
      <c r="J118" s="270">
        <f>СОГАЗ!J121+Капитал!J121+Ингосстрах!J121+Ресо!J121</f>
        <v>0</v>
      </c>
      <c r="K118" s="270">
        <f>СОГАЗ!K121+Капитал!K121+Ингосстрах!K121+Ресо!K121</f>
        <v>0</v>
      </c>
      <c r="L118" s="270">
        <f>СОГАЗ!L121+Капитал!L121+Ингосстрах!L121+Ресо!L121</f>
        <v>0</v>
      </c>
      <c r="M118" s="301">
        <f t="shared" si="15"/>
        <v>5250</v>
      </c>
      <c r="N118" s="305">
        <f>СОГАЗ!N121+Капитал!N121+Ингосстрах!N121+Ресо!N121</f>
        <v>5250</v>
      </c>
      <c r="O118" s="305">
        <f>СОГАЗ!O121+Капитал!O121+Ингосстрах!O121+Ресо!O121</f>
        <v>11987</v>
      </c>
      <c r="P118" s="305">
        <f>СОГАЗ!P121+Капитал!P121+Ингосстрах!P121+Ресо!P121</f>
        <v>9868</v>
      </c>
      <c r="Q118" s="305">
        <f>СОГАЗ!Q121+Капитал!Q121+Ингосстрах!Q121+Ресо!Q121</f>
        <v>500</v>
      </c>
      <c r="R118" s="305">
        <f>СОГАЗ!R121+Капитал!R121+Ингосстрах!R121+Ресо!R121</f>
        <v>11095</v>
      </c>
      <c r="S118" s="305">
        <f>СОГАЗ!S121+Капитал!S121+Ингосстрах!S121+Ресо!S121</f>
        <v>1633</v>
      </c>
      <c r="T118" s="305">
        <f>СОГАЗ!T121+Капитал!T121+Ингосстрах!T121+Ресо!T121</f>
        <v>18263</v>
      </c>
      <c r="U118" s="305">
        <f>СОГАЗ!U121+Капитал!U121+Ингосстрах!U121+Ресо!U121</f>
        <v>4500</v>
      </c>
      <c r="V118" s="305">
        <f>СОГАЗ!V121+Капитал!V121+Ингосстрах!V121+Ресо!V121</f>
        <v>2500</v>
      </c>
      <c r="W118" s="305">
        <f>СОГАЗ!W121+Капитал!W121+Ингосстрах!W121+Ресо!W121</f>
        <v>0</v>
      </c>
      <c r="X118" s="305">
        <f>СОГАЗ!X121+Капитал!X121+Ингосстрах!X121+Ресо!X121</f>
        <v>0</v>
      </c>
      <c r="Y118" s="186">
        <f>СОГАЗ!Y121+Капитал!Y121+Ингосстрах!Y121+Ресо!Y121</f>
        <v>0</v>
      </c>
      <c r="Z118" s="12">
        <f t="shared" si="10"/>
        <v>0</v>
      </c>
      <c r="AA118" s="306">
        <f>СОГАЗ!AA121+Капитал!AA121+Ингосстрах!AA121+Ресо!AA121</f>
        <v>0</v>
      </c>
      <c r="AB118" s="305">
        <f>СОГАЗ!AB121+Капитал!AB121+Ингосстрах!AB121+Ресо!AB121</f>
        <v>0</v>
      </c>
      <c r="AC118" s="305">
        <f>СОГАЗ!AC121+Капитал!AC121+Ингосстрах!AC121+Ресо!AC121</f>
        <v>0</v>
      </c>
      <c r="AD118" s="186">
        <f>СОГАЗ!AD121+Капитал!AD121+Ингосстрах!AD121+Ресо!AD121</f>
        <v>0</v>
      </c>
      <c r="AE118" s="14">
        <f>СОГАЗ!AE121+Капитал!AE121+Ингосстрах!AE121+Ресо!AE121</f>
        <v>16980</v>
      </c>
      <c r="AF118" s="305">
        <f>СОГАЗ!AF121+Капитал!AF121+Ингосстрах!AF121+Ресо!AF121</f>
        <v>797</v>
      </c>
      <c r="AG118" s="305">
        <f>СОГАЗ!AG121+Капитал!AG121+Ингосстрах!AG121+Ресо!AG121</f>
        <v>15110</v>
      </c>
      <c r="AH118" s="302">
        <f>СОГАЗ!AH121+Капитал!AH121+Ингосстрах!AH121+Ресо!AH121</f>
        <v>0</v>
      </c>
      <c r="AI118" s="17">
        <f t="shared" si="11"/>
        <v>16980</v>
      </c>
      <c r="AJ118" s="12">
        <f t="shared" si="12"/>
        <v>18300</v>
      </c>
      <c r="AK118" s="306">
        <f>СОГАЗ!AK121+Капитал!AK121+Ингосстрах!AK121+Ресо!AK121</f>
        <v>18300</v>
      </c>
      <c r="AL118" s="305">
        <f>СОГАЗ!AL121+Капитал!AL121+Ингосстрах!AL121+Ресо!AL121</f>
        <v>15039</v>
      </c>
      <c r="AM118" s="187">
        <f>СОГАЗ!AM121+Капитал!AM121+Ингосстрах!AM121+Ресо!AM121</f>
        <v>0</v>
      </c>
      <c r="AN118" s="14">
        <f>СОГАЗ!AN121+Капитал!AN121+Ингосстрах!AN121+Ресо!AN121</f>
        <v>0</v>
      </c>
      <c r="AO118" s="186">
        <f>СОГАЗ!AO121+Капитал!AO121+Ингосстрах!AO121+Ресо!AO121</f>
        <v>0</v>
      </c>
      <c r="AP118" s="309">
        <f t="shared" si="13"/>
        <v>2912683241.3500004</v>
      </c>
      <c r="AQ118" s="314">
        <f t="shared" si="16"/>
        <v>30967543.599999998</v>
      </c>
      <c r="AR118" s="307">
        <v>841539.99999999988</v>
      </c>
      <c r="AS118" s="307">
        <v>0</v>
      </c>
      <c r="AT118" s="307">
        <v>0</v>
      </c>
      <c r="AU118" s="307">
        <v>0</v>
      </c>
      <c r="AV118" s="307">
        <v>30126003.599999998</v>
      </c>
      <c r="AW118" s="307">
        <v>0</v>
      </c>
      <c r="AX118" s="307">
        <v>0</v>
      </c>
      <c r="AY118" s="307">
        <v>0</v>
      </c>
      <c r="AZ118" s="307">
        <v>0</v>
      </c>
      <c r="BA118" s="309">
        <v>123575847.16000001</v>
      </c>
      <c r="BB118" s="307">
        <v>3915082.5</v>
      </c>
      <c r="BC118" s="307">
        <v>36933745.050000004</v>
      </c>
      <c r="BD118" s="307">
        <v>33447092.600000001</v>
      </c>
      <c r="BE118" s="307">
        <v>332455</v>
      </c>
      <c r="BF118" s="307">
        <v>10438176.000000002</v>
      </c>
      <c r="BG118" s="307">
        <v>15573218.810000001</v>
      </c>
      <c r="BH118" s="307">
        <v>11220787.199999999</v>
      </c>
      <c r="BI118" s="307">
        <v>11715289.999999998</v>
      </c>
      <c r="BJ118" s="307">
        <v>0</v>
      </c>
      <c r="BK118" s="307">
        <v>0</v>
      </c>
      <c r="BL118" s="307">
        <v>0</v>
      </c>
      <c r="BM118" s="307">
        <v>0</v>
      </c>
      <c r="BN118" s="314">
        <f t="shared" si="17"/>
        <v>0</v>
      </c>
      <c r="BO118" s="307">
        <v>0</v>
      </c>
      <c r="BP118" s="307">
        <v>0</v>
      </c>
      <c r="BQ118" s="307">
        <v>0</v>
      </c>
      <c r="BR118" s="307">
        <v>0</v>
      </c>
      <c r="BS118" s="307">
        <v>1202607311.4000001</v>
      </c>
      <c r="BT118" s="307">
        <v>99165003.480000004</v>
      </c>
      <c r="BU118" s="307">
        <v>1470872373</v>
      </c>
      <c r="BV118" s="307">
        <v>0</v>
      </c>
      <c r="BW118" s="314">
        <f t="shared" si="18"/>
        <v>1202607311.4000001</v>
      </c>
      <c r="BX118" s="314">
        <f t="shared" si="19"/>
        <v>1555532539.1900001</v>
      </c>
      <c r="BY118" s="307">
        <v>1555532539.1900001</v>
      </c>
      <c r="BZ118" s="307">
        <v>1525855246.5999999</v>
      </c>
      <c r="CA118" s="307">
        <v>0</v>
      </c>
      <c r="CB118" s="309">
        <v>0</v>
      </c>
      <c r="CC118" s="317">
        <v>0</v>
      </c>
      <c r="CE118" s="311"/>
    </row>
    <row r="119" spans="1:83" ht="42.75">
      <c r="A119" s="184">
        <v>520170</v>
      </c>
      <c r="B119" s="300">
        <v>112</v>
      </c>
      <c r="C119" s="185" t="s">
        <v>159</v>
      </c>
      <c r="D119" s="12">
        <f t="shared" si="14"/>
        <v>40807</v>
      </c>
      <c r="E119" s="270">
        <f>СОГАЗ!E122+Капитал!E122+Ингосстрах!E122+Ресо!E122</f>
        <v>0</v>
      </c>
      <c r="F119" s="270">
        <f>СОГАЗ!F122+Капитал!F122+Ингосстрах!F122+Ресо!F122</f>
        <v>0</v>
      </c>
      <c r="G119" s="270">
        <f>СОГАЗ!G122+Капитал!G122+Ингосстрах!G122+Ресо!G122</f>
        <v>0</v>
      </c>
      <c r="H119" s="270">
        <f>СОГАЗ!H122+Капитал!H122+Ингосстрах!H122+Ресо!H122</f>
        <v>39921</v>
      </c>
      <c r="I119" s="270">
        <f>СОГАЗ!I122+Капитал!I122+Ингосстрах!I122+Ресо!I122</f>
        <v>0</v>
      </c>
      <c r="J119" s="270">
        <f>СОГАЗ!J122+Капитал!J122+Ингосстрах!J122+Ресо!J122</f>
        <v>0</v>
      </c>
      <c r="K119" s="270">
        <f>СОГАЗ!K122+Капитал!K122+Ингосстрах!K122+Ресо!K122</f>
        <v>0</v>
      </c>
      <c r="L119" s="270">
        <f>СОГАЗ!L122+Капитал!L122+Ингосстрах!L122+Ресо!L122</f>
        <v>886</v>
      </c>
      <c r="M119" s="301">
        <f t="shared" si="15"/>
        <v>780</v>
      </c>
      <c r="N119" s="305">
        <f>СОГАЗ!N122+Капитал!N122+Ингосстрах!N122+Ресо!N122</f>
        <v>0</v>
      </c>
      <c r="O119" s="305">
        <f>СОГАЗ!O122+Капитал!O122+Ингосстрах!O122+Ресо!O122</f>
        <v>0</v>
      </c>
      <c r="P119" s="305">
        <f>СОГАЗ!P122+Капитал!P122+Ингосстрах!P122+Ресо!P122</f>
        <v>2278</v>
      </c>
      <c r="Q119" s="305">
        <f>СОГАЗ!Q122+Капитал!Q122+Ингосстрах!Q122+Ресо!Q122</f>
        <v>0</v>
      </c>
      <c r="R119" s="305">
        <f>СОГАЗ!R122+Капитал!R122+Ингосстрах!R122+Ресо!R122</f>
        <v>0</v>
      </c>
      <c r="S119" s="305">
        <f>СОГАЗ!S122+Капитал!S122+Ингосстрах!S122+Ресо!S122</f>
        <v>0</v>
      </c>
      <c r="T119" s="305">
        <f>СОГАЗ!T122+Капитал!T122+Ингосстрах!T122+Ресо!T122</f>
        <v>0</v>
      </c>
      <c r="U119" s="305">
        <f>СОГАЗ!U122+Капитал!U122+Ингосстрах!U122+Ресо!U122</f>
        <v>0</v>
      </c>
      <c r="V119" s="305">
        <f>СОГАЗ!V122+Капитал!V122+Ингосстрах!V122+Ресо!V122</f>
        <v>0</v>
      </c>
      <c r="W119" s="305">
        <f>СОГАЗ!W122+Капитал!W122+Ингосстрах!W122+Ресо!W122</f>
        <v>0</v>
      </c>
      <c r="X119" s="305">
        <f>СОГАЗ!X122+Капитал!X122+Ингосстрах!X122+Ресо!X122</f>
        <v>0</v>
      </c>
      <c r="Y119" s="186">
        <f>СОГАЗ!Y122+Капитал!Y122+Ингосстрах!Y122+Ресо!Y122</f>
        <v>780</v>
      </c>
      <c r="Z119" s="12">
        <f t="shared" si="10"/>
        <v>577</v>
      </c>
      <c r="AA119" s="306">
        <f>СОГАЗ!AA122+Капитал!AA122+Ингосстрах!AA122+Ресо!AA122</f>
        <v>0</v>
      </c>
      <c r="AB119" s="305">
        <f>СОГАЗ!AB122+Капитал!AB122+Ингосстрах!AB122+Ресо!AB122</f>
        <v>0</v>
      </c>
      <c r="AC119" s="305">
        <f>СОГАЗ!AC122+Капитал!AC122+Ингосстрах!AC122+Ресо!AC122</f>
        <v>577</v>
      </c>
      <c r="AD119" s="186">
        <f>СОГАЗ!AD122+Капитал!AD122+Ингосстрах!AD122+Ресо!AD122</f>
        <v>0</v>
      </c>
      <c r="AE119" s="14">
        <f>СОГАЗ!AE122+Капитал!AE122+Ингосстрах!AE122+Ресо!AE122</f>
        <v>5432</v>
      </c>
      <c r="AF119" s="305">
        <f>СОГАЗ!AF122+Капитал!AF122+Ингосстрах!AF122+Ресо!AF122</f>
        <v>99</v>
      </c>
      <c r="AG119" s="305">
        <f>СОГАЗ!AG122+Капитал!AG122+Ингосстрах!AG122+Ресо!AG122</f>
        <v>0</v>
      </c>
      <c r="AH119" s="302">
        <f>СОГАЗ!AH122+Капитал!AH122+Ингосстрах!AH122+Ресо!AH122</f>
        <v>266</v>
      </c>
      <c r="AI119" s="17">
        <f t="shared" si="11"/>
        <v>5698</v>
      </c>
      <c r="AJ119" s="12">
        <f t="shared" si="12"/>
        <v>1790</v>
      </c>
      <c r="AK119" s="306">
        <f>СОГАЗ!AK122+Капитал!AK122+Ингосстрах!AK122+Ресо!AK122</f>
        <v>1790</v>
      </c>
      <c r="AL119" s="305">
        <f>СОГАЗ!AL122+Капитал!AL122+Ингосстрах!AL122+Ресо!AL122</f>
        <v>0</v>
      </c>
      <c r="AM119" s="187">
        <f>СОГАЗ!AM122+Капитал!AM122+Ингосстрах!AM122+Ресо!AM122</f>
        <v>0</v>
      </c>
      <c r="AN119" s="14">
        <f>СОГАЗ!AN122+Капитал!AN122+Ингосстрах!AN122+Ресо!AN122</f>
        <v>0</v>
      </c>
      <c r="AO119" s="186">
        <f>СОГАЗ!AO122+Капитал!AO122+Ингосстрах!AO122+Ресо!AO122</f>
        <v>0</v>
      </c>
      <c r="AP119" s="309">
        <f t="shared" si="13"/>
        <v>434302182.13</v>
      </c>
      <c r="AQ119" s="314">
        <f t="shared" si="16"/>
        <v>11572065.779999999</v>
      </c>
      <c r="AR119" s="307">
        <v>0</v>
      </c>
      <c r="AS119" s="307">
        <v>0</v>
      </c>
      <c r="AT119" s="307">
        <v>0</v>
      </c>
      <c r="AU119" s="307">
        <v>0</v>
      </c>
      <c r="AV119" s="307">
        <v>11077279.08</v>
      </c>
      <c r="AW119" s="307">
        <v>0</v>
      </c>
      <c r="AX119" s="307">
        <v>0</v>
      </c>
      <c r="AY119" s="307">
        <v>0</v>
      </c>
      <c r="AZ119" s="307">
        <v>494786.70000000007</v>
      </c>
      <c r="BA119" s="309">
        <v>8417457.5</v>
      </c>
      <c r="BB119" s="307">
        <v>0</v>
      </c>
      <c r="BC119" s="307">
        <v>0</v>
      </c>
      <c r="BD119" s="307">
        <v>7721167.1000000006</v>
      </c>
      <c r="BE119" s="307">
        <v>0</v>
      </c>
      <c r="BF119" s="307">
        <v>0</v>
      </c>
      <c r="BG119" s="307">
        <v>0</v>
      </c>
      <c r="BH119" s="307">
        <v>0</v>
      </c>
      <c r="BI119" s="307">
        <v>0</v>
      </c>
      <c r="BJ119" s="307">
        <v>0</v>
      </c>
      <c r="BK119" s="307">
        <v>0</v>
      </c>
      <c r="BL119" s="307">
        <v>0</v>
      </c>
      <c r="BM119" s="307">
        <v>696290.4</v>
      </c>
      <c r="BN119" s="314">
        <f t="shared" si="17"/>
        <v>466129.45</v>
      </c>
      <c r="BO119" s="307">
        <v>0</v>
      </c>
      <c r="BP119" s="307">
        <v>0</v>
      </c>
      <c r="BQ119" s="307">
        <v>466129.45</v>
      </c>
      <c r="BR119" s="307">
        <v>0</v>
      </c>
      <c r="BS119" s="307">
        <v>357598996.62</v>
      </c>
      <c r="BT119" s="307">
        <v>6268383</v>
      </c>
      <c r="BU119" s="307">
        <v>0</v>
      </c>
      <c r="BV119" s="307">
        <v>13145621.58</v>
      </c>
      <c r="BW119" s="314">
        <f t="shared" si="18"/>
        <v>370744618.19999999</v>
      </c>
      <c r="BX119" s="314">
        <f t="shared" si="19"/>
        <v>43101911.200000003</v>
      </c>
      <c r="BY119" s="307">
        <v>43101911.200000003</v>
      </c>
      <c r="BZ119" s="307">
        <v>0</v>
      </c>
      <c r="CA119" s="307">
        <v>0</v>
      </c>
      <c r="CB119" s="309">
        <v>0</v>
      </c>
      <c r="CC119" s="317">
        <v>0</v>
      </c>
      <c r="CE119" s="311"/>
    </row>
    <row r="120" spans="1:83" ht="28.5">
      <c r="A120" s="184">
        <v>520023</v>
      </c>
      <c r="B120" s="300">
        <v>113</v>
      </c>
      <c r="C120" s="185" t="s">
        <v>160</v>
      </c>
      <c r="D120" s="12">
        <f t="shared" si="14"/>
        <v>85129</v>
      </c>
      <c r="E120" s="270">
        <f>СОГАЗ!E123+Капитал!E123+Ингосстрах!E123+Ресо!E123</f>
        <v>0</v>
      </c>
      <c r="F120" s="270">
        <f>СОГАЗ!F123+Капитал!F123+Ингосстрах!F123+Ресо!F123</f>
        <v>0</v>
      </c>
      <c r="G120" s="270">
        <f>СОГАЗ!G123+Капитал!G123+Ингосстрах!G123+Ресо!G123</f>
        <v>0</v>
      </c>
      <c r="H120" s="270">
        <f>СОГАЗ!H123+Капитал!H123+Ингосстрах!H123+Ресо!H123</f>
        <v>85129</v>
      </c>
      <c r="I120" s="270">
        <f>СОГАЗ!I123+Капитал!I123+Ингосстрах!I123+Ресо!I123</f>
        <v>454887</v>
      </c>
      <c r="J120" s="270">
        <f>СОГАЗ!J123+Капитал!J123+Ингосстрах!J123+Ресо!J123</f>
        <v>0</v>
      </c>
      <c r="K120" s="270">
        <f>СОГАЗ!K123+Капитал!K123+Ингосстрах!K123+Ресо!K123</f>
        <v>0</v>
      </c>
      <c r="L120" s="270">
        <f>СОГАЗ!L123+Капитал!L123+Ингосстрах!L123+Ресо!L123</f>
        <v>0</v>
      </c>
      <c r="M120" s="301">
        <f t="shared" si="15"/>
        <v>0</v>
      </c>
      <c r="N120" s="305">
        <f>СОГАЗ!N123+Капитал!N123+Ингосстрах!N123+Ресо!N123</f>
        <v>0</v>
      </c>
      <c r="O120" s="305">
        <f>СОГАЗ!O123+Капитал!O123+Ингосстрах!O123+Ресо!O123</f>
        <v>8006</v>
      </c>
      <c r="P120" s="305">
        <f>СОГАЗ!P123+Капитал!P123+Ингосстрах!P123+Ресо!P123</f>
        <v>1864</v>
      </c>
      <c r="Q120" s="305">
        <f>СОГАЗ!Q123+Капитал!Q123+Ингосстрах!Q123+Ресо!Q123</f>
        <v>15942</v>
      </c>
      <c r="R120" s="305">
        <f>СОГАЗ!R123+Капитал!R123+Ингосстрах!R123+Ресо!R123</f>
        <v>11070</v>
      </c>
      <c r="S120" s="305">
        <f>СОГАЗ!S123+Капитал!S123+Ингосстрах!S123+Ресо!S123</f>
        <v>0</v>
      </c>
      <c r="T120" s="305">
        <f>СОГАЗ!T123+Капитал!T123+Ингосстрах!T123+Ресо!T123</f>
        <v>0</v>
      </c>
      <c r="U120" s="305">
        <f>СОГАЗ!U123+Капитал!U123+Ингосстрах!U123+Ресо!U123</f>
        <v>3000</v>
      </c>
      <c r="V120" s="305">
        <f>СОГАЗ!V123+Капитал!V123+Ингосстрах!V123+Ресо!V123</f>
        <v>0</v>
      </c>
      <c r="W120" s="305">
        <f>СОГАЗ!W123+Капитал!W123+Ингосстрах!W123+Ресо!W123</f>
        <v>0</v>
      </c>
      <c r="X120" s="305">
        <f>СОГАЗ!X123+Капитал!X123+Ингосстрах!X123+Ресо!X123</f>
        <v>0</v>
      </c>
      <c r="Y120" s="186">
        <f>СОГАЗ!Y123+Капитал!Y123+Ингосстрах!Y123+Ресо!Y123</f>
        <v>0</v>
      </c>
      <c r="Z120" s="12">
        <f t="shared" si="10"/>
        <v>0</v>
      </c>
      <c r="AA120" s="306">
        <f>СОГАЗ!AA123+Капитал!AA123+Ингосстрах!AA123+Ресо!AA123</f>
        <v>0</v>
      </c>
      <c r="AB120" s="305">
        <f>СОГАЗ!AB123+Капитал!AB123+Ингосстрах!AB123+Ресо!AB123</f>
        <v>0</v>
      </c>
      <c r="AC120" s="305">
        <f>СОГАЗ!AC123+Капитал!AC123+Ингосстрах!AC123+Ресо!AC123</f>
        <v>0</v>
      </c>
      <c r="AD120" s="186">
        <f>СОГАЗ!AD123+Капитал!AD123+Ингосстрах!AD123+Ресо!AD123</f>
        <v>0</v>
      </c>
      <c r="AE120" s="14">
        <f>СОГАЗ!AE123+Капитал!AE123+Ингосстрах!AE123+Ресо!AE123</f>
        <v>534</v>
      </c>
      <c r="AF120" s="305">
        <f>СОГАЗ!AF123+Капитал!AF123+Ингосстрах!AF123+Ресо!AF123</f>
        <v>0</v>
      </c>
      <c r="AG120" s="305">
        <f>СОГАЗ!AG123+Капитал!AG123+Ингосстрах!AG123+Ресо!AG123</f>
        <v>0</v>
      </c>
      <c r="AH120" s="302">
        <f>СОГАЗ!AH123+Капитал!AH123+Ингосстрах!AH123+Ресо!AH123</f>
        <v>0</v>
      </c>
      <c r="AI120" s="17">
        <f t="shared" si="11"/>
        <v>534</v>
      </c>
      <c r="AJ120" s="12">
        <f t="shared" si="12"/>
        <v>0</v>
      </c>
      <c r="AK120" s="306">
        <f>СОГАЗ!AK123+Капитал!AK123+Ингосстрах!AK123+Ресо!AK123</f>
        <v>0</v>
      </c>
      <c r="AL120" s="305">
        <f>СОГАЗ!AL123+Капитал!AL123+Ингосстрах!AL123+Ресо!AL123</f>
        <v>0</v>
      </c>
      <c r="AM120" s="187">
        <f>СОГАЗ!AM123+Капитал!AM123+Ингосстрах!AM123+Ресо!AM123</f>
        <v>0</v>
      </c>
      <c r="AN120" s="14">
        <f>СОГАЗ!AN123+Капитал!AN123+Ингосстрах!AN123+Ресо!AN123</f>
        <v>0</v>
      </c>
      <c r="AO120" s="186">
        <f>СОГАЗ!AO123+Капитал!AO123+Ингосстрах!AO123+Ресо!AO123</f>
        <v>0</v>
      </c>
      <c r="AP120" s="309">
        <f t="shared" si="13"/>
        <v>140791526.22</v>
      </c>
      <c r="AQ120" s="314">
        <f t="shared" si="16"/>
        <v>72312699.400000006</v>
      </c>
      <c r="AR120" s="307">
        <v>0</v>
      </c>
      <c r="AS120" s="307">
        <v>0</v>
      </c>
      <c r="AT120" s="307">
        <v>0</v>
      </c>
      <c r="AU120" s="307">
        <v>0</v>
      </c>
      <c r="AV120" s="307">
        <v>23621594.920000002</v>
      </c>
      <c r="AW120" s="307">
        <v>48691104.480000004</v>
      </c>
      <c r="AX120" s="307">
        <v>0</v>
      </c>
      <c r="AY120" s="307">
        <v>0</v>
      </c>
      <c r="AZ120" s="307">
        <v>0</v>
      </c>
      <c r="BA120" s="309">
        <v>53454282.920000002</v>
      </c>
      <c r="BB120" s="307">
        <v>0</v>
      </c>
      <c r="BC120" s="307">
        <v>24667686.899999999</v>
      </c>
      <c r="BD120" s="307">
        <v>6317934.7999999998</v>
      </c>
      <c r="BE120" s="307">
        <v>10599995.220000001</v>
      </c>
      <c r="BF120" s="307">
        <v>10414656</v>
      </c>
      <c r="BG120" s="307">
        <v>0</v>
      </c>
      <c r="BH120" s="307">
        <v>0</v>
      </c>
      <c r="BI120" s="307">
        <v>1454010</v>
      </c>
      <c r="BJ120" s="307">
        <v>0</v>
      </c>
      <c r="BK120" s="307">
        <v>0</v>
      </c>
      <c r="BL120" s="307">
        <v>0</v>
      </c>
      <c r="BM120" s="307">
        <v>0</v>
      </c>
      <c r="BN120" s="314">
        <f t="shared" si="17"/>
        <v>0</v>
      </c>
      <c r="BO120" s="307">
        <v>0</v>
      </c>
      <c r="BP120" s="307">
        <v>0</v>
      </c>
      <c r="BQ120" s="307">
        <v>0</v>
      </c>
      <c r="BR120" s="307">
        <v>0</v>
      </c>
      <c r="BS120" s="307">
        <v>15024543.9</v>
      </c>
      <c r="BT120" s="307">
        <v>0</v>
      </c>
      <c r="BU120" s="307">
        <v>0</v>
      </c>
      <c r="BV120" s="307">
        <v>0</v>
      </c>
      <c r="BW120" s="314">
        <f t="shared" si="18"/>
        <v>15024543.9</v>
      </c>
      <c r="BX120" s="314">
        <f t="shared" si="19"/>
        <v>0</v>
      </c>
      <c r="BY120" s="307">
        <v>0</v>
      </c>
      <c r="BZ120" s="307">
        <v>0</v>
      </c>
      <c r="CA120" s="307">
        <v>0</v>
      </c>
      <c r="CB120" s="309">
        <v>0</v>
      </c>
      <c r="CC120" s="317">
        <v>0</v>
      </c>
      <c r="CE120" s="311"/>
    </row>
    <row r="121" spans="1:83" ht="28.5">
      <c r="A121" s="184">
        <v>520055</v>
      </c>
      <c r="B121" s="300">
        <v>114</v>
      </c>
      <c r="C121" s="185" t="s">
        <v>161</v>
      </c>
      <c r="D121" s="12">
        <f t="shared" si="14"/>
        <v>0</v>
      </c>
      <c r="E121" s="270">
        <f>СОГАЗ!E124+Капитал!E124+Ингосстрах!E124+Ресо!E124</f>
        <v>0</v>
      </c>
      <c r="F121" s="270">
        <f>СОГАЗ!F124+Капитал!F124+Ингосстрах!F124+Ресо!F124</f>
        <v>0</v>
      </c>
      <c r="G121" s="270">
        <f>СОГАЗ!G124+Капитал!G124+Ингосстрах!G124+Ресо!G124</f>
        <v>0</v>
      </c>
      <c r="H121" s="270">
        <f>СОГАЗ!H124+Капитал!H124+Ингосстрах!H124+Ресо!H124</f>
        <v>0</v>
      </c>
      <c r="I121" s="270">
        <f>СОГАЗ!I124+Капитал!I124+Ингосстрах!I124+Ресо!I124</f>
        <v>0</v>
      </c>
      <c r="J121" s="270">
        <f>СОГАЗ!J124+Капитал!J124+Ингосстрах!J124+Ресо!J124</f>
        <v>0</v>
      </c>
      <c r="K121" s="270">
        <f>СОГАЗ!K124+Капитал!K124+Ингосстрах!K124+Ресо!K124</f>
        <v>0</v>
      </c>
      <c r="L121" s="270">
        <f>СОГАЗ!L124+Капитал!L124+Ингосстрах!L124+Ресо!L124</f>
        <v>0</v>
      </c>
      <c r="M121" s="301">
        <f t="shared" si="15"/>
        <v>0</v>
      </c>
      <c r="N121" s="305">
        <f>СОГАЗ!N124+Капитал!N124+Ингосстрах!N124+Ресо!N124</f>
        <v>0</v>
      </c>
      <c r="O121" s="305">
        <f>СОГАЗ!O124+Капитал!O124+Ингосстрах!O124+Ресо!O124</f>
        <v>1208</v>
      </c>
      <c r="P121" s="305">
        <f>СОГАЗ!P124+Капитал!P124+Ингосстрах!P124+Ресо!P124</f>
        <v>0</v>
      </c>
      <c r="Q121" s="305">
        <f>СОГАЗ!Q124+Капитал!Q124+Ингосстрах!Q124+Ресо!Q124</f>
        <v>0</v>
      </c>
      <c r="R121" s="305">
        <f>СОГАЗ!R124+Капитал!R124+Ингосстрах!R124+Ресо!R124</f>
        <v>0</v>
      </c>
      <c r="S121" s="305">
        <f>СОГАЗ!S124+Капитал!S124+Ингосстрах!S124+Ресо!S124</f>
        <v>0</v>
      </c>
      <c r="T121" s="305">
        <f>СОГАЗ!T124+Капитал!T124+Ингосстрах!T124+Ресо!T124</f>
        <v>0</v>
      </c>
      <c r="U121" s="305">
        <f>СОГАЗ!U124+Капитал!U124+Ингосстрах!U124+Ресо!U124</f>
        <v>0</v>
      </c>
      <c r="V121" s="305">
        <f>СОГАЗ!V124+Капитал!V124+Ингосстрах!V124+Ресо!V124</f>
        <v>0</v>
      </c>
      <c r="W121" s="305">
        <f>СОГАЗ!W124+Капитал!W124+Ингосстрах!W124+Ресо!W124</f>
        <v>0</v>
      </c>
      <c r="X121" s="305">
        <f>СОГАЗ!X124+Капитал!X124+Ингосстрах!X124+Ресо!X124</f>
        <v>0</v>
      </c>
      <c r="Y121" s="186">
        <f>СОГАЗ!Y124+Капитал!Y124+Ингосстрах!Y124+Ресо!Y124</f>
        <v>0</v>
      </c>
      <c r="Z121" s="12">
        <f t="shared" si="10"/>
        <v>3700</v>
      </c>
      <c r="AA121" s="306">
        <f>СОГАЗ!AA124+Капитал!AA124+Ингосстрах!AA124+Ресо!AA124</f>
        <v>0</v>
      </c>
      <c r="AB121" s="305">
        <f>СОГАЗ!AB124+Капитал!AB124+Ингосстрах!AB124+Ресо!AB124</f>
        <v>0</v>
      </c>
      <c r="AC121" s="305">
        <f>СОГАЗ!AC124+Капитал!AC124+Ингосстрах!AC124+Ресо!AC124</f>
        <v>3700</v>
      </c>
      <c r="AD121" s="186">
        <f>СОГАЗ!AD124+Капитал!AD124+Ингосстрах!AD124+Ресо!AD124</f>
        <v>0</v>
      </c>
      <c r="AE121" s="14">
        <f>СОГАЗ!AE124+Капитал!AE124+Ингосстрах!AE124+Ресо!AE124</f>
        <v>6203</v>
      </c>
      <c r="AF121" s="305">
        <f>СОГАЗ!AF124+Капитал!AF124+Ингосстрах!AF124+Ресо!AF124</f>
        <v>0</v>
      </c>
      <c r="AG121" s="305">
        <f>СОГАЗ!AG124+Капитал!AG124+Ингосстрах!AG124+Ресо!AG124</f>
        <v>0</v>
      </c>
      <c r="AH121" s="302">
        <f>СОГАЗ!AH124+Капитал!AH124+Ингосстрах!AH124+Ресо!AH124</f>
        <v>384</v>
      </c>
      <c r="AI121" s="17">
        <f t="shared" si="11"/>
        <v>6587</v>
      </c>
      <c r="AJ121" s="12">
        <f t="shared" si="12"/>
        <v>243</v>
      </c>
      <c r="AK121" s="306">
        <f>СОГАЗ!AK124+Капитал!AK124+Ингосстрах!AK124+Ресо!AK124</f>
        <v>243</v>
      </c>
      <c r="AL121" s="305">
        <f>СОГАЗ!AL124+Капитал!AL124+Ингосстрах!AL124+Ресо!AL124</f>
        <v>0</v>
      </c>
      <c r="AM121" s="187">
        <f>СОГАЗ!AM124+Капитал!AM124+Ингосстрах!AM124+Ресо!AM124</f>
        <v>0</v>
      </c>
      <c r="AN121" s="14">
        <f>СОГАЗ!AN124+Капитал!AN124+Ингосстрах!AN124+Ресо!AN124</f>
        <v>0</v>
      </c>
      <c r="AO121" s="186">
        <f>СОГАЗ!AO124+Капитал!AO124+Ингосстрах!AO124+Ресо!AO124</f>
        <v>0</v>
      </c>
      <c r="AP121" s="309">
        <f t="shared" si="13"/>
        <v>183489962.94999996</v>
      </c>
      <c r="AQ121" s="314">
        <f t="shared" si="16"/>
        <v>0</v>
      </c>
      <c r="AR121" s="307">
        <v>0</v>
      </c>
      <c r="AS121" s="307">
        <v>0</v>
      </c>
      <c r="AT121" s="307">
        <v>0</v>
      </c>
      <c r="AU121" s="307">
        <v>0</v>
      </c>
      <c r="AV121" s="307">
        <v>0</v>
      </c>
      <c r="AW121" s="307">
        <v>0</v>
      </c>
      <c r="AX121" s="307">
        <v>0</v>
      </c>
      <c r="AY121" s="307">
        <v>0</v>
      </c>
      <c r="AZ121" s="307">
        <v>0</v>
      </c>
      <c r="BA121" s="309">
        <v>3722029.2</v>
      </c>
      <c r="BB121" s="307">
        <v>0</v>
      </c>
      <c r="BC121" s="307">
        <v>3722029.2</v>
      </c>
      <c r="BD121" s="307">
        <v>0</v>
      </c>
      <c r="BE121" s="307">
        <v>0</v>
      </c>
      <c r="BF121" s="307">
        <v>0</v>
      </c>
      <c r="BG121" s="307">
        <v>0</v>
      </c>
      <c r="BH121" s="307">
        <v>0</v>
      </c>
      <c r="BI121" s="307">
        <v>0</v>
      </c>
      <c r="BJ121" s="307">
        <v>0</v>
      </c>
      <c r="BK121" s="307">
        <v>0</v>
      </c>
      <c r="BL121" s="307">
        <v>0</v>
      </c>
      <c r="BM121" s="307">
        <v>0</v>
      </c>
      <c r="BN121" s="314">
        <f t="shared" si="17"/>
        <v>2989045</v>
      </c>
      <c r="BO121" s="307">
        <v>0</v>
      </c>
      <c r="BP121" s="307">
        <v>0</v>
      </c>
      <c r="BQ121" s="307">
        <v>2989045</v>
      </c>
      <c r="BR121" s="307">
        <v>0</v>
      </c>
      <c r="BS121" s="307">
        <v>162792090.26999998</v>
      </c>
      <c r="BT121" s="307">
        <v>0</v>
      </c>
      <c r="BU121" s="307">
        <v>0</v>
      </c>
      <c r="BV121" s="307">
        <v>11906426.879999999</v>
      </c>
      <c r="BW121" s="314">
        <f t="shared" si="18"/>
        <v>174698517.14999998</v>
      </c>
      <c r="BX121" s="314">
        <f t="shared" si="19"/>
        <v>2080371.6</v>
      </c>
      <c r="BY121" s="307">
        <v>2080371.6</v>
      </c>
      <c r="BZ121" s="307">
        <v>0</v>
      </c>
      <c r="CA121" s="307">
        <v>0</v>
      </c>
      <c r="CB121" s="309">
        <v>0</v>
      </c>
      <c r="CC121" s="317">
        <v>0</v>
      </c>
      <c r="CE121" s="311"/>
    </row>
    <row r="122" spans="1:83" ht="57">
      <c r="A122" s="184">
        <v>520172</v>
      </c>
      <c r="B122" s="300">
        <v>115</v>
      </c>
      <c r="C122" s="185" t="s">
        <v>162</v>
      </c>
      <c r="D122" s="12">
        <f t="shared" si="14"/>
        <v>339450</v>
      </c>
      <c r="E122" s="270">
        <f>СОГАЗ!E125+Капитал!E125+Ингосстрах!E125+Ресо!E125</f>
        <v>0</v>
      </c>
      <c r="F122" s="270">
        <f>СОГАЗ!F125+Капитал!F125+Ингосстрах!F125+Ресо!F125</f>
        <v>0</v>
      </c>
      <c r="G122" s="270">
        <f>СОГАЗ!G125+Капитал!G125+Ингосстрах!G125+Ресо!G125</f>
        <v>0</v>
      </c>
      <c r="H122" s="270">
        <f>СОГАЗ!H125+Капитал!H125+Ингосстрах!H125+Ресо!H125</f>
        <v>0</v>
      </c>
      <c r="I122" s="270">
        <f>СОГАЗ!I125+Капитал!I125+Ингосстрах!I125+Ресо!I125</f>
        <v>0</v>
      </c>
      <c r="J122" s="270">
        <f>СОГАЗ!J125+Капитал!J125+Ингосстрах!J125+Ресо!J125</f>
        <v>51300</v>
      </c>
      <c r="K122" s="270">
        <f>СОГАЗ!K125+Капитал!K125+Ингосстрах!K125+Ресо!K125</f>
        <v>0</v>
      </c>
      <c r="L122" s="270">
        <f>СОГАЗ!L125+Капитал!L125+Ингосстрах!L125+Ресо!L125</f>
        <v>288150</v>
      </c>
      <c r="M122" s="301">
        <f t="shared" si="15"/>
        <v>258711</v>
      </c>
      <c r="N122" s="305">
        <f>СОГАЗ!N125+Капитал!N125+Ингосстрах!N125+Ресо!N125</f>
        <v>0</v>
      </c>
      <c r="O122" s="305">
        <f>СОГАЗ!O125+Капитал!O125+Ингосстрах!O125+Ресо!O125</f>
        <v>0</v>
      </c>
      <c r="P122" s="305">
        <f>СОГАЗ!P125+Капитал!P125+Ингосстрах!P125+Ресо!P125</f>
        <v>0</v>
      </c>
      <c r="Q122" s="305">
        <f>СОГАЗ!Q125+Капитал!Q125+Ингосстрах!Q125+Ресо!Q125</f>
        <v>0</v>
      </c>
      <c r="R122" s="305">
        <f>СОГАЗ!R125+Капитал!R125+Ингосстрах!R125+Ресо!R125</f>
        <v>0</v>
      </c>
      <c r="S122" s="305">
        <f>СОГАЗ!S125+Капитал!S125+Ингосстрах!S125+Ресо!S125</f>
        <v>0</v>
      </c>
      <c r="T122" s="305">
        <f>СОГАЗ!T125+Капитал!T125+Ингосстрах!T125+Ресо!T125</f>
        <v>0</v>
      </c>
      <c r="U122" s="305">
        <f>СОГАЗ!U125+Капитал!U125+Ингосстрах!U125+Ресо!U125</f>
        <v>0</v>
      </c>
      <c r="V122" s="305">
        <f>СОГАЗ!V125+Капитал!V125+Ингосстрах!V125+Ресо!V125</f>
        <v>0</v>
      </c>
      <c r="W122" s="305">
        <f>СОГАЗ!W125+Капитал!W125+Ингосстрах!W125+Ресо!W125</f>
        <v>0</v>
      </c>
      <c r="X122" s="305">
        <f>СОГАЗ!X125+Капитал!X125+Ингосстрах!X125+Ресо!X125</f>
        <v>0</v>
      </c>
      <c r="Y122" s="186">
        <f>СОГАЗ!Y125+Капитал!Y125+Ингосстрах!Y125+Ресо!Y125</f>
        <v>258711</v>
      </c>
      <c r="Z122" s="12">
        <f t="shared" si="10"/>
        <v>805</v>
      </c>
      <c r="AA122" s="306">
        <f>СОГАЗ!AA125+Капитал!AA125+Ингосстрах!AA125+Ресо!AA125</f>
        <v>0</v>
      </c>
      <c r="AB122" s="305">
        <f>СОГАЗ!AB125+Капитал!AB125+Ингосстрах!AB125+Ресо!AB125</f>
        <v>805</v>
      </c>
      <c r="AC122" s="305">
        <f>СОГАЗ!AC125+Капитал!AC125+Ингосстрах!AC125+Ресо!AC125</f>
        <v>0</v>
      </c>
      <c r="AD122" s="186">
        <f>СОГАЗ!AD125+Капитал!AD125+Ингосстрах!AD125+Ресо!AD125</f>
        <v>0</v>
      </c>
      <c r="AE122" s="14">
        <f>СОГАЗ!AE125+Капитал!AE125+Ингосстрах!AE125+Ресо!AE125</f>
        <v>0</v>
      </c>
      <c r="AF122" s="305">
        <f>СОГАЗ!AF125+Капитал!AF125+Ингосстрах!AF125+Ресо!AF125</f>
        <v>0</v>
      </c>
      <c r="AG122" s="305">
        <f>СОГАЗ!AG125+Капитал!AG125+Ингосстрах!AG125+Ресо!AG125</f>
        <v>0</v>
      </c>
      <c r="AH122" s="302">
        <f>СОГАЗ!AH125+Капитал!AH125+Ингосстрах!AH125+Ресо!AH125</f>
        <v>0</v>
      </c>
      <c r="AI122" s="17">
        <f t="shared" si="11"/>
        <v>0</v>
      </c>
      <c r="AJ122" s="12">
        <f t="shared" si="12"/>
        <v>0</v>
      </c>
      <c r="AK122" s="306">
        <f>СОГАЗ!AK125+Капитал!AK125+Ингосстрах!AK125+Ресо!AK125</f>
        <v>0</v>
      </c>
      <c r="AL122" s="305">
        <f>СОГАЗ!AL125+Капитал!AL125+Ингосстрах!AL125+Ресо!AL125</f>
        <v>0</v>
      </c>
      <c r="AM122" s="187">
        <f>СОГАЗ!AM125+Капитал!AM125+Ингосстрах!AM125+Ресо!AM125</f>
        <v>0</v>
      </c>
      <c r="AN122" s="14">
        <f>СОГАЗ!AN125+Капитал!AN125+Ингосстрах!AN125+Ресо!AN125</f>
        <v>0</v>
      </c>
      <c r="AO122" s="186">
        <f>СОГАЗ!AO125+Капитал!AO125+Ингосстрах!AO125+Ресо!AO125</f>
        <v>0</v>
      </c>
      <c r="AP122" s="309">
        <f t="shared" si="13"/>
        <v>408837118.74000001</v>
      </c>
      <c r="AQ122" s="314">
        <f t="shared" si="16"/>
        <v>177539593.50000003</v>
      </c>
      <c r="AR122" s="307">
        <v>0</v>
      </c>
      <c r="AS122" s="307">
        <v>0</v>
      </c>
      <c r="AT122" s="307">
        <v>0</v>
      </c>
      <c r="AU122" s="307">
        <v>0</v>
      </c>
      <c r="AV122" s="307">
        <v>0</v>
      </c>
      <c r="AW122" s="307">
        <v>0</v>
      </c>
      <c r="AX122" s="307">
        <v>16622225.999999998</v>
      </c>
      <c r="AY122" s="307">
        <v>0</v>
      </c>
      <c r="AZ122" s="307">
        <v>160917367.50000003</v>
      </c>
      <c r="BA122" s="309">
        <v>230943993.38999999</v>
      </c>
      <c r="BB122" s="307">
        <v>0</v>
      </c>
      <c r="BC122" s="307">
        <v>0</v>
      </c>
      <c r="BD122" s="307">
        <v>0</v>
      </c>
      <c r="BE122" s="307">
        <v>0</v>
      </c>
      <c r="BF122" s="307">
        <v>0</v>
      </c>
      <c r="BG122" s="307">
        <v>0</v>
      </c>
      <c r="BH122" s="307">
        <v>0</v>
      </c>
      <c r="BI122" s="307">
        <v>0</v>
      </c>
      <c r="BJ122" s="307">
        <v>0</v>
      </c>
      <c r="BK122" s="307">
        <v>0</v>
      </c>
      <c r="BL122" s="307">
        <v>0</v>
      </c>
      <c r="BM122" s="307">
        <v>230943993.38999999</v>
      </c>
      <c r="BN122" s="314">
        <f t="shared" si="17"/>
        <v>353531.85</v>
      </c>
      <c r="BO122" s="307">
        <v>0</v>
      </c>
      <c r="BP122" s="307">
        <v>353531.85</v>
      </c>
      <c r="BQ122" s="307">
        <v>0</v>
      </c>
      <c r="BR122" s="307">
        <v>0</v>
      </c>
      <c r="BS122" s="307"/>
      <c r="BT122" s="307">
        <v>0</v>
      </c>
      <c r="BU122" s="307">
        <v>0</v>
      </c>
      <c r="BV122" s="307">
        <v>0</v>
      </c>
      <c r="BW122" s="314">
        <f t="shared" si="18"/>
        <v>0</v>
      </c>
      <c r="BX122" s="314">
        <f t="shared" si="19"/>
        <v>0</v>
      </c>
      <c r="BY122" s="307">
        <v>0</v>
      </c>
      <c r="BZ122" s="307">
        <v>0</v>
      </c>
      <c r="CA122" s="307">
        <v>0</v>
      </c>
      <c r="CB122" s="309">
        <v>0</v>
      </c>
      <c r="CC122" s="317">
        <v>0</v>
      </c>
      <c r="CE122" s="311"/>
    </row>
    <row r="123" spans="1:83" ht="57">
      <c r="A123" s="184">
        <v>520284</v>
      </c>
      <c r="B123" s="300">
        <v>116</v>
      </c>
      <c r="C123" s="277" t="s">
        <v>163</v>
      </c>
      <c r="D123" s="12">
        <f t="shared" si="14"/>
        <v>30000</v>
      </c>
      <c r="E123" s="270">
        <f>СОГАЗ!E126+Капитал!E126+Ингосстрах!E126+Ресо!E126</f>
        <v>0</v>
      </c>
      <c r="F123" s="270">
        <f>СОГАЗ!F126+Капитал!F126+Ингосстрах!F126+Ресо!F126</f>
        <v>0</v>
      </c>
      <c r="G123" s="270">
        <f>СОГАЗ!G126+Капитал!G126+Ингосстрах!G126+Ресо!G126</f>
        <v>0</v>
      </c>
      <c r="H123" s="270">
        <f>СОГАЗ!H126+Капитал!H126+Ингосстрах!H126+Ресо!H126</f>
        <v>30000</v>
      </c>
      <c r="I123" s="270">
        <f>СОГАЗ!I126+Капитал!I126+Ингосстрах!I126+Ресо!I126</f>
        <v>0</v>
      </c>
      <c r="J123" s="270">
        <f>СОГАЗ!J126+Капитал!J126+Ингосстрах!J126+Ресо!J126</f>
        <v>0</v>
      </c>
      <c r="K123" s="270">
        <f>СОГАЗ!K126+Капитал!K126+Ингосстрах!K126+Ресо!K126</f>
        <v>0</v>
      </c>
      <c r="L123" s="270">
        <f>СОГАЗ!L126+Капитал!L126+Ингосстрах!L126+Ресо!L126</f>
        <v>0</v>
      </c>
      <c r="M123" s="301">
        <f t="shared" si="15"/>
        <v>0</v>
      </c>
      <c r="N123" s="305">
        <f>СОГАЗ!N126+Капитал!N126+Ингосстрах!N126+Ресо!N126</f>
        <v>0</v>
      </c>
      <c r="O123" s="305">
        <f>СОГАЗ!O126+Капитал!O126+Ингосстрах!O126+Ресо!O126</f>
        <v>153</v>
      </c>
      <c r="P123" s="305">
        <f>СОГАЗ!P126+Капитал!P126+Ингосстрах!P126+Ресо!P126</f>
        <v>0</v>
      </c>
      <c r="Q123" s="305">
        <f>СОГАЗ!Q126+Капитал!Q126+Ингосстрах!Q126+Ресо!Q126</f>
        <v>0</v>
      </c>
      <c r="R123" s="305">
        <f>СОГАЗ!R126+Капитал!R126+Ингосстрах!R126+Ресо!R126</f>
        <v>0</v>
      </c>
      <c r="S123" s="305">
        <f>СОГАЗ!S126+Капитал!S126+Ингосстрах!S126+Ресо!S126</f>
        <v>0</v>
      </c>
      <c r="T123" s="305">
        <f>СОГАЗ!T126+Капитал!T126+Ингосстрах!T126+Ресо!T126</f>
        <v>0</v>
      </c>
      <c r="U123" s="305">
        <f>СОГАЗ!U126+Капитал!U126+Ингосстрах!U126+Ресо!U126</f>
        <v>0</v>
      </c>
      <c r="V123" s="305">
        <f>СОГАЗ!V126+Капитал!V126+Ингосстрах!V126+Ресо!V126</f>
        <v>0</v>
      </c>
      <c r="W123" s="305">
        <f>СОГАЗ!W126+Капитал!W126+Ингосстрах!W126+Ресо!W126</f>
        <v>0</v>
      </c>
      <c r="X123" s="305">
        <f>СОГАЗ!X126+Капитал!X126+Ингосстрах!X126+Ресо!X126</f>
        <v>0</v>
      </c>
      <c r="Y123" s="186">
        <f>СОГАЗ!Y126+Капитал!Y126+Ингосстрах!Y126+Ресо!Y126</f>
        <v>0</v>
      </c>
      <c r="Z123" s="12">
        <f t="shared" si="10"/>
        <v>0</v>
      </c>
      <c r="AA123" s="306">
        <f>СОГАЗ!AA126+Капитал!AA126+Ингосстрах!AA126+Ресо!AA126</f>
        <v>0</v>
      </c>
      <c r="AB123" s="305">
        <f>СОГАЗ!AB126+Капитал!AB126+Ингосстрах!AB126+Ресо!AB126</f>
        <v>0</v>
      </c>
      <c r="AC123" s="305">
        <f>СОГАЗ!AC126+Капитал!AC126+Ингосстрах!AC126+Ресо!AC126</f>
        <v>0</v>
      </c>
      <c r="AD123" s="186">
        <f>СОГАЗ!AD126+Капитал!AD126+Ингосстрах!AD126+Ресо!AD126</f>
        <v>0</v>
      </c>
      <c r="AE123" s="14">
        <f>СОГАЗ!AE126+Капитал!AE126+Ингосстрах!AE126+Ресо!AE126</f>
        <v>3818</v>
      </c>
      <c r="AF123" s="305">
        <f>СОГАЗ!AF126+Капитал!AF126+Ингосстрах!AF126+Ресо!AF126</f>
        <v>2189</v>
      </c>
      <c r="AG123" s="305">
        <f>СОГАЗ!AG126+Капитал!AG126+Ингосстрах!AG126+Ресо!AG126</f>
        <v>0</v>
      </c>
      <c r="AH123" s="302">
        <f>СОГАЗ!AH126+Капитал!AH126+Ингосстрах!AH126+Ресо!AH126</f>
        <v>0</v>
      </c>
      <c r="AI123" s="17">
        <f t="shared" si="11"/>
        <v>3818</v>
      </c>
      <c r="AJ123" s="12">
        <f t="shared" si="12"/>
        <v>540</v>
      </c>
      <c r="AK123" s="306">
        <f>СОГАЗ!AK126+Капитал!AK126+Ингосстрах!AK126+Ресо!AK126</f>
        <v>540</v>
      </c>
      <c r="AL123" s="305">
        <f>СОГАЗ!AL126+Капитал!AL126+Ингосстрах!AL126+Ресо!AL126</f>
        <v>0</v>
      </c>
      <c r="AM123" s="187">
        <f>СОГАЗ!AM126+Капитал!AM126+Ингосстрах!AM126+Ресо!AM126</f>
        <v>0</v>
      </c>
      <c r="AN123" s="14">
        <f>СОГАЗ!AN126+Капитал!AN126+Ингосстрах!AN126+Ресо!AN126</f>
        <v>0</v>
      </c>
      <c r="AO123" s="186">
        <f>СОГАЗ!AO126+Капитал!AO126+Ингосстрах!AO126+Ресо!AO126</f>
        <v>0</v>
      </c>
      <c r="AP123" s="309">
        <f t="shared" si="13"/>
        <v>564042880.73000014</v>
      </c>
      <c r="AQ123" s="314">
        <f t="shared" si="16"/>
        <v>8324400</v>
      </c>
      <c r="AR123" s="307">
        <v>0</v>
      </c>
      <c r="AS123" s="307">
        <v>0</v>
      </c>
      <c r="AT123" s="307">
        <v>0</v>
      </c>
      <c r="AU123" s="307">
        <v>0</v>
      </c>
      <c r="AV123" s="307">
        <v>8324400</v>
      </c>
      <c r="AW123" s="307">
        <v>0</v>
      </c>
      <c r="AX123" s="307">
        <v>0</v>
      </c>
      <c r="AY123" s="307">
        <v>0</v>
      </c>
      <c r="AZ123" s="307">
        <v>0</v>
      </c>
      <c r="BA123" s="309">
        <v>471415.95</v>
      </c>
      <c r="BB123" s="307">
        <v>0</v>
      </c>
      <c r="BC123" s="307">
        <v>471415.95</v>
      </c>
      <c r="BD123" s="307">
        <v>0</v>
      </c>
      <c r="BE123" s="307">
        <v>0</v>
      </c>
      <c r="BF123" s="307">
        <v>0</v>
      </c>
      <c r="BG123" s="307">
        <v>0</v>
      </c>
      <c r="BH123" s="307">
        <v>0</v>
      </c>
      <c r="BI123" s="307">
        <v>0</v>
      </c>
      <c r="BJ123" s="307">
        <v>0</v>
      </c>
      <c r="BK123" s="307">
        <v>0</v>
      </c>
      <c r="BL123" s="307">
        <v>0</v>
      </c>
      <c r="BM123" s="307">
        <v>0</v>
      </c>
      <c r="BN123" s="314">
        <f t="shared" si="17"/>
        <v>0</v>
      </c>
      <c r="BO123" s="307">
        <v>0</v>
      </c>
      <c r="BP123" s="307">
        <v>0</v>
      </c>
      <c r="BQ123" s="307">
        <v>0</v>
      </c>
      <c r="BR123" s="307">
        <v>0</v>
      </c>
      <c r="BS123" s="307">
        <v>542474077.58000004</v>
      </c>
      <c r="BT123" s="307">
        <v>413600101.53000003</v>
      </c>
      <c r="BU123" s="307">
        <v>0</v>
      </c>
      <c r="BV123" s="307">
        <v>0</v>
      </c>
      <c r="BW123" s="314">
        <f t="shared" si="18"/>
        <v>542474077.58000004</v>
      </c>
      <c r="BX123" s="314">
        <f t="shared" si="19"/>
        <v>12772987.199999999</v>
      </c>
      <c r="BY123" s="307">
        <v>12772987.199999999</v>
      </c>
      <c r="BZ123" s="307">
        <v>0</v>
      </c>
      <c r="CA123" s="307">
        <v>0</v>
      </c>
      <c r="CB123" s="309">
        <v>0</v>
      </c>
      <c r="CC123" s="317">
        <v>0</v>
      </c>
      <c r="CE123" s="311"/>
    </row>
    <row r="124" spans="1:83" ht="57">
      <c r="A124" s="184">
        <v>520345</v>
      </c>
      <c r="B124" s="300">
        <v>117</v>
      </c>
      <c r="C124" s="185" t="s">
        <v>164</v>
      </c>
      <c r="D124" s="12">
        <f t="shared" si="14"/>
        <v>0</v>
      </c>
      <c r="E124" s="270">
        <f>СОГАЗ!E127+Капитал!E127+Ингосстрах!E127+Ресо!E127</f>
        <v>0</v>
      </c>
      <c r="F124" s="270">
        <f>СОГАЗ!F127+Капитал!F127+Ингосстрах!F127+Ресо!F127</f>
        <v>0</v>
      </c>
      <c r="G124" s="270">
        <f>СОГАЗ!G127+Капитал!G127+Ингосстрах!G127+Ресо!G127</f>
        <v>0</v>
      </c>
      <c r="H124" s="270">
        <f>СОГАЗ!H127+Капитал!H127+Ингосстрах!H127+Ресо!H127</f>
        <v>0</v>
      </c>
      <c r="I124" s="270">
        <f>СОГАЗ!I127+Капитал!I127+Ингосстрах!I127+Ресо!I127</f>
        <v>0</v>
      </c>
      <c r="J124" s="270">
        <f>СОГАЗ!J127+Капитал!J127+Ингосстрах!J127+Ресо!J127</f>
        <v>0</v>
      </c>
      <c r="K124" s="270">
        <f>СОГАЗ!K127+Капитал!K127+Ингосстрах!K127+Ресо!K127</f>
        <v>0</v>
      </c>
      <c r="L124" s="270">
        <f>СОГАЗ!L127+Капитал!L127+Ингосстрах!L127+Ресо!L127</f>
        <v>0</v>
      </c>
      <c r="M124" s="301">
        <f t="shared" si="15"/>
        <v>0</v>
      </c>
      <c r="N124" s="305">
        <f>СОГАЗ!N127+Капитал!N127+Ингосстрах!N127+Ресо!N127</f>
        <v>0</v>
      </c>
      <c r="O124" s="305">
        <f>СОГАЗ!O127+Капитал!O127+Ингосстрах!O127+Ресо!O127</f>
        <v>0</v>
      </c>
      <c r="P124" s="305">
        <f>СОГАЗ!P127+Капитал!P127+Ингосстрах!P127+Ресо!P127</f>
        <v>0</v>
      </c>
      <c r="Q124" s="305">
        <f>СОГАЗ!Q127+Капитал!Q127+Ингосстрах!Q127+Ресо!Q127</f>
        <v>0</v>
      </c>
      <c r="R124" s="305">
        <f>СОГАЗ!R127+Капитал!R127+Ингосстрах!R127+Ресо!R127</f>
        <v>0</v>
      </c>
      <c r="S124" s="305">
        <f>СОГАЗ!S127+Капитал!S127+Ингосстрах!S127+Ресо!S127</f>
        <v>0</v>
      </c>
      <c r="T124" s="305">
        <f>СОГАЗ!T127+Капитал!T127+Ингосстрах!T127+Ресо!T127</f>
        <v>0</v>
      </c>
      <c r="U124" s="305">
        <f>СОГАЗ!U127+Капитал!U127+Ингосстрах!U127+Ресо!U127</f>
        <v>0</v>
      </c>
      <c r="V124" s="305">
        <f>СОГАЗ!V127+Капитал!V127+Ингосстрах!V127+Ресо!V127</f>
        <v>0</v>
      </c>
      <c r="W124" s="305">
        <f>СОГАЗ!W127+Капитал!W127+Ингосстрах!W127+Ресо!W127</f>
        <v>0</v>
      </c>
      <c r="X124" s="305">
        <f>СОГАЗ!X127+Капитал!X127+Ингосстрах!X127+Ресо!X127</f>
        <v>0</v>
      </c>
      <c r="Y124" s="186">
        <f>СОГАЗ!Y127+Капитал!Y127+Ингосстрах!Y127+Ресо!Y127</f>
        <v>0</v>
      </c>
      <c r="Z124" s="12">
        <f t="shared" si="10"/>
        <v>0</v>
      </c>
      <c r="AA124" s="306">
        <f>СОГАЗ!AA127+Капитал!AA127+Ингосстрах!AA127+Ресо!AA127</f>
        <v>0</v>
      </c>
      <c r="AB124" s="305">
        <f>СОГАЗ!AB127+Капитал!AB127+Ингосстрах!AB127+Ресо!AB127</f>
        <v>0</v>
      </c>
      <c r="AC124" s="305">
        <f>СОГАЗ!AC127+Капитал!AC127+Ингосстрах!AC127+Ресо!AC127</f>
        <v>0</v>
      </c>
      <c r="AD124" s="186">
        <f>СОГАЗ!AD127+Капитал!AD127+Ингосстрах!AD127+Ресо!AD127</f>
        <v>0</v>
      </c>
      <c r="AE124" s="14">
        <f>СОГАЗ!AE127+Капитал!AE127+Ингосстрах!AE127+Ресо!AE127</f>
        <v>0</v>
      </c>
      <c r="AF124" s="305">
        <f>СОГАЗ!AF127+Капитал!AF127+Ингосстрах!AF127+Ресо!AF127</f>
        <v>0</v>
      </c>
      <c r="AG124" s="305">
        <f>СОГАЗ!AG127+Капитал!AG127+Ингосстрах!AG127+Ресо!AG127</f>
        <v>0</v>
      </c>
      <c r="AH124" s="302">
        <f>СОГАЗ!AH127+Капитал!AH127+Ингосстрах!AH127+Ресо!AH127</f>
        <v>0</v>
      </c>
      <c r="AI124" s="17">
        <f t="shared" si="11"/>
        <v>0</v>
      </c>
      <c r="AJ124" s="12">
        <f t="shared" si="12"/>
        <v>84</v>
      </c>
      <c r="AK124" s="306">
        <f>СОГАЗ!AK127+Капитал!AK127+Ингосстрах!AK127+Ресо!AK127</f>
        <v>84</v>
      </c>
      <c r="AL124" s="305">
        <f>СОГАЗ!AL127+Капитал!AL127+Ингосстрах!AL127+Ресо!AL127</f>
        <v>0</v>
      </c>
      <c r="AM124" s="187">
        <f>СОГАЗ!AM127+Капитал!AM127+Ингосстрах!AM127+Ресо!AM127</f>
        <v>0</v>
      </c>
      <c r="AN124" s="14">
        <f>СОГАЗ!AN127+Капитал!AN127+Ингосстрах!AN127+Ресо!AN127</f>
        <v>0</v>
      </c>
      <c r="AO124" s="186">
        <f>СОГАЗ!AO127+Капитал!AO127+Ингосстрах!AO127+Ресо!AO127</f>
        <v>0</v>
      </c>
      <c r="AP124" s="309">
        <f t="shared" si="13"/>
        <v>1573568.64</v>
      </c>
      <c r="AQ124" s="314">
        <f t="shared" si="16"/>
        <v>0</v>
      </c>
      <c r="AR124" s="307">
        <v>0</v>
      </c>
      <c r="AS124" s="307">
        <v>0</v>
      </c>
      <c r="AT124" s="307">
        <v>0</v>
      </c>
      <c r="AU124" s="307">
        <v>0</v>
      </c>
      <c r="AV124" s="307">
        <v>0</v>
      </c>
      <c r="AW124" s="307">
        <v>0</v>
      </c>
      <c r="AX124" s="307">
        <v>0</v>
      </c>
      <c r="AY124" s="307">
        <v>0</v>
      </c>
      <c r="AZ124" s="307">
        <v>0</v>
      </c>
      <c r="BA124" s="309">
        <v>0</v>
      </c>
      <c r="BB124" s="307">
        <v>0</v>
      </c>
      <c r="BC124" s="307">
        <v>0</v>
      </c>
      <c r="BD124" s="307">
        <v>0</v>
      </c>
      <c r="BE124" s="307">
        <v>0</v>
      </c>
      <c r="BF124" s="307">
        <v>0</v>
      </c>
      <c r="BG124" s="307">
        <v>0</v>
      </c>
      <c r="BH124" s="307">
        <v>0</v>
      </c>
      <c r="BI124" s="307">
        <v>0</v>
      </c>
      <c r="BJ124" s="307">
        <v>0</v>
      </c>
      <c r="BK124" s="307">
        <v>0</v>
      </c>
      <c r="BL124" s="307">
        <v>0</v>
      </c>
      <c r="BM124" s="307">
        <v>0</v>
      </c>
      <c r="BN124" s="314">
        <f t="shared" si="17"/>
        <v>0</v>
      </c>
      <c r="BO124" s="307">
        <v>0</v>
      </c>
      <c r="BP124" s="307">
        <v>0</v>
      </c>
      <c r="BQ124" s="307">
        <v>0</v>
      </c>
      <c r="BR124" s="307">
        <v>0</v>
      </c>
      <c r="BS124" s="307"/>
      <c r="BT124" s="307">
        <v>0</v>
      </c>
      <c r="BU124" s="307">
        <v>0</v>
      </c>
      <c r="BV124" s="307">
        <v>0</v>
      </c>
      <c r="BW124" s="314">
        <f t="shared" si="18"/>
        <v>0</v>
      </c>
      <c r="BX124" s="314">
        <f t="shared" si="19"/>
        <v>1573568.64</v>
      </c>
      <c r="BY124" s="307">
        <v>1573568.64</v>
      </c>
      <c r="BZ124" s="307">
        <v>0</v>
      </c>
      <c r="CA124" s="307">
        <v>0</v>
      </c>
      <c r="CB124" s="309">
        <v>0</v>
      </c>
      <c r="CC124" s="317">
        <v>0</v>
      </c>
      <c r="CE124" s="311"/>
    </row>
    <row r="125" spans="1:83" ht="71.25">
      <c r="A125" s="184">
        <v>520165</v>
      </c>
      <c r="B125" s="300">
        <v>118</v>
      </c>
      <c r="C125" s="185" t="s">
        <v>165</v>
      </c>
      <c r="D125" s="12">
        <f t="shared" si="14"/>
        <v>246401</v>
      </c>
      <c r="E125" s="270">
        <f>СОГАЗ!E128+Капитал!E128+Ингосстрах!E128+Ресо!E128</f>
        <v>196113</v>
      </c>
      <c r="F125" s="270">
        <f>СОГАЗ!F128+Капитал!F128+Ингосстрах!F128+Ресо!F128</f>
        <v>21865</v>
      </c>
      <c r="G125" s="270">
        <f>СОГАЗ!G128+Капитал!G128+Ингосстрах!G128+Ресо!G128</f>
        <v>14683</v>
      </c>
      <c r="H125" s="270">
        <f>СОГАЗ!H128+Капитал!H128+Ингосстрах!H128+Ресо!H128</f>
        <v>0</v>
      </c>
      <c r="I125" s="270">
        <f>СОГАЗ!I128+Капитал!I128+Ингосстрах!I128+Ресо!I128</f>
        <v>0</v>
      </c>
      <c r="J125" s="270">
        <f>СОГАЗ!J128+Капитал!J128+Ингосстрах!J128+Ресо!J128</f>
        <v>0</v>
      </c>
      <c r="K125" s="270">
        <f>СОГАЗ!K128+Капитал!K128+Ингосстрах!K128+Ресо!K128</f>
        <v>6900</v>
      </c>
      <c r="L125" s="270">
        <f>СОГАЗ!L128+Капитал!L128+Ингосстрах!L128+Ресо!L128</f>
        <v>43388</v>
      </c>
      <c r="M125" s="301">
        <f t="shared" si="15"/>
        <v>150338</v>
      </c>
      <c r="N125" s="305">
        <f>СОГАЗ!N128+Капитал!N128+Ингосстрах!N128+Ресо!N128</f>
        <v>124307</v>
      </c>
      <c r="O125" s="305">
        <f>СОГАЗ!O128+Капитал!O128+Ингосстрах!O128+Ресо!O128</f>
        <v>2554</v>
      </c>
      <c r="P125" s="305">
        <f>СОГАЗ!P128+Капитал!P128+Ингосстрах!P128+Ресо!P128</f>
        <v>1136</v>
      </c>
      <c r="Q125" s="305">
        <f>СОГАЗ!Q128+Капитал!Q128+Ингосстрах!Q128+Ресо!Q128</f>
        <v>9745</v>
      </c>
      <c r="R125" s="305">
        <f>СОГАЗ!R128+Капитал!R128+Ингосстрах!R128+Ресо!R128</f>
        <v>3912</v>
      </c>
      <c r="S125" s="305">
        <f>СОГАЗ!S128+Капитал!S128+Ингосстрах!S128+Ресо!S128</f>
        <v>75</v>
      </c>
      <c r="T125" s="305">
        <f>СОГАЗ!T128+Капитал!T128+Ингосстрах!T128+Ресо!T128</f>
        <v>1216</v>
      </c>
      <c r="U125" s="305">
        <f>СОГАЗ!U128+Капитал!U128+Ингосстрах!U128+Ресо!U128</f>
        <v>2016</v>
      </c>
      <c r="V125" s="305">
        <f>СОГАЗ!V128+Капитал!V128+Ингосстрах!V128+Ресо!V128</f>
        <v>0</v>
      </c>
      <c r="W125" s="305">
        <f>СОГАЗ!W128+Капитал!W128+Ингосстрах!W128+Ресо!W128</f>
        <v>10462</v>
      </c>
      <c r="X125" s="305">
        <f>СОГАЗ!X128+Капитал!X128+Ингосстрах!X128+Ресо!X128</f>
        <v>408</v>
      </c>
      <c r="Y125" s="186">
        <f>СОГАЗ!Y128+Капитал!Y128+Ингосстрах!Y128+Ресо!Y128</f>
        <v>25623</v>
      </c>
      <c r="Z125" s="12">
        <f t="shared" si="10"/>
        <v>45202</v>
      </c>
      <c r="AA125" s="306">
        <f>СОГАЗ!AA128+Капитал!AA128+Ингосстрах!AA128+Ресо!AA128</f>
        <v>33216</v>
      </c>
      <c r="AB125" s="305">
        <f>СОГАЗ!AB128+Капитал!AB128+Ингосстрах!AB128+Ресо!AB128</f>
        <v>150</v>
      </c>
      <c r="AC125" s="305">
        <f>СОГАЗ!AC128+Капитал!AC128+Ингосстрах!AC128+Ресо!AC128</f>
        <v>11836</v>
      </c>
      <c r="AD125" s="186">
        <f>СОГАЗ!AD128+Капитал!AD128+Ингосстрах!AD128+Ресо!AD128</f>
        <v>0</v>
      </c>
      <c r="AE125" s="14">
        <f>СОГАЗ!AE128+Капитал!AE128+Ингосстрах!AE128+Ресо!AE128</f>
        <v>0</v>
      </c>
      <c r="AF125" s="305">
        <f>СОГАЗ!AF128+Капитал!AF128+Ингосстрах!AF128+Ресо!AF128</f>
        <v>0</v>
      </c>
      <c r="AG125" s="305">
        <f>СОГАЗ!AG128+Капитал!AG128+Ингосстрах!AG128+Ресо!AG128</f>
        <v>0</v>
      </c>
      <c r="AH125" s="302">
        <f>СОГАЗ!AH128+Капитал!AH128+Ингосстрах!AH128+Ресо!AH128</f>
        <v>0</v>
      </c>
      <c r="AI125" s="17">
        <f t="shared" si="11"/>
        <v>0</v>
      </c>
      <c r="AJ125" s="12">
        <f t="shared" si="12"/>
        <v>2014</v>
      </c>
      <c r="AK125" s="306">
        <f>СОГАЗ!AK128+Капитал!AK128+Ингосстрах!AK128+Ресо!AK128</f>
        <v>2014</v>
      </c>
      <c r="AL125" s="305">
        <f>СОГАЗ!AL128+Капитал!AL128+Ингосстрах!AL128+Ресо!AL128</f>
        <v>0</v>
      </c>
      <c r="AM125" s="187">
        <f>СОГАЗ!AM128+Капитал!AM128+Ингосстрах!AM128+Ресо!AM128</f>
        <v>0</v>
      </c>
      <c r="AN125" s="14">
        <f>СОГАЗ!AN128+Капитал!AN128+Ингосстрах!AN128+Ресо!AN128</f>
        <v>24014</v>
      </c>
      <c r="AO125" s="186">
        <f>СОГАЗ!AO128+Капитал!AO128+Ингосстрах!AO128+Ресо!AO128</f>
        <v>21</v>
      </c>
      <c r="AP125" s="309">
        <f t="shared" si="13"/>
        <v>456627265.59999996</v>
      </c>
      <c r="AQ125" s="314">
        <f t="shared" si="16"/>
        <v>125122253.75999999</v>
      </c>
      <c r="AR125" s="307">
        <v>95373674.159999996</v>
      </c>
      <c r="AS125" s="307">
        <v>35457377.25</v>
      </c>
      <c r="AT125" s="307">
        <v>31784730.59</v>
      </c>
      <c r="AU125" s="307">
        <v>0</v>
      </c>
      <c r="AV125" s="307">
        <v>0</v>
      </c>
      <c r="AW125" s="307">
        <v>0</v>
      </c>
      <c r="AX125" s="307">
        <v>0</v>
      </c>
      <c r="AY125" s="307">
        <v>5518551</v>
      </c>
      <c r="AZ125" s="307">
        <v>24230028.599999998</v>
      </c>
      <c r="BA125" s="309">
        <v>226808029.27999997</v>
      </c>
      <c r="BB125" s="307">
        <v>143077357</v>
      </c>
      <c r="BC125" s="307">
        <v>7869257.0999999987</v>
      </c>
      <c r="BD125" s="307">
        <v>3850415.2</v>
      </c>
      <c r="BE125" s="307">
        <v>6479547.9499999993</v>
      </c>
      <c r="BF125" s="307">
        <v>3680409.5999999996</v>
      </c>
      <c r="BG125" s="307">
        <v>715242.75</v>
      </c>
      <c r="BH125" s="307">
        <v>747110.40000000014</v>
      </c>
      <c r="BI125" s="307">
        <v>977094.72</v>
      </c>
      <c r="BJ125" s="307">
        <v>0</v>
      </c>
      <c r="BK125" s="307">
        <v>6133870.5999999996</v>
      </c>
      <c r="BL125" s="307">
        <v>30404584.32</v>
      </c>
      <c r="BM125" s="307">
        <v>22873139.640000001</v>
      </c>
      <c r="BN125" s="314">
        <f t="shared" si="17"/>
        <v>28542771.460000001</v>
      </c>
      <c r="BO125" s="307">
        <v>18915183.359999999</v>
      </c>
      <c r="BP125" s="307">
        <v>65875.5</v>
      </c>
      <c r="BQ125" s="307">
        <v>9561712.5999999996</v>
      </c>
      <c r="BR125" s="307">
        <v>0</v>
      </c>
      <c r="BS125" s="307"/>
      <c r="BT125" s="307">
        <v>0</v>
      </c>
      <c r="BU125" s="307">
        <v>0</v>
      </c>
      <c r="BV125" s="307">
        <v>0</v>
      </c>
      <c r="BW125" s="314">
        <f t="shared" si="18"/>
        <v>0</v>
      </c>
      <c r="BX125" s="314">
        <f t="shared" si="19"/>
        <v>16295233.720000001</v>
      </c>
      <c r="BY125" s="307">
        <v>16295233.720000001</v>
      </c>
      <c r="BZ125" s="307">
        <v>0</v>
      </c>
      <c r="CA125" s="307">
        <v>0</v>
      </c>
      <c r="CB125" s="309">
        <v>59858977.380000003</v>
      </c>
      <c r="CC125" s="317">
        <v>52346.07</v>
      </c>
      <c r="CE125" s="311"/>
    </row>
    <row r="126" spans="1:83" ht="42.75">
      <c r="A126" s="184">
        <v>520136</v>
      </c>
      <c r="B126" s="300">
        <v>119</v>
      </c>
      <c r="C126" s="185" t="s">
        <v>166</v>
      </c>
      <c r="D126" s="12">
        <f t="shared" si="14"/>
        <v>65461</v>
      </c>
      <c r="E126" s="270">
        <f>СОГАЗ!E129+Капитал!E129+Ингосстрах!E129+Ресо!E129</f>
        <v>56186</v>
      </c>
      <c r="F126" s="270">
        <f>СОГАЗ!F129+Капитал!F129+Ингосстрах!F129+Ресо!F129</f>
        <v>1786</v>
      </c>
      <c r="G126" s="270">
        <f>СОГАЗ!G129+Капитал!G129+Ингосстрах!G129+Ресо!G129</f>
        <v>4328</v>
      </c>
      <c r="H126" s="270">
        <f>СОГАЗ!H129+Капитал!H129+Ингосстрах!H129+Ресо!H129</f>
        <v>0</v>
      </c>
      <c r="I126" s="270">
        <f>СОГАЗ!I129+Капитал!I129+Ингосстрах!I129+Ресо!I129</f>
        <v>0</v>
      </c>
      <c r="J126" s="270">
        <f>СОГАЗ!J129+Капитал!J129+Ингосстрах!J129+Ресо!J129</f>
        <v>0</v>
      </c>
      <c r="K126" s="270">
        <f>СОГАЗ!K129+Капитал!K129+Ингосстрах!K129+Ресо!K129</f>
        <v>0</v>
      </c>
      <c r="L126" s="270">
        <f>СОГАЗ!L129+Капитал!L129+Ингосстрах!L129+Ресо!L129</f>
        <v>9275</v>
      </c>
      <c r="M126" s="301">
        <f t="shared" si="15"/>
        <v>58838</v>
      </c>
      <c r="N126" s="305">
        <f>СОГАЗ!N129+Капитал!N129+Ингосстрах!N129+Ресо!N129</f>
        <v>43843</v>
      </c>
      <c r="O126" s="305">
        <f>СОГАЗ!O129+Капитал!O129+Ингосстрах!O129+Ресо!O129</f>
        <v>711</v>
      </c>
      <c r="P126" s="305">
        <f>СОГАЗ!P129+Капитал!P129+Ингосстрах!P129+Ресо!P129</f>
        <v>0</v>
      </c>
      <c r="Q126" s="305">
        <f>СОГАЗ!Q129+Капитал!Q129+Ингосстрах!Q129+Ресо!Q129</f>
        <v>1000</v>
      </c>
      <c r="R126" s="305">
        <f>СОГАЗ!R129+Капитал!R129+Ингосстрах!R129+Ресо!R129</f>
        <v>1469</v>
      </c>
      <c r="S126" s="305">
        <f>СОГАЗ!S129+Капитал!S129+Ингосстрах!S129+Ресо!S129</f>
        <v>180</v>
      </c>
      <c r="T126" s="305">
        <f>СОГАЗ!T129+Капитал!T129+Ингосстрах!T129+Ресо!T129</f>
        <v>0</v>
      </c>
      <c r="U126" s="305">
        <f>СОГАЗ!U129+Капитал!U129+Ингосстрах!U129+Ресо!U129</f>
        <v>150</v>
      </c>
      <c r="V126" s="305">
        <f>СОГАЗ!V129+Капитал!V129+Ингосстрах!V129+Ресо!V129</f>
        <v>0</v>
      </c>
      <c r="W126" s="305">
        <f>СОГАЗ!W129+Капитал!W129+Ингосстрах!W129+Ресо!W129</f>
        <v>2216</v>
      </c>
      <c r="X126" s="305">
        <f>СОГАЗ!X129+Капитал!X129+Ингосстрах!X129+Ресо!X129</f>
        <v>464</v>
      </c>
      <c r="Y126" s="186">
        <f>СОГАЗ!Y129+Капитал!Y129+Ингосстрах!Y129+Ресо!Y129</f>
        <v>14531</v>
      </c>
      <c r="Z126" s="12">
        <f t="shared" si="10"/>
        <v>5400</v>
      </c>
      <c r="AA126" s="306">
        <f>СОГАЗ!AA129+Капитал!AA129+Ингосстрах!AA129+Ресо!AA129</f>
        <v>5162</v>
      </c>
      <c r="AB126" s="305">
        <f>СОГАЗ!AB129+Капитал!AB129+Ингосстрах!AB129+Ресо!AB129</f>
        <v>238</v>
      </c>
      <c r="AC126" s="305">
        <f>СОГАЗ!AC129+Капитал!AC129+Ингосстрах!AC129+Ресо!AC129</f>
        <v>0</v>
      </c>
      <c r="AD126" s="186">
        <f>СОГАЗ!AD129+Капитал!AD129+Ингосстрах!AD129+Ресо!AD129</f>
        <v>0</v>
      </c>
      <c r="AE126" s="14">
        <f>СОГАЗ!AE129+Капитал!AE129+Ингосстрах!AE129+Ресо!AE129</f>
        <v>500</v>
      </c>
      <c r="AF126" s="305">
        <f>СОГАЗ!AF129+Капитал!AF129+Ингосстрах!AF129+Ресо!AF129</f>
        <v>0</v>
      </c>
      <c r="AG126" s="305">
        <f>СОГАЗ!AG129+Капитал!AG129+Ингосстрах!AG129+Ресо!AG129</f>
        <v>0</v>
      </c>
      <c r="AH126" s="302">
        <f>СОГАЗ!AH129+Капитал!AH129+Ингосстрах!AH129+Ресо!AH129</f>
        <v>0</v>
      </c>
      <c r="AI126" s="17">
        <f t="shared" si="11"/>
        <v>500</v>
      </c>
      <c r="AJ126" s="12">
        <f t="shared" si="12"/>
        <v>860</v>
      </c>
      <c r="AK126" s="306">
        <f>СОГАЗ!AK129+Капитал!AK129+Ингосстрах!AK129+Ресо!AK129</f>
        <v>860</v>
      </c>
      <c r="AL126" s="305">
        <f>СОГАЗ!AL129+Капитал!AL129+Ингосстрах!AL129+Ресо!AL129</f>
        <v>0</v>
      </c>
      <c r="AM126" s="187">
        <f>СОГАЗ!AM129+Капитал!AM129+Ингосстрах!AM129+Ресо!AM129</f>
        <v>0</v>
      </c>
      <c r="AN126" s="14">
        <f>СОГАЗ!AN129+Капитал!AN129+Ингосстрах!AN129+Ресо!AN129</f>
        <v>11204</v>
      </c>
      <c r="AO126" s="186">
        <f>СОГАЗ!AO129+Капитал!AO129+Ингосстрах!AO129+Ресо!AO129</f>
        <v>12</v>
      </c>
      <c r="AP126" s="309">
        <f t="shared" si="13"/>
        <v>161611255.66999999</v>
      </c>
      <c r="AQ126" s="314">
        <f t="shared" si="16"/>
        <v>22188811.530000001</v>
      </c>
      <c r="AR126" s="307">
        <v>17009187.780000001</v>
      </c>
      <c r="AS126" s="307">
        <v>2135555.92</v>
      </c>
      <c r="AT126" s="307">
        <v>9389855.6799999997</v>
      </c>
      <c r="AU126" s="307">
        <v>0</v>
      </c>
      <c r="AV126" s="307">
        <v>0</v>
      </c>
      <c r="AW126" s="307">
        <v>0</v>
      </c>
      <c r="AX126" s="307">
        <v>0</v>
      </c>
      <c r="AY126" s="307">
        <v>0</v>
      </c>
      <c r="AZ126" s="307">
        <v>5179623.75</v>
      </c>
      <c r="BA126" s="309">
        <v>83734240.279999986</v>
      </c>
      <c r="BB126" s="307">
        <v>28858777.890000001</v>
      </c>
      <c r="BC126" s="307">
        <v>2190697.65</v>
      </c>
      <c r="BD126" s="307">
        <v>0</v>
      </c>
      <c r="BE126" s="307">
        <v>664910</v>
      </c>
      <c r="BF126" s="307">
        <v>1382035.2000000002</v>
      </c>
      <c r="BG126" s="307">
        <v>1716582.6</v>
      </c>
      <c r="BH126" s="307">
        <v>0</v>
      </c>
      <c r="BI126" s="307">
        <v>72700.5</v>
      </c>
      <c r="BJ126" s="307">
        <v>0</v>
      </c>
      <c r="BK126" s="307">
        <v>1299240.7999999998</v>
      </c>
      <c r="BL126" s="307">
        <v>34577762.560000002</v>
      </c>
      <c r="BM126" s="307">
        <v>12971533.08</v>
      </c>
      <c r="BN126" s="314">
        <f t="shared" si="17"/>
        <v>3044074.98</v>
      </c>
      <c r="BO126" s="307">
        <v>2939552.52</v>
      </c>
      <c r="BP126" s="307">
        <v>104522.46</v>
      </c>
      <c r="BQ126" s="307">
        <v>0</v>
      </c>
      <c r="BR126" s="307">
        <v>0</v>
      </c>
      <c r="BS126" s="307">
        <v>19380410</v>
      </c>
      <c r="BT126" s="307">
        <v>0</v>
      </c>
      <c r="BU126" s="307">
        <v>0</v>
      </c>
      <c r="BV126" s="307">
        <v>0</v>
      </c>
      <c r="BW126" s="314">
        <f t="shared" si="18"/>
        <v>19380410</v>
      </c>
      <c r="BX126" s="314">
        <f t="shared" si="19"/>
        <v>5335844.2</v>
      </c>
      <c r="BY126" s="307">
        <v>5335844.2</v>
      </c>
      <c r="BZ126" s="307">
        <v>0</v>
      </c>
      <c r="CA126" s="307">
        <v>0</v>
      </c>
      <c r="CB126" s="309">
        <v>27927874.68</v>
      </c>
      <c r="CC126" s="317">
        <v>29912.04</v>
      </c>
      <c r="CE126" s="311"/>
    </row>
    <row r="127" spans="1:83" ht="57">
      <c r="A127" s="184">
        <v>520198</v>
      </c>
      <c r="B127" s="300">
        <v>120</v>
      </c>
      <c r="C127" s="185" t="s">
        <v>167</v>
      </c>
      <c r="D127" s="12">
        <f t="shared" si="14"/>
        <v>18744</v>
      </c>
      <c r="E127" s="270">
        <f>СОГАЗ!E130+Капитал!E130+Ингосстрах!E130+Ресо!E130</f>
        <v>18007</v>
      </c>
      <c r="F127" s="270">
        <f>СОГАЗ!F130+Капитал!F130+Ингосстрах!F130+Ресо!F130</f>
        <v>934</v>
      </c>
      <c r="G127" s="270">
        <f>СОГАЗ!G130+Капитал!G130+Ингосстрах!G130+Ресо!G130</f>
        <v>1638</v>
      </c>
      <c r="H127" s="270">
        <f>СОГАЗ!H130+Капитал!H130+Ингосстрах!H130+Ресо!H130</f>
        <v>0</v>
      </c>
      <c r="I127" s="270">
        <f>СОГАЗ!I130+Капитал!I130+Ингосстрах!I130+Ресо!I130</f>
        <v>0</v>
      </c>
      <c r="J127" s="270">
        <f>СОГАЗ!J130+Капитал!J130+Ингосстрах!J130+Ресо!J130</f>
        <v>0</v>
      </c>
      <c r="K127" s="270">
        <f>СОГАЗ!K130+Капитал!K130+Ингосстрах!K130+Ресо!K130</f>
        <v>0</v>
      </c>
      <c r="L127" s="270">
        <f>СОГАЗ!L130+Капитал!L130+Ингосстрах!L130+Ресо!L130</f>
        <v>737</v>
      </c>
      <c r="M127" s="301">
        <f t="shared" si="15"/>
        <v>9808</v>
      </c>
      <c r="N127" s="305">
        <f>СОГАЗ!N130+Капитал!N130+Ингосстрах!N130+Ресо!N130</f>
        <v>8595</v>
      </c>
      <c r="O127" s="305">
        <f>СОГАЗ!O130+Капитал!O130+Ингосстрах!O130+Ресо!O130</f>
        <v>0</v>
      </c>
      <c r="P127" s="305">
        <f>СОГАЗ!P130+Капитал!P130+Ингосстрах!P130+Ресо!P130</f>
        <v>0</v>
      </c>
      <c r="Q127" s="305">
        <f>СОГАЗ!Q130+Капитал!Q130+Ингосстрах!Q130+Ресо!Q130</f>
        <v>105</v>
      </c>
      <c r="R127" s="305">
        <f>СОГАЗ!R130+Капитал!R130+Ингосстрах!R130+Ресо!R130</f>
        <v>73</v>
      </c>
      <c r="S127" s="305">
        <f>СОГАЗ!S130+Капитал!S130+Ингосстрах!S130+Ресо!S130</f>
        <v>0</v>
      </c>
      <c r="T127" s="305">
        <f>СОГАЗ!T130+Капитал!T130+Ингосстрах!T130+Ресо!T130</f>
        <v>0</v>
      </c>
      <c r="U127" s="305">
        <f>СОГАЗ!U130+Капитал!U130+Ингосстрах!U130+Ресо!U130</f>
        <v>0</v>
      </c>
      <c r="V127" s="305">
        <f>СОГАЗ!V130+Капитал!V130+Ингосстрах!V130+Ресо!V130</f>
        <v>0</v>
      </c>
      <c r="W127" s="305">
        <f>СОГАЗ!W130+Капитал!W130+Ингосстрах!W130+Ресо!W130</f>
        <v>1018</v>
      </c>
      <c r="X127" s="305">
        <f>СОГАЗ!X130+Капитал!X130+Ингосстрах!X130+Ресо!X130</f>
        <v>0</v>
      </c>
      <c r="Y127" s="186">
        <f>СОГАЗ!Y130+Капитал!Y130+Ингосстрах!Y130+Ресо!Y130</f>
        <v>1213</v>
      </c>
      <c r="Z127" s="12">
        <f t="shared" si="10"/>
        <v>240</v>
      </c>
      <c r="AA127" s="306">
        <f>СОГАЗ!AA130+Капитал!AA130+Ингосстрах!AA130+Ресо!AA130</f>
        <v>236</v>
      </c>
      <c r="AB127" s="305">
        <f>СОГАЗ!AB130+Капитал!AB130+Ингосстрах!AB130+Ресо!AB130</f>
        <v>4</v>
      </c>
      <c r="AC127" s="305">
        <f>СОГАЗ!AC130+Капитал!AC130+Ингосстрах!AC130+Ресо!AC130</f>
        <v>0</v>
      </c>
      <c r="AD127" s="186">
        <f>СОГАЗ!AD130+Капитал!AD130+Ингосстрах!AD130+Ресо!AD130</f>
        <v>0</v>
      </c>
      <c r="AE127" s="14">
        <f>СОГАЗ!AE130+Капитал!AE130+Ингосстрах!AE130+Ресо!AE130</f>
        <v>0</v>
      </c>
      <c r="AF127" s="305">
        <f>СОГАЗ!AF130+Капитал!AF130+Ингосстрах!AF130+Ресо!AF130</f>
        <v>0</v>
      </c>
      <c r="AG127" s="305">
        <f>СОГАЗ!AG130+Капитал!AG130+Ингосстрах!AG130+Ресо!AG130</f>
        <v>0</v>
      </c>
      <c r="AH127" s="302">
        <f>СОГАЗ!AH130+Капитал!AH130+Ингосстрах!AH130+Ресо!AH130</f>
        <v>0</v>
      </c>
      <c r="AI127" s="17">
        <f t="shared" si="11"/>
        <v>0</v>
      </c>
      <c r="AJ127" s="12">
        <f t="shared" si="12"/>
        <v>176</v>
      </c>
      <c r="AK127" s="306">
        <f>СОГАЗ!AK130+Капитал!AK130+Ингосстрах!AK130+Ресо!AK130</f>
        <v>176</v>
      </c>
      <c r="AL127" s="305">
        <f>СОГАЗ!AL130+Капитал!AL130+Ингосстрах!AL130+Ресо!AL130</f>
        <v>0</v>
      </c>
      <c r="AM127" s="187">
        <f>СОГАЗ!AM130+Капитал!AM130+Ингосстрах!AM130+Ресо!AM130</f>
        <v>0</v>
      </c>
      <c r="AN127" s="14">
        <f>СОГАЗ!AN130+Капитал!AN130+Ингосстрах!AN130+Ресо!AN130</f>
        <v>0</v>
      </c>
      <c r="AO127" s="186">
        <f>СОГАЗ!AO130+Капитал!AO130+Ингосстрах!AO130+Ресо!AO130</f>
        <v>0</v>
      </c>
      <c r="AP127" s="309">
        <f t="shared" si="13"/>
        <v>23668763.439999998</v>
      </c>
      <c r="AQ127" s="314">
        <f t="shared" si="16"/>
        <v>8498161.2100000009</v>
      </c>
      <c r="AR127" s="307">
        <v>8086583.5600000005</v>
      </c>
      <c r="AS127" s="307">
        <v>1734297.9000000001</v>
      </c>
      <c r="AT127" s="307">
        <v>3553509.96</v>
      </c>
      <c r="AU127" s="307">
        <v>0</v>
      </c>
      <c r="AV127" s="307">
        <v>0</v>
      </c>
      <c r="AW127" s="307">
        <v>0</v>
      </c>
      <c r="AX127" s="307">
        <v>0</v>
      </c>
      <c r="AY127" s="307">
        <v>0</v>
      </c>
      <c r="AZ127" s="307">
        <v>411577.65</v>
      </c>
      <c r="BA127" s="309">
        <v>13408353.790000001</v>
      </c>
      <c r="BB127" s="307">
        <v>11590185.6</v>
      </c>
      <c r="BC127" s="307">
        <v>0</v>
      </c>
      <c r="BD127" s="307">
        <v>0</v>
      </c>
      <c r="BE127" s="307">
        <v>69815.550000000017</v>
      </c>
      <c r="BF127" s="307">
        <v>68678.400000000009</v>
      </c>
      <c r="BG127" s="307">
        <v>0</v>
      </c>
      <c r="BH127" s="307">
        <v>0</v>
      </c>
      <c r="BI127" s="307">
        <v>0</v>
      </c>
      <c r="BJ127" s="307">
        <v>0</v>
      </c>
      <c r="BK127" s="307">
        <v>596853.4</v>
      </c>
      <c r="BL127" s="307">
        <v>0</v>
      </c>
      <c r="BM127" s="307">
        <v>1082820.8399999999</v>
      </c>
      <c r="BN127" s="314">
        <f t="shared" si="17"/>
        <v>136149.24</v>
      </c>
      <c r="BO127" s="307">
        <v>134392.56</v>
      </c>
      <c r="BP127" s="307">
        <v>1756.68</v>
      </c>
      <c r="BQ127" s="307">
        <v>0</v>
      </c>
      <c r="BR127" s="307">
        <v>0</v>
      </c>
      <c r="BS127" s="307"/>
      <c r="BT127" s="307">
        <v>0</v>
      </c>
      <c r="BU127" s="307">
        <v>0</v>
      </c>
      <c r="BV127" s="307">
        <v>0</v>
      </c>
      <c r="BW127" s="314">
        <f t="shared" si="18"/>
        <v>0</v>
      </c>
      <c r="BX127" s="314">
        <f t="shared" si="19"/>
        <v>1626099.2</v>
      </c>
      <c r="BY127" s="307">
        <v>1626099.2</v>
      </c>
      <c r="BZ127" s="307">
        <v>0</v>
      </c>
      <c r="CA127" s="307">
        <v>0</v>
      </c>
      <c r="CB127" s="309">
        <v>0</v>
      </c>
      <c r="CC127" s="317">
        <v>0</v>
      </c>
      <c r="CE127" s="311"/>
    </row>
    <row r="128" spans="1:83" ht="42.75">
      <c r="A128" s="184">
        <v>520176</v>
      </c>
      <c r="B128" s="300">
        <v>121</v>
      </c>
      <c r="C128" s="185" t="s">
        <v>168</v>
      </c>
      <c r="D128" s="12">
        <f t="shared" si="14"/>
        <v>850</v>
      </c>
      <c r="E128" s="270">
        <f>СОГАЗ!E131+Капитал!E131+Ингосстрах!E131+Ресо!E131</f>
        <v>0</v>
      </c>
      <c r="F128" s="270">
        <f>СОГАЗ!F131+Капитал!F131+Ингосстрах!F131+Ресо!F131</f>
        <v>0</v>
      </c>
      <c r="G128" s="270">
        <f>СОГАЗ!G131+Капитал!G131+Ингосстрах!G131+Ресо!G131</f>
        <v>0</v>
      </c>
      <c r="H128" s="270">
        <f>СОГАЗ!H131+Капитал!H131+Ингосстрах!H131+Ресо!H131</f>
        <v>400</v>
      </c>
      <c r="I128" s="270">
        <f>СОГАЗ!I131+Капитал!I131+Ингосстрах!I131+Ресо!I131</f>
        <v>0</v>
      </c>
      <c r="J128" s="270">
        <f>СОГАЗ!J131+Капитал!J131+Ингосстрах!J131+Ресо!J131</f>
        <v>0</v>
      </c>
      <c r="K128" s="270">
        <f>СОГАЗ!K131+Капитал!K131+Ингосстрах!K131+Ресо!K131</f>
        <v>0</v>
      </c>
      <c r="L128" s="270">
        <f>СОГАЗ!L131+Капитал!L131+Ингосстрах!L131+Ресо!L131</f>
        <v>450</v>
      </c>
      <c r="M128" s="301">
        <f t="shared" si="15"/>
        <v>700</v>
      </c>
      <c r="N128" s="305">
        <f>СОГАЗ!N131+Капитал!N131+Ингосстрах!N131+Ресо!N131</f>
        <v>0</v>
      </c>
      <c r="O128" s="305">
        <f>СОГАЗ!O131+Капитал!O131+Ингосстрах!O131+Ресо!O131</f>
        <v>0</v>
      </c>
      <c r="P128" s="305">
        <f>СОГАЗ!P131+Капитал!P131+Ингосстрах!P131+Ресо!P131</f>
        <v>0</v>
      </c>
      <c r="Q128" s="305">
        <f>СОГАЗ!Q131+Капитал!Q131+Ингосстрах!Q131+Ресо!Q131</f>
        <v>0</v>
      </c>
      <c r="R128" s="305">
        <f>СОГАЗ!R131+Капитал!R131+Ингосстрах!R131+Ресо!R131</f>
        <v>0</v>
      </c>
      <c r="S128" s="305">
        <f>СОГАЗ!S131+Капитал!S131+Ингосстрах!S131+Ресо!S131</f>
        <v>0</v>
      </c>
      <c r="T128" s="305">
        <f>СОГАЗ!T131+Капитал!T131+Ингосстрах!T131+Ресо!T131</f>
        <v>0</v>
      </c>
      <c r="U128" s="305">
        <f>СОГАЗ!U131+Капитал!U131+Ингосстрах!U131+Ресо!U131</f>
        <v>0</v>
      </c>
      <c r="V128" s="305">
        <f>СОГАЗ!V131+Капитал!V131+Ингосстрах!V131+Ресо!V131</f>
        <v>0</v>
      </c>
      <c r="W128" s="305">
        <f>СОГАЗ!W131+Капитал!W131+Ингосстрах!W131+Ресо!W131</f>
        <v>0</v>
      </c>
      <c r="X128" s="305">
        <f>СОГАЗ!X131+Капитал!X131+Ингосстрах!X131+Ресо!X131</f>
        <v>0</v>
      </c>
      <c r="Y128" s="186">
        <f>СОГАЗ!Y131+Капитал!Y131+Ингосстрах!Y131+Ресо!Y131</f>
        <v>700</v>
      </c>
      <c r="Z128" s="12">
        <f t="shared" si="10"/>
        <v>1200</v>
      </c>
      <c r="AA128" s="306">
        <f>СОГАЗ!AA131+Капитал!AA131+Ингосстрах!AA131+Ресо!AA131</f>
        <v>0</v>
      </c>
      <c r="AB128" s="305">
        <f>СОГАЗ!AB131+Капитал!AB131+Ингосстрах!AB131+Ресо!AB131</f>
        <v>0</v>
      </c>
      <c r="AC128" s="305">
        <f>СОГАЗ!AC131+Капитал!AC131+Ингосстрах!AC131+Ресо!AC131</f>
        <v>1200</v>
      </c>
      <c r="AD128" s="186">
        <f>СОГАЗ!AD131+Капитал!AD131+Ингосстрах!AD131+Ресо!AD131</f>
        <v>0</v>
      </c>
      <c r="AE128" s="14">
        <f>СОГАЗ!AE131+Капитал!AE131+Ингосстрах!AE131+Ресо!AE131</f>
        <v>685</v>
      </c>
      <c r="AF128" s="305">
        <f>СОГАЗ!AF131+Капитал!AF131+Ингосстрах!AF131+Ресо!AF131</f>
        <v>40</v>
      </c>
      <c r="AG128" s="305">
        <f>СОГАЗ!AG131+Капитал!AG131+Ингосстрах!AG131+Ресо!AG131</f>
        <v>0</v>
      </c>
      <c r="AH128" s="302">
        <f>СОГАЗ!AH131+Капитал!AH131+Ингосстрах!AH131+Ресо!AH131</f>
        <v>0</v>
      </c>
      <c r="AI128" s="17">
        <f t="shared" si="11"/>
        <v>685</v>
      </c>
      <c r="AJ128" s="12">
        <f t="shared" si="12"/>
        <v>0</v>
      </c>
      <c r="AK128" s="306">
        <f>СОГАЗ!AK131+Капитал!AK131+Ингосстрах!AK131+Ресо!AK131</f>
        <v>0</v>
      </c>
      <c r="AL128" s="305">
        <f>СОГАЗ!AL131+Капитал!AL131+Ингосстрах!AL131+Ресо!AL131</f>
        <v>0</v>
      </c>
      <c r="AM128" s="187">
        <f>СОГАЗ!AM131+Капитал!AM131+Ингосстрах!AM131+Ресо!AM131</f>
        <v>0</v>
      </c>
      <c r="AN128" s="14">
        <f>СОГАЗ!AN131+Капитал!AN131+Ингосстрах!AN131+Ресо!AN131</f>
        <v>0</v>
      </c>
      <c r="AO128" s="186">
        <f>СОГАЗ!AO131+Капитал!AO131+Ингосстрах!AO131+Ресо!AO131</f>
        <v>0</v>
      </c>
      <c r="AP128" s="309">
        <f t="shared" si="13"/>
        <v>28481568.050000008</v>
      </c>
      <c r="AQ128" s="314">
        <f t="shared" si="16"/>
        <v>362294.5</v>
      </c>
      <c r="AR128" s="307">
        <v>0</v>
      </c>
      <c r="AS128" s="307">
        <v>0</v>
      </c>
      <c r="AT128" s="307">
        <v>0</v>
      </c>
      <c r="AU128" s="307">
        <v>0</v>
      </c>
      <c r="AV128" s="307">
        <v>110992</v>
      </c>
      <c r="AW128" s="307">
        <v>0</v>
      </c>
      <c r="AX128" s="307">
        <v>0</v>
      </c>
      <c r="AY128" s="307">
        <v>0</v>
      </c>
      <c r="AZ128" s="307">
        <v>251302.5</v>
      </c>
      <c r="BA128" s="309">
        <v>624876.00000000012</v>
      </c>
      <c r="BB128" s="307">
        <v>0</v>
      </c>
      <c r="BC128" s="307">
        <v>0</v>
      </c>
      <c r="BD128" s="307">
        <v>0</v>
      </c>
      <c r="BE128" s="307">
        <v>0</v>
      </c>
      <c r="BF128" s="307">
        <v>0</v>
      </c>
      <c r="BG128" s="307">
        <v>0</v>
      </c>
      <c r="BH128" s="307">
        <v>0</v>
      </c>
      <c r="BI128" s="307">
        <v>0</v>
      </c>
      <c r="BJ128" s="307">
        <v>0</v>
      </c>
      <c r="BK128" s="307">
        <v>0</v>
      </c>
      <c r="BL128" s="307">
        <v>0</v>
      </c>
      <c r="BM128" s="307">
        <v>624876.00000000012</v>
      </c>
      <c r="BN128" s="314">
        <f t="shared" si="17"/>
        <v>969420</v>
      </c>
      <c r="BO128" s="307">
        <v>0</v>
      </c>
      <c r="BP128" s="307">
        <v>0</v>
      </c>
      <c r="BQ128" s="307">
        <v>969420</v>
      </c>
      <c r="BR128" s="307">
        <v>0</v>
      </c>
      <c r="BS128" s="307">
        <v>26524977.550000008</v>
      </c>
      <c r="BT128" s="307">
        <v>6646579.9099999992</v>
      </c>
      <c r="BU128" s="307">
        <v>0</v>
      </c>
      <c r="BV128" s="307">
        <v>0</v>
      </c>
      <c r="BW128" s="314">
        <f t="shared" si="18"/>
        <v>26524977.550000008</v>
      </c>
      <c r="BX128" s="314">
        <f t="shared" si="19"/>
        <v>0</v>
      </c>
      <c r="BY128" s="307">
        <v>0</v>
      </c>
      <c r="BZ128" s="307">
        <v>0</v>
      </c>
      <c r="CA128" s="307">
        <v>0</v>
      </c>
      <c r="CB128" s="309">
        <v>0</v>
      </c>
      <c r="CC128" s="317">
        <v>0</v>
      </c>
      <c r="CE128" s="311"/>
    </row>
    <row r="129" spans="1:83" ht="71.25">
      <c r="A129" s="184">
        <v>520213</v>
      </c>
      <c r="B129" s="300">
        <v>122</v>
      </c>
      <c r="C129" s="185" t="s">
        <v>169</v>
      </c>
      <c r="D129" s="12">
        <f t="shared" si="14"/>
        <v>550</v>
      </c>
      <c r="E129" s="270">
        <f>СОГАЗ!E132+Капитал!E132+Ингосстрах!E132+Ресо!E132</f>
        <v>550</v>
      </c>
      <c r="F129" s="270">
        <f>СОГАЗ!F132+Капитал!F132+Ингосстрах!F132+Ресо!F132</f>
        <v>0</v>
      </c>
      <c r="G129" s="270">
        <f>СОГАЗ!G132+Капитал!G132+Ингосстрах!G132+Ресо!G132</f>
        <v>0</v>
      </c>
      <c r="H129" s="270">
        <f>СОГАЗ!H132+Капитал!H132+Ингосстрах!H132+Ресо!H132</f>
        <v>0</v>
      </c>
      <c r="I129" s="270">
        <f>СОГАЗ!I132+Капитал!I132+Ингосстрах!I132+Ресо!I132</f>
        <v>0</v>
      </c>
      <c r="J129" s="270">
        <f>СОГАЗ!J132+Капитал!J132+Ингосстрах!J132+Ресо!J132</f>
        <v>0</v>
      </c>
      <c r="K129" s="270">
        <f>СОГАЗ!K132+Капитал!K132+Ингосстрах!K132+Ресо!K132</f>
        <v>0</v>
      </c>
      <c r="L129" s="270">
        <f>СОГАЗ!L132+Капитал!L132+Ингосстрах!L132+Ресо!L132</f>
        <v>0</v>
      </c>
      <c r="M129" s="301">
        <f t="shared" si="15"/>
        <v>4351</v>
      </c>
      <c r="N129" s="305">
        <f>СОГАЗ!N132+Капитал!N132+Ингосстрах!N132+Ресо!N132</f>
        <v>4351</v>
      </c>
      <c r="O129" s="305">
        <f>СОГАЗ!O132+Капитал!O132+Ингосстрах!O132+Ресо!O132</f>
        <v>0</v>
      </c>
      <c r="P129" s="305">
        <f>СОГАЗ!P132+Капитал!P132+Ингосстрах!P132+Ресо!P132</f>
        <v>0</v>
      </c>
      <c r="Q129" s="305">
        <f>СОГАЗ!Q132+Капитал!Q132+Ингосстрах!Q132+Ресо!Q132</f>
        <v>0</v>
      </c>
      <c r="R129" s="305">
        <f>СОГАЗ!R132+Капитал!R132+Ингосстрах!R132+Ресо!R132</f>
        <v>0</v>
      </c>
      <c r="S129" s="305">
        <f>СОГАЗ!S132+Капитал!S132+Ингосстрах!S132+Ресо!S132</f>
        <v>0</v>
      </c>
      <c r="T129" s="305">
        <f>СОГАЗ!T132+Капитал!T132+Ингосстрах!T132+Ресо!T132</f>
        <v>73</v>
      </c>
      <c r="U129" s="305">
        <f>СОГАЗ!U132+Капитал!U132+Ингосстрах!U132+Ресо!U132</f>
        <v>0</v>
      </c>
      <c r="V129" s="305">
        <f>СОГАЗ!V132+Капитал!V132+Ингосстрах!V132+Ресо!V132</f>
        <v>0</v>
      </c>
      <c r="W129" s="305">
        <f>СОГАЗ!W132+Капитал!W132+Ингосстрах!W132+Ресо!W132</f>
        <v>0</v>
      </c>
      <c r="X129" s="305">
        <f>СОГАЗ!X132+Капитал!X132+Ингосстрах!X132+Ресо!X132</f>
        <v>0</v>
      </c>
      <c r="Y129" s="186">
        <f>СОГАЗ!Y132+Капитал!Y132+Ингосстрах!Y132+Ресо!Y132</f>
        <v>0</v>
      </c>
      <c r="Z129" s="12">
        <f t="shared" si="10"/>
        <v>0</v>
      </c>
      <c r="AA129" s="306">
        <f>СОГАЗ!AA132+Капитал!AA132+Ингосстрах!AA132+Ресо!AA132</f>
        <v>0</v>
      </c>
      <c r="AB129" s="305">
        <f>СОГАЗ!AB132+Капитал!AB132+Ингосстрах!AB132+Ресо!AB132</f>
        <v>0</v>
      </c>
      <c r="AC129" s="305">
        <f>СОГАЗ!AC132+Капитал!AC132+Ингосстрах!AC132+Ресо!AC132</f>
        <v>0</v>
      </c>
      <c r="AD129" s="186">
        <f>СОГАЗ!AD132+Капитал!AD132+Ингосстрах!AD132+Ресо!AD132</f>
        <v>0</v>
      </c>
      <c r="AE129" s="14">
        <f>СОГАЗ!AE132+Капитал!AE132+Ингосстрах!AE132+Ресо!AE132</f>
        <v>0</v>
      </c>
      <c r="AF129" s="305">
        <f>СОГАЗ!AF132+Капитал!AF132+Ингосстрах!AF132+Ресо!AF132</f>
        <v>0</v>
      </c>
      <c r="AG129" s="305">
        <f>СОГАЗ!AG132+Капитал!AG132+Ингосстрах!AG132+Ресо!AG132</f>
        <v>0</v>
      </c>
      <c r="AH129" s="302">
        <f>СОГАЗ!AH132+Капитал!AH132+Ингосстрах!AH132+Ресо!AH132</f>
        <v>0</v>
      </c>
      <c r="AI129" s="17">
        <f t="shared" si="11"/>
        <v>0</v>
      </c>
      <c r="AJ129" s="12">
        <f t="shared" si="12"/>
        <v>52</v>
      </c>
      <c r="AK129" s="306">
        <f>СОГАЗ!AK132+Капитал!AK132+Ингосстрах!AK132+Ресо!AK132</f>
        <v>52</v>
      </c>
      <c r="AL129" s="305">
        <f>СОГАЗ!AL132+Капитал!AL132+Ингосстрах!AL132+Ресо!AL132</f>
        <v>0</v>
      </c>
      <c r="AM129" s="187">
        <f>СОГАЗ!AM132+Капитал!AM132+Ингосстрах!AM132+Ресо!AM132</f>
        <v>0</v>
      </c>
      <c r="AN129" s="14">
        <f>СОГАЗ!AN132+Капитал!AN132+Ингосстрах!AN132+Ресо!AN132</f>
        <v>0</v>
      </c>
      <c r="AO129" s="186">
        <f>СОГАЗ!AO132+Капитал!AO132+Ингосстрах!AO132+Ресо!AO132</f>
        <v>0</v>
      </c>
      <c r="AP129" s="309">
        <f t="shared" si="13"/>
        <v>4480311.25</v>
      </c>
      <c r="AQ129" s="314">
        <f t="shared" si="16"/>
        <v>112464.00000000001</v>
      </c>
      <c r="AR129" s="307">
        <v>112464.00000000001</v>
      </c>
      <c r="AS129" s="307">
        <v>0</v>
      </c>
      <c r="AT129" s="307">
        <v>0</v>
      </c>
      <c r="AU129" s="307">
        <v>0</v>
      </c>
      <c r="AV129" s="307">
        <v>0</v>
      </c>
      <c r="AW129" s="307">
        <v>0</v>
      </c>
      <c r="AX129" s="307">
        <v>0</v>
      </c>
      <c r="AY129" s="307">
        <v>0</v>
      </c>
      <c r="AZ129" s="307">
        <v>0</v>
      </c>
      <c r="BA129" s="309">
        <v>3340951.25</v>
      </c>
      <c r="BB129" s="307">
        <v>3296100.05</v>
      </c>
      <c r="BC129" s="307">
        <v>0</v>
      </c>
      <c r="BD129" s="307">
        <v>0</v>
      </c>
      <c r="BE129" s="307">
        <v>0</v>
      </c>
      <c r="BF129" s="307">
        <v>0</v>
      </c>
      <c r="BG129" s="307">
        <v>0</v>
      </c>
      <c r="BH129" s="307">
        <v>44851.199999999997</v>
      </c>
      <c r="BI129" s="307">
        <v>0</v>
      </c>
      <c r="BJ129" s="307">
        <v>0</v>
      </c>
      <c r="BK129" s="307">
        <v>0</v>
      </c>
      <c r="BL129" s="307">
        <v>0</v>
      </c>
      <c r="BM129" s="307">
        <v>0</v>
      </c>
      <c r="BN129" s="314">
        <f t="shared" si="17"/>
        <v>0</v>
      </c>
      <c r="BO129" s="307">
        <v>0</v>
      </c>
      <c r="BP129" s="307">
        <v>0</v>
      </c>
      <c r="BQ129" s="307">
        <v>0</v>
      </c>
      <c r="BR129" s="307">
        <v>0</v>
      </c>
      <c r="BS129" s="307"/>
      <c r="BT129" s="307">
        <v>0</v>
      </c>
      <c r="BU129" s="307">
        <v>0</v>
      </c>
      <c r="BV129" s="307">
        <v>0</v>
      </c>
      <c r="BW129" s="314">
        <f t="shared" si="18"/>
        <v>0</v>
      </c>
      <c r="BX129" s="314">
        <f t="shared" si="19"/>
        <v>1026896</v>
      </c>
      <c r="BY129" s="307">
        <v>1026896</v>
      </c>
      <c r="BZ129" s="307">
        <v>0</v>
      </c>
      <c r="CA129" s="307">
        <v>0</v>
      </c>
      <c r="CB129" s="309">
        <v>0</v>
      </c>
      <c r="CC129" s="317">
        <v>0</v>
      </c>
      <c r="CE129" s="311"/>
    </row>
    <row r="130" spans="1:83" ht="57">
      <c r="A130" s="184">
        <v>520384</v>
      </c>
      <c r="B130" s="300">
        <v>123</v>
      </c>
      <c r="C130" s="185" t="s">
        <v>170</v>
      </c>
      <c r="D130" s="12">
        <f t="shared" si="14"/>
        <v>0</v>
      </c>
      <c r="E130" s="270">
        <f>СОГАЗ!E133+Капитал!E133+Ингосстрах!E133+Ресо!E133</f>
        <v>0</v>
      </c>
      <c r="F130" s="270">
        <f>СОГАЗ!F133+Капитал!F133+Ингосстрах!F133+Ресо!F133</f>
        <v>0</v>
      </c>
      <c r="G130" s="270">
        <f>СОГАЗ!G133+Капитал!G133+Ингосстрах!G133+Ресо!G133</f>
        <v>0</v>
      </c>
      <c r="H130" s="270">
        <f>СОГАЗ!H133+Капитал!H133+Ингосстрах!H133+Ресо!H133</f>
        <v>0</v>
      </c>
      <c r="I130" s="270">
        <f>СОГАЗ!I133+Капитал!I133+Ингосстрах!I133+Ресо!I133</f>
        <v>0</v>
      </c>
      <c r="J130" s="270">
        <f>СОГАЗ!J133+Капитал!J133+Ингосстрах!J133+Ресо!J133</f>
        <v>0</v>
      </c>
      <c r="K130" s="270">
        <f>СОГАЗ!K133+Капитал!K133+Ингосстрах!K133+Ресо!K133</f>
        <v>0</v>
      </c>
      <c r="L130" s="270">
        <f>СОГАЗ!L133+Капитал!L133+Ингосстрах!L133+Ресо!L133</f>
        <v>0</v>
      </c>
      <c r="M130" s="301">
        <f t="shared" si="15"/>
        <v>0</v>
      </c>
      <c r="N130" s="305">
        <f>СОГАЗ!N133+Капитал!N133+Ингосстрах!N133+Ресо!N133</f>
        <v>0</v>
      </c>
      <c r="O130" s="305">
        <f>СОГАЗ!O133+Капитал!O133+Ингосстрах!O133+Ресо!O133</f>
        <v>0</v>
      </c>
      <c r="P130" s="305">
        <f>СОГАЗ!P133+Капитал!P133+Ингосстрах!P133+Ресо!P133</f>
        <v>0</v>
      </c>
      <c r="Q130" s="305">
        <f>СОГАЗ!Q133+Капитал!Q133+Ингосстрах!Q133+Ресо!Q133</f>
        <v>0</v>
      </c>
      <c r="R130" s="305">
        <f>СОГАЗ!R133+Капитал!R133+Ингосстрах!R133+Ресо!R133</f>
        <v>0</v>
      </c>
      <c r="S130" s="305">
        <f>СОГАЗ!S133+Капитал!S133+Ингосстрах!S133+Ресо!S133</f>
        <v>0</v>
      </c>
      <c r="T130" s="305">
        <f>СОГАЗ!T133+Капитал!T133+Ингосстрах!T133+Ресо!T133</f>
        <v>0</v>
      </c>
      <c r="U130" s="305">
        <f>СОГАЗ!U133+Капитал!U133+Ингосстрах!U133+Ресо!U133</f>
        <v>0</v>
      </c>
      <c r="V130" s="305">
        <f>СОГАЗ!V133+Капитал!V133+Ингосстрах!V133+Ресо!V133</f>
        <v>0</v>
      </c>
      <c r="W130" s="305">
        <f>СОГАЗ!W133+Капитал!W133+Ингосстрах!W133+Ресо!W133</f>
        <v>0</v>
      </c>
      <c r="X130" s="305">
        <f>СОГАЗ!X133+Капитал!X133+Ингосстрах!X133+Ресо!X133</f>
        <v>0</v>
      </c>
      <c r="Y130" s="186">
        <f>СОГАЗ!Y133+Капитал!Y133+Ингосстрах!Y133+Ресо!Y133</f>
        <v>0</v>
      </c>
      <c r="Z130" s="12">
        <f t="shared" si="10"/>
        <v>0</v>
      </c>
      <c r="AA130" s="306">
        <f>СОГАЗ!AA133+Капитал!AA133+Ингосстрах!AA133+Ресо!AA133</f>
        <v>0</v>
      </c>
      <c r="AB130" s="305">
        <f>СОГАЗ!AB133+Капитал!AB133+Ингосстрах!AB133+Ресо!AB133</f>
        <v>0</v>
      </c>
      <c r="AC130" s="305">
        <f>СОГАЗ!AC133+Капитал!AC133+Ингосстрах!AC133+Ресо!AC133</f>
        <v>0</v>
      </c>
      <c r="AD130" s="186">
        <f>СОГАЗ!AD133+Капитал!AD133+Ингосстрах!AD133+Ресо!AD133</f>
        <v>0</v>
      </c>
      <c r="AE130" s="14">
        <f>СОГАЗ!AE133+Капитал!AE133+Ингосстрах!AE133+Ресо!AE133</f>
        <v>0</v>
      </c>
      <c r="AF130" s="305">
        <f>СОГАЗ!AF133+Капитал!AF133+Ингосстрах!AF133+Ресо!AF133</f>
        <v>0</v>
      </c>
      <c r="AG130" s="305">
        <f>СОГАЗ!AG133+Капитал!AG133+Ингосстрах!AG133+Ресо!AG133</f>
        <v>0</v>
      </c>
      <c r="AH130" s="302">
        <f>СОГАЗ!AH133+Капитал!AH133+Ингосстрах!AH133+Ресо!AH133</f>
        <v>0</v>
      </c>
      <c r="AI130" s="17">
        <f t="shared" si="11"/>
        <v>0</v>
      </c>
      <c r="AJ130" s="12">
        <f t="shared" si="12"/>
        <v>75</v>
      </c>
      <c r="AK130" s="306">
        <f>СОГАЗ!AK133+Капитал!AK133+Ингосстрах!AK133+Ресо!AK133</f>
        <v>75</v>
      </c>
      <c r="AL130" s="305">
        <f>СОГАЗ!AL133+Капитал!AL133+Ингосстрах!AL133+Ресо!AL133</f>
        <v>0</v>
      </c>
      <c r="AM130" s="187">
        <f>СОГАЗ!AM133+Капитал!AM133+Ингосстрах!AM133+Ресо!AM133</f>
        <v>0</v>
      </c>
      <c r="AN130" s="14">
        <f>СОГАЗ!AN133+Капитал!AN133+Ингосстрах!AN133+Ресо!AN133</f>
        <v>0</v>
      </c>
      <c r="AO130" s="186">
        <f>СОГАЗ!AO133+Капитал!AO133+Ингосстрах!AO133+Ресо!AO133</f>
        <v>0</v>
      </c>
      <c r="AP130" s="309">
        <f t="shared" si="13"/>
        <v>1486688.25</v>
      </c>
      <c r="AQ130" s="314">
        <f t="shared" si="16"/>
        <v>0</v>
      </c>
      <c r="AR130" s="307">
        <v>0</v>
      </c>
      <c r="AS130" s="307">
        <v>0</v>
      </c>
      <c r="AT130" s="307">
        <v>0</v>
      </c>
      <c r="AU130" s="307">
        <v>0</v>
      </c>
      <c r="AV130" s="307">
        <v>0</v>
      </c>
      <c r="AW130" s="307">
        <v>0</v>
      </c>
      <c r="AX130" s="307">
        <v>0</v>
      </c>
      <c r="AY130" s="307">
        <v>0</v>
      </c>
      <c r="AZ130" s="307">
        <v>0</v>
      </c>
      <c r="BA130" s="309">
        <v>0</v>
      </c>
      <c r="BB130" s="307">
        <v>0</v>
      </c>
      <c r="BC130" s="307">
        <v>0</v>
      </c>
      <c r="BD130" s="307">
        <v>0</v>
      </c>
      <c r="BE130" s="307">
        <v>0</v>
      </c>
      <c r="BF130" s="307">
        <v>0</v>
      </c>
      <c r="BG130" s="307">
        <v>0</v>
      </c>
      <c r="BH130" s="307">
        <v>0</v>
      </c>
      <c r="BI130" s="307">
        <v>0</v>
      </c>
      <c r="BJ130" s="307">
        <v>0</v>
      </c>
      <c r="BK130" s="307">
        <v>0</v>
      </c>
      <c r="BL130" s="307">
        <v>0</v>
      </c>
      <c r="BM130" s="307">
        <v>0</v>
      </c>
      <c r="BN130" s="314">
        <f t="shared" si="17"/>
        <v>0</v>
      </c>
      <c r="BO130" s="307">
        <v>0</v>
      </c>
      <c r="BP130" s="307">
        <v>0</v>
      </c>
      <c r="BQ130" s="307">
        <v>0</v>
      </c>
      <c r="BR130" s="307">
        <v>0</v>
      </c>
      <c r="BS130" s="307"/>
      <c r="BT130" s="307">
        <v>0</v>
      </c>
      <c r="BU130" s="307">
        <v>0</v>
      </c>
      <c r="BV130" s="307">
        <v>0</v>
      </c>
      <c r="BW130" s="314">
        <f t="shared" si="18"/>
        <v>0</v>
      </c>
      <c r="BX130" s="314">
        <f t="shared" si="19"/>
        <v>1486688.25</v>
      </c>
      <c r="BY130" s="307">
        <v>1486688.25</v>
      </c>
      <c r="BZ130" s="307">
        <v>0</v>
      </c>
      <c r="CA130" s="307">
        <v>0</v>
      </c>
      <c r="CB130" s="309">
        <v>0</v>
      </c>
      <c r="CC130" s="317">
        <v>0</v>
      </c>
      <c r="CE130" s="311"/>
    </row>
    <row r="131" spans="1:83" ht="42.75">
      <c r="A131" s="184">
        <v>520109</v>
      </c>
      <c r="B131" s="300">
        <v>124</v>
      </c>
      <c r="C131" s="185" t="s">
        <v>344</v>
      </c>
      <c r="D131" s="12">
        <f t="shared" si="14"/>
        <v>39313</v>
      </c>
      <c r="E131" s="270">
        <f>СОГАЗ!E134+Капитал!E134+Ингосстрах!E134+Ресо!E134</f>
        <v>37117</v>
      </c>
      <c r="F131" s="270">
        <f>СОГАЗ!F134+Капитал!F134+Ингосстрах!F134+Ресо!F134</f>
        <v>1625</v>
      </c>
      <c r="G131" s="270">
        <f>СОГАЗ!G134+Капитал!G134+Ингосстрах!G134+Ресо!G134</f>
        <v>3156</v>
      </c>
      <c r="H131" s="270">
        <f>СОГАЗ!H134+Капитал!H134+Ингосстрах!H134+Ресо!H134</f>
        <v>0</v>
      </c>
      <c r="I131" s="270">
        <f>СОГАЗ!I134+Капитал!I134+Ингосстрах!I134+Ресо!I134</f>
        <v>0</v>
      </c>
      <c r="J131" s="270">
        <f>СОГАЗ!J134+Капитал!J134+Ингосстрах!J134+Ресо!J134</f>
        <v>0</v>
      </c>
      <c r="K131" s="270">
        <f>СОГАЗ!K134+Капитал!K134+Ингосстрах!K134+Ресо!K134</f>
        <v>0</v>
      </c>
      <c r="L131" s="270">
        <f>СОГАЗ!L134+Капитал!L134+Ингосстрах!L134+Ресо!L134</f>
        <v>2196</v>
      </c>
      <c r="M131" s="301">
        <f t="shared" si="15"/>
        <v>35072</v>
      </c>
      <c r="N131" s="305">
        <f>СОГАЗ!N134+Капитал!N134+Ингосстрах!N134+Ресо!N134</f>
        <v>30942</v>
      </c>
      <c r="O131" s="305">
        <f>СОГАЗ!O134+Капитал!O134+Ингосстрах!O134+Ресо!O134</f>
        <v>0</v>
      </c>
      <c r="P131" s="305">
        <f>СОГАЗ!P134+Капитал!P134+Ингосстрах!P134+Ресо!P134</f>
        <v>192</v>
      </c>
      <c r="Q131" s="305">
        <f>СОГАЗ!Q134+Капитал!Q134+Ингосстрах!Q134+Ресо!Q134</f>
        <v>1865</v>
      </c>
      <c r="R131" s="305">
        <f>СОГАЗ!R134+Капитал!R134+Ингосстрах!R134+Ресо!R134</f>
        <v>775</v>
      </c>
      <c r="S131" s="305">
        <f>СОГАЗ!S134+Капитал!S134+Ингосстрах!S134+Ресо!S134</f>
        <v>0</v>
      </c>
      <c r="T131" s="305">
        <f>СОГАЗ!T134+Капитал!T134+Ингосстрах!T134+Ресо!T134</f>
        <v>124</v>
      </c>
      <c r="U131" s="305">
        <f>СОГАЗ!U134+Капитал!U134+Ингосстрах!U134+Ресо!U134</f>
        <v>0</v>
      </c>
      <c r="V131" s="305">
        <f>СОГАЗ!V134+Капитал!V134+Ингосстрах!V134+Ресо!V134</f>
        <v>0</v>
      </c>
      <c r="W131" s="305">
        <f>СОГАЗ!W134+Капитал!W134+Ингосстрах!W134+Ресо!W134</f>
        <v>1950</v>
      </c>
      <c r="X131" s="305">
        <f>СОГАЗ!X134+Капитал!X134+Ингосстрах!X134+Ресо!X134</f>
        <v>0</v>
      </c>
      <c r="Y131" s="186">
        <f>СОГАЗ!Y134+Капитал!Y134+Ингосстрах!Y134+Ресо!Y134</f>
        <v>4130</v>
      </c>
      <c r="Z131" s="12">
        <f t="shared" si="10"/>
        <v>3010</v>
      </c>
      <c r="AA131" s="306">
        <f>СОГАЗ!AA134+Капитал!AA134+Ингосстрах!AA134+Ресо!AA134</f>
        <v>2943</v>
      </c>
      <c r="AB131" s="305">
        <f>СОГАЗ!AB134+Капитал!AB134+Ингосстрах!AB134+Ресо!AB134</f>
        <v>17</v>
      </c>
      <c r="AC131" s="305">
        <f>СОГАЗ!AC134+Капитал!AC134+Ингосстрах!AC134+Ресо!AC134</f>
        <v>50</v>
      </c>
      <c r="AD131" s="186">
        <f>СОГАЗ!AD134+Капитал!AD134+Ингосстрах!AD134+Ресо!AD134</f>
        <v>0</v>
      </c>
      <c r="AE131" s="14">
        <f>СОГАЗ!AE134+Капитал!AE134+Ингосстрах!AE134+Ресо!AE134</f>
        <v>2818</v>
      </c>
      <c r="AF131" s="305">
        <f>СОГАЗ!AF134+Капитал!AF134+Ингосстрах!AF134+Ресо!AF134</f>
        <v>100</v>
      </c>
      <c r="AG131" s="305">
        <f>СОГАЗ!AG134+Капитал!AG134+Ингосстрах!AG134+Ресо!AG134</f>
        <v>0</v>
      </c>
      <c r="AH131" s="302">
        <f>СОГАЗ!AH134+Капитал!AH134+Ингосстрах!AH134+Ресо!AH134</f>
        <v>0</v>
      </c>
      <c r="AI131" s="17">
        <f t="shared" si="11"/>
        <v>2818</v>
      </c>
      <c r="AJ131" s="12">
        <f t="shared" si="12"/>
        <v>1977</v>
      </c>
      <c r="AK131" s="306">
        <f>СОГАЗ!AK134+Капитал!AK134+Ингосстрах!AK134+Ресо!AK134</f>
        <v>1977</v>
      </c>
      <c r="AL131" s="305">
        <f>СОГАЗ!AL134+Капитал!AL134+Ингосстрах!AL134+Ресо!AL134</f>
        <v>0</v>
      </c>
      <c r="AM131" s="187">
        <f>СОГАЗ!AM134+Капитал!AM134+Ингосстрах!AM134+Ресо!AM134</f>
        <v>0</v>
      </c>
      <c r="AN131" s="14">
        <f>СОГАЗ!AN134+Капитал!AN134+Ингосстрах!AN134+Ресо!AN134</f>
        <v>0</v>
      </c>
      <c r="AO131" s="186">
        <f>СОГАЗ!AO134+Капитал!AO134+Ингосстрах!AO134+Ресо!AO134</f>
        <v>0</v>
      </c>
      <c r="AP131" s="309">
        <f t="shared" si="13"/>
        <v>199413591.25</v>
      </c>
      <c r="AQ131" s="314">
        <f t="shared" si="16"/>
        <v>14919188.670000002</v>
      </c>
      <c r="AR131" s="307">
        <v>13692832.470000001</v>
      </c>
      <c r="AS131" s="307">
        <v>1927379.9999999998</v>
      </c>
      <c r="AT131" s="307">
        <v>6862879.7999999998</v>
      </c>
      <c r="AU131" s="307">
        <v>0</v>
      </c>
      <c r="AV131" s="307">
        <v>0</v>
      </c>
      <c r="AW131" s="307">
        <v>0</v>
      </c>
      <c r="AX131" s="307">
        <v>0</v>
      </c>
      <c r="AY131" s="307">
        <v>0</v>
      </c>
      <c r="AZ131" s="307">
        <v>1226356.2000000002</v>
      </c>
      <c r="BA131" s="309">
        <v>29796981.730000004</v>
      </c>
      <c r="BB131" s="307">
        <v>22348787.760000002</v>
      </c>
      <c r="BC131" s="307">
        <v>0</v>
      </c>
      <c r="BD131" s="307">
        <v>572777.81999999995</v>
      </c>
      <c r="BE131" s="307">
        <v>1240057.1499999999</v>
      </c>
      <c r="BF131" s="307">
        <v>729120.00000000012</v>
      </c>
      <c r="BG131" s="307">
        <v>0</v>
      </c>
      <c r="BH131" s="307">
        <v>76185.599999999991</v>
      </c>
      <c r="BI131" s="307">
        <v>0</v>
      </c>
      <c r="BJ131" s="307">
        <v>0</v>
      </c>
      <c r="BK131" s="307">
        <v>1143285</v>
      </c>
      <c r="BL131" s="307">
        <v>0</v>
      </c>
      <c r="BM131" s="307">
        <v>3686768.4000000004</v>
      </c>
      <c r="BN131" s="314">
        <f t="shared" si="17"/>
        <v>1723779.17</v>
      </c>
      <c r="BO131" s="307">
        <v>1675920.78</v>
      </c>
      <c r="BP131" s="307">
        <v>7465.89</v>
      </c>
      <c r="BQ131" s="307">
        <v>40392.5</v>
      </c>
      <c r="BR131" s="307">
        <v>0</v>
      </c>
      <c r="BS131" s="307">
        <v>119227635.58</v>
      </c>
      <c r="BT131" s="307">
        <v>11656951</v>
      </c>
      <c r="BU131" s="307">
        <v>0</v>
      </c>
      <c r="BV131" s="307">
        <v>0</v>
      </c>
      <c r="BW131" s="314">
        <f t="shared" si="18"/>
        <v>119227635.58</v>
      </c>
      <c r="BX131" s="314">
        <f t="shared" si="19"/>
        <v>33746006.100000001</v>
      </c>
      <c r="BY131" s="307">
        <v>33746006.100000001</v>
      </c>
      <c r="BZ131" s="307">
        <v>0</v>
      </c>
      <c r="CA131" s="307">
        <v>0</v>
      </c>
      <c r="CB131" s="309">
        <v>0</v>
      </c>
      <c r="CC131" s="317">
        <v>0</v>
      </c>
      <c r="CE131" s="311"/>
    </row>
    <row r="132" spans="1:83" ht="18.75">
      <c r="A132" s="184">
        <v>520089</v>
      </c>
      <c r="B132" s="300">
        <v>125</v>
      </c>
      <c r="C132" s="185" t="s">
        <v>171</v>
      </c>
      <c r="D132" s="12">
        <f t="shared" si="14"/>
        <v>3882</v>
      </c>
      <c r="E132" s="270">
        <f>СОГАЗ!E135+Капитал!E135+Ингосстрах!E135+Ресо!E135</f>
        <v>3635</v>
      </c>
      <c r="F132" s="270">
        <f>СОГАЗ!F135+Капитал!F135+Ингосстрах!F135+Ресо!F135</f>
        <v>92</v>
      </c>
      <c r="G132" s="270">
        <f>СОГАЗ!G135+Капитал!G135+Ингосстрах!G135+Ресо!G135</f>
        <v>231</v>
      </c>
      <c r="H132" s="270">
        <f>СОГАЗ!H135+Капитал!H135+Ингосстрах!H135+Ресо!H135</f>
        <v>0</v>
      </c>
      <c r="I132" s="270">
        <f>СОГАЗ!I135+Капитал!I135+Ингосстрах!I135+Ресо!I135</f>
        <v>0</v>
      </c>
      <c r="J132" s="270">
        <f>СОГАЗ!J135+Капитал!J135+Ингосстрах!J135+Ресо!J135</f>
        <v>0</v>
      </c>
      <c r="K132" s="270">
        <f>СОГАЗ!K135+Капитал!K135+Ингосстрах!K135+Ресо!K135</f>
        <v>0</v>
      </c>
      <c r="L132" s="270">
        <f>СОГАЗ!L135+Капитал!L135+Ингосстрах!L135+Ресо!L135</f>
        <v>247</v>
      </c>
      <c r="M132" s="301">
        <f t="shared" si="15"/>
        <v>2265</v>
      </c>
      <c r="N132" s="305">
        <f>СОГАЗ!N135+Капитал!N135+Ингосстрах!N135+Ресо!N135</f>
        <v>2072</v>
      </c>
      <c r="O132" s="305">
        <f>СОГАЗ!O135+Капитал!O135+Ингосстрах!O135+Ресо!O135</f>
        <v>0</v>
      </c>
      <c r="P132" s="305">
        <f>СОГАЗ!P135+Капитал!P135+Ингосстрах!P135+Ресо!P135</f>
        <v>0</v>
      </c>
      <c r="Q132" s="305">
        <f>СОГАЗ!Q135+Капитал!Q135+Ингосстрах!Q135+Ресо!Q135</f>
        <v>70</v>
      </c>
      <c r="R132" s="305">
        <f>СОГАЗ!R135+Капитал!R135+Ингосстрах!R135+Ресо!R135</f>
        <v>59</v>
      </c>
      <c r="S132" s="305">
        <f>СОГАЗ!S135+Капитал!S135+Ингосстрах!S135+Ресо!S135</f>
        <v>0</v>
      </c>
      <c r="T132" s="305">
        <f>СОГАЗ!T135+Капитал!T135+Ингосстрах!T135+Ресо!T135</f>
        <v>0</v>
      </c>
      <c r="U132" s="305">
        <f>СОГАЗ!U135+Капитал!U135+Ингосстрах!U135+Ресо!U135</f>
        <v>0</v>
      </c>
      <c r="V132" s="305">
        <f>СОГАЗ!V135+Капитал!V135+Ингосстрах!V135+Ресо!V135</f>
        <v>0</v>
      </c>
      <c r="W132" s="305">
        <f>СОГАЗ!W135+Капитал!W135+Ингосстрах!W135+Ресо!W135</f>
        <v>156</v>
      </c>
      <c r="X132" s="305">
        <f>СОГАЗ!X135+Капитал!X135+Ингосстрах!X135+Ресо!X135</f>
        <v>0</v>
      </c>
      <c r="Y132" s="186">
        <f>СОГАЗ!Y135+Капитал!Y135+Ингосстрах!Y135+Ресо!Y135</f>
        <v>193</v>
      </c>
      <c r="Z132" s="12">
        <f t="shared" si="10"/>
        <v>709</v>
      </c>
      <c r="AA132" s="306">
        <f>СОГАЗ!AA135+Капитал!AA135+Ингосстрах!AA135+Ресо!AA135</f>
        <v>705</v>
      </c>
      <c r="AB132" s="305">
        <f>СОГАЗ!AB135+Капитал!AB135+Ингосстрах!AB135+Ресо!AB135</f>
        <v>4</v>
      </c>
      <c r="AC132" s="305">
        <f>СОГАЗ!AC135+Капитал!AC135+Ингосстрах!AC135+Ресо!AC135</f>
        <v>0</v>
      </c>
      <c r="AD132" s="186">
        <f>СОГАЗ!AD135+Капитал!AD135+Ингосстрах!AD135+Ресо!AD135</f>
        <v>0</v>
      </c>
      <c r="AE132" s="14">
        <f>СОГАЗ!AE135+Капитал!AE135+Ингосстрах!AE135+Ресо!AE135</f>
        <v>0</v>
      </c>
      <c r="AF132" s="305">
        <f>СОГАЗ!AF135+Капитал!AF135+Ингосстрах!AF135+Ресо!AF135</f>
        <v>0</v>
      </c>
      <c r="AG132" s="305">
        <f>СОГАЗ!AG135+Капитал!AG135+Ингосстрах!AG135+Ресо!AG135</f>
        <v>0</v>
      </c>
      <c r="AH132" s="302">
        <f>СОГАЗ!AH135+Капитал!AH135+Ингосстрах!AH135+Ресо!AH135</f>
        <v>0</v>
      </c>
      <c r="AI132" s="17">
        <f t="shared" si="11"/>
        <v>0</v>
      </c>
      <c r="AJ132" s="12">
        <f t="shared" si="12"/>
        <v>121</v>
      </c>
      <c r="AK132" s="306">
        <f>СОГАЗ!AK135+Капитал!AK135+Ингосстрах!AK135+Ресо!AK135</f>
        <v>121</v>
      </c>
      <c r="AL132" s="305">
        <f>СОГАЗ!AL135+Капитал!AL135+Ингосстрах!AL135+Ресо!AL135</f>
        <v>0</v>
      </c>
      <c r="AM132" s="187">
        <f>СОГАЗ!AM135+Капитал!AM135+Ингосстрах!AM135+Ресо!AM135</f>
        <v>0</v>
      </c>
      <c r="AN132" s="14">
        <f>СОГАЗ!AN135+Капитал!AN135+Ингосстрах!AN135+Ресо!AN135</f>
        <v>0</v>
      </c>
      <c r="AO132" s="186">
        <f>СОГАЗ!AO135+Капитал!AO135+Ингосстрах!AO135+Ресо!AO135</f>
        <v>0</v>
      </c>
      <c r="AP132" s="309">
        <f t="shared" si="13"/>
        <v>4394221.71</v>
      </c>
      <c r="AQ132" s="314">
        <f t="shared" si="16"/>
        <v>976531.65000000014</v>
      </c>
      <c r="AR132" s="307">
        <v>838594.50000000012</v>
      </c>
      <c r="AS132" s="307">
        <v>106979.43999999999</v>
      </c>
      <c r="AT132" s="307">
        <v>481025.16</v>
      </c>
      <c r="AU132" s="307">
        <v>0</v>
      </c>
      <c r="AV132" s="307">
        <v>0</v>
      </c>
      <c r="AW132" s="307">
        <v>0</v>
      </c>
      <c r="AX132" s="307">
        <v>0</v>
      </c>
      <c r="AY132" s="307">
        <v>0</v>
      </c>
      <c r="AZ132" s="307">
        <v>137937.14999999997</v>
      </c>
      <c r="BA132" s="309">
        <v>1956786.14</v>
      </c>
      <c r="BB132" s="307">
        <v>1590985.2</v>
      </c>
      <c r="BC132" s="307">
        <v>0</v>
      </c>
      <c r="BD132" s="307">
        <v>0</v>
      </c>
      <c r="BE132" s="307">
        <v>46543.700000000012</v>
      </c>
      <c r="BF132" s="307">
        <v>55507.200000000004</v>
      </c>
      <c r="BG132" s="307">
        <v>0</v>
      </c>
      <c r="BH132" s="307">
        <v>0</v>
      </c>
      <c r="BI132" s="307">
        <v>0</v>
      </c>
      <c r="BJ132" s="307">
        <v>0</v>
      </c>
      <c r="BK132" s="307">
        <v>91462.800000000017</v>
      </c>
      <c r="BL132" s="307">
        <v>0</v>
      </c>
      <c r="BM132" s="307">
        <v>172287.24</v>
      </c>
      <c r="BN132" s="314">
        <f t="shared" si="17"/>
        <v>403225.98</v>
      </c>
      <c r="BO132" s="307">
        <v>401469.3</v>
      </c>
      <c r="BP132" s="307">
        <v>1756.68</v>
      </c>
      <c r="BQ132" s="307">
        <v>0</v>
      </c>
      <c r="BR132" s="307">
        <v>0</v>
      </c>
      <c r="BS132" s="307"/>
      <c r="BT132" s="307">
        <v>0</v>
      </c>
      <c r="BU132" s="307">
        <v>0</v>
      </c>
      <c r="BV132" s="307">
        <v>0</v>
      </c>
      <c r="BW132" s="314">
        <f t="shared" si="18"/>
        <v>0</v>
      </c>
      <c r="BX132" s="314">
        <f t="shared" si="19"/>
        <v>1057677.94</v>
      </c>
      <c r="BY132" s="307">
        <v>1057677.94</v>
      </c>
      <c r="BZ132" s="307">
        <v>0</v>
      </c>
      <c r="CA132" s="307">
        <v>0</v>
      </c>
      <c r="CB132" s="309">
        <v>0</v>
      </c>
      <c r="CC132" s="317">
        <v>0</v>
      </c>
      <c r="CE132" s="311"/>
    </row>
    <row r="133" spans="1:83" ht="28.5">
      <c r="A133" s="184">
        <v>520095</v>
      </c>
      <c r="B133" s="300">
        <v>126</v>
      </c>
      <c r="C133" s="185" t="s">
        <v>172</v>
      </c>
      <c r="D133" s="12">
        <f t="shared" si="14"/>
        <v>62347</v>
      </c>
      <c r="E133" s="270">
        <f>СОГАЗ!E136+Капитал!E136+Ингосстрах!E136+Ресо!E136</f>
        <v>62347</v>
      </c>
      <c r="F133" s="270">
        <f>СОГАЗ!F136+Капитал!F136+Ингосстрах!F136+Ресо!F136</f>
        <v>3235</v>
      </c>
      <c r="G133" s="270">
        <f>СОГАЗ!G136+Капитал!G136+Ингосстрах!G136+Ресо!G136</f>
        <v>9179</v>
      </c>
      <c r="H133" s="270">
        <f>СОГАЗ!H136+Капитал!H136+Ингосстрах!H136+Ресо!H136</f>
        <v>0</v>
      </c>
      <c r="I133" s="270">
        <f>СОГАЗ!I136+Капитал!I136+Ингосстрах!I136+Ресо!I136</f>
        <v>0</v>
      </c>
      <c r="J133" s="270">
        <f>СОГАЗ!J136+Капитал!J136+Ингосстрах!J136+Ресо!J136</f>
        <v>0</v>
      </c>
      <c r="K133" s="270">
        <f>СОГАЗ!K136+Капитал!K136+Ингосстрах!K136+Ресо!K136</f>
        <v>0</v>
      </c>
      <c r="L133" s="270">
        <f>СОГАЗ!L136+Капитал!L136+Ингосстрах!L136+Ресо!L136</f>
        <v>0</v>
      </c>
      <c r="M133" s="301">
        <f t="shared" si="15"/>
        <v>54258</v>
      </c>
      <c r="N133" s="305">
        <f>СОГАЗ!N136+Капитал!N136+Ингосстрах!N136+Ресо!N136</f>
        <v>54258</v>
      </c>
      <c r="O133" s="305">
        <f>СОГАЗ!O136+Капитал!O136+Ингосстрах!O136+Ресо!O136</f>
        <v>0</v>
      </c>
      <c r="P133" s="305">
        <f>СОГАЗ!P136+Капитал!P136+Ингосстрах!P136+Ресо!P136</f>
        <v>55</v>
      </c>
      <c r="Q133" s="305">
        <f>СОГАЗ!Q136+Капитал!Q136+Ингосстрах!Q136+Ресо!Q136</f>
        <v>2304</v>
      </c>
      <c r="R133" s="305">
        <f>СОГАЗ!R136+Капитал!R136+Ингосстрах!R136+Ресо!R136</f>
        <v>1618</v>
      </c>
      <c r="S133" s="305">
        <f>СОГАЗ!S136+Капитал!S136+Ингосстрах!S136+Ресо!S136</f>
        <v>0</v>
      </c>
      <c r="T133" s="305">
        <f>СОГАЗ!T136+Капитал!T136+Ингосстрах!T136+Ресо!T136</f>
        <v>0</v>
      </c>
      <c r="U133" s="305">
        <f>СОГАЗ!U136+Капитал!U136+Ингосстрах!U136+Ресо!U136</f>
        <v>400</v>
      </c>
      <c r="V133" s="305">
        <f>СОГАЗ!V136+Капитал!V136+Ингосстрах!V136+Ресо!V136</f>
        <v>0</v>
      </c>
      <c r="W133" s="305">
        <f>СОГАЗ!W136+Капитал!W136+Ингосстрах!W136+Ресо!W136</f>
        <v>3505</v>
      </c>
      <c r="X133" s="305">
        <f>СОГАЗ!X136+Капитал!X136+Ингосстрах!X136+Ресо!X136</f>
        <v>0</v>
      </c>
      <c r="Y133" s="186">
        <f>СОГАЗ!Y136+Капитал!Y136+Ингосстрах!Y136+Ресо!Y136</f>
        <v>0</v>
      </c>
      <c r="Z133" s="12">
        <f t="shared" si="10"/>
        <v>3500</v>
      </c>
      <c r="AA133" s="306">
        <f>СОГАЗ!AA136+Капитал!AA136+Ингосстрах!AA136+Ресо!AA136</f>
        <v>3500</v>
      </c>
      <c r="AB133" s="305">
        <f>СОГАЗ!AB136+Капитал!AB136+Ингосстрах!AB136+Ресо!AB136</f>
        <v>0</v>
      </c>
      <c r="AC133" s="305">
        <f>СОГАЗ!AC136+Капитал!AC136+Ингосстрах!AC136+Ресо!AC136</f>
        <v>0</v>
      </c>
      <c r="AD133" s="186">
        <f>СОГАЗ!AD136+Капитал!AD136+Ингосстрах!AD136+Ресо!AD136</f>
        <v>0</v>
      </c>
      <c r="AE133" s="14">
        <f>СОГАЗ!AE136+Капитал!AE136+Ингосстрах!AE136+Ресо!AE136</f>
        <v>0</v>
      </c>
      <c r="AF133" s="305">
        <f>СОГАЗ!AF136+Капитал!AF136+Ингосстрах!AF136+Ресо!AF136</f>
        <v>0</v>
      </c>
      <c r="AG133" s="305">
        <f>СОГАЗ!AG136+Капитал!AG136+Ингосстрах!AG136+Ресо!AG136</f>
        <v>0</v>
      </c>
      <c r="AH133" s="302">
        <f>СОГАЗ!AH136+Капитал!AH136+Ингосстрах!AH136+Ресо!AH136</f>
        <v>0</v>
      </c>
      <c r="AI133" s="17">
        <f t="shared" si="11"/>
        <v>0</v>
      </c>
      <c r="AJ133" s="12">
        <f t="shared" si="12"/>
        <v>1243</v>
      </c>
      <c r="AK133" s="306">
        <f>СОГАЗ!AK136+Капитал!AK136+Ингосстрах!AK136+Ресо!AK136</f>
        <v>1243</v>
      </c>
      <c r="AL133" s="305">
        <f>СОГАЗ!AL136+Капитал!AL136+Ингосстрах!AL136+Ресо!AL136</f>
        <v>0</v>
      </c>
      <c r="AM133" s="187">
        <f>СОГАЗ!AM136+Капитал!AM136+Ингосстрах!AM136+Ресо!AM136</f>
        <v>0</v>
      </c>
      <c r="AN133" s="14">
        <f>СОГАЗ!AN136+Капитал!AN136+Ингосстрах!AN136+Ресо!AN136</f>
        <v>0</v>
      </c>
      <c r="AO133" s="186">
        <f>СОГАЗ!AO136+Капитал!AO136+Ингосстрах!AO136+Ресо!AO136</f>
        <v>0</v>
      </c>
      <c r="AP133" s="309">
        <f t="shared" si="13"/>
        <v>83326472.420000002</v>
      </c>
      <c r="AQ133" s="314">
        <f t="shared" si="16"/>
        <v>32739033.170000002</v>
      </c>
      <c r="AR133" s="307">
        <v>32739033.170000002</v>
      </c>
      <c r="AS133" s="307">
        <v>3803227.7500000005</v>
      </c>
      <c r="AT133" s="307">
        <v>19789189.68</v>
      </c>
      <c r="AU133" s="307">
        <v>0</v>
      </c>
      <c r="AV133" s="307">
        <v>0</v>
      </c>
      <c r="AW133" s="307">
        <v>0</v>
      </c>
      <c r="AX133" s="307">
        <v>0</v>
      </c>
      <c r="AY133" s="307">
        <v>0</v>
      </c>
      <c r="AZ133" s="307">
        <v>0</v>
      </c>
      <c r="BA133" s="309">
        <v>39936212.75</v>
      </c>
      <c r="BB133" s="307">
        <v>34446776.460000001</v>
      </c>
      <c r="BC133" s="307">
        <v>0</v>
      </c>
      <c r="BD133" s="307">
        <v>186419.75000000003</v>
      </c>
      <c r="BE133" s="307">
        <v>1531952.6400000001</v>
      </c>
      <c r="BF133" s="307">
        <v>1522214.4000000001</v>
      </c>
      <c r="BG133" s="307">
        <v>0</v>
      </c>
      <c r="BH133" s="307">
        <v>0</v>
      </c>
      <c r="BI133" s="307">
        <v>193868</v>
      </c>
      <c r="BJ133" s="307">
        <v>0</v>
      </c>
      <c r="BK133" s="307">
        <v>2054981.5000000002</v>
      </c>
      <c r="BL133" s="307">
        <v>0</v>
      </c>
      <c r="BM133" s="307">
        <v>0</v>
      </c>
      <c r="BN133" s="314">
        <f t="shared" si="17"/>
        <v>1993110</v>
      </c>
      <c r="BO133" s="307">
        <v>1993110</v>
      </c>
      <c r="BP133" s="307">
        <v>0</v>
      </c>
      <c r="BQ133" s="307">
        <v>0</v>
      </c>
      <c r="BR133" s="307">
        <v>0</v>
      </c>
      <c r="BS133" s="307"/>
      <c r="BT133" s="307">
        <v>0</v>
      </c>
      <c r="BU133" s="307">
        <v>0</v>
      </c>
      <c r="BV133" s="307">
        <v>0</v>
      </c>
      <c r="BW133" s="314">
        <f t="shared" si="18"/>
        <v>0</v>
      </c>
      <c r="BX133" s="314">
        <f t="shared" si="19"/>
        <v>8658116.5</v>
      </c>
      <c r="BY133" s="307">
        <v>8658116.5</v>
      </c>
      <c r="BZ133" s="307">
        <v>0</v>
      </c>
      <c r="CA133" s="307">
        <v>0</v>
      </c>
      <c r="CB133" s="309">
        <v>0</v>
      </c>
      <c r="CC133" s="317">
        <v>0</v>
      </c>
      <c r="CE133" s="311"/>
    </row>
    <row r="134" spans="1:83" ht="28.5">
      <c r="A134" s="184">
        <v>520125</v>
      </c>
      <c r="B134" s="300">
        <v>127</v>
      </c>
      <c r="C134" s="185" t="s">
        <v>173</v>
      </c>
      <c r="D134" s="12">
        <f t="shared" si="14"/>
        <v>9275</v>
      </c>
      <c r="E134" s="270">
        <f>СОГАЗ!E137+Капитал!E137+Ингосстрах!E137+Ресо!E137</f>
        <v>8263</v>
      </c>
      <c r="F134" s="270">
        <f>СОГАЗ!F137+Капитал!F137+Ингосстрах!F137+Ресо!F137</f>
        <v>0</v>
      </c>
      <c r="G134" s="270">
        <f>СОГАЗ!G137+Капитал!G137+Ингосстрах!G137+Ресо!G137</f>
        <v>0</v>
      </c>
      <c r="H134" s="270">
        <f>СОГАЗ!H137+Капитал!H137+Ингосстрах!H137+Ресо!H137</f>
        <v>0</v>
      </c>
      <c r="I134" s="270">
        <f>СОГАЗ!I137+Капитал!I137+Ингосстрах!I137+Ресо!I137</f>
        <v>0</v>
      </c>
      <c r="J134" s="270">
        <f>СОГАЗ!J137+Капитал!J137+Ингосстрах!J137+Ресо!J137</f>
        <v>0</v>
      </c>
      <c r="K134" s="270">
        <f>СОГАЗ!K137+Капитал!K137+Ингосстрах!K137+Ресо!K137</f>
        <v>0</v>
      </c>
      <c r="L134" s="270">
        <f>СОГАЗ!L137+Капитал!L137+Ингосстрах!L137+Ресо!L137</f>
        <v>1012</v>
      </c>
      <c r="M134" s="301">
        <f t="shared" si="15"/>
        <v>8157</v>
      </c>
      <c r="N134" s="305">
        <f>СОГАЗ!N137+Капитал!N137+Ингосстрах!N137+Ресо!N137</f>
        <v>7770</v>
      </c>
      <c r="O134" s="305">
        <f>СОГАЗ!O137+Капитал!O137+Ингосстрах!O137+Ресо!O137</f>
        <v>0</v>
      </c>
      <c r="P134" s="305">
        <f>СОГАЗ!P137+Капитал!P137+Ингосстрах!P137+Ресо!P137</f>
        <v>0</v>
      </c>
      <c r="Q134" s="305">
        <f>СОГАЗ!Q137+Капитал!Q137+Ингосстрах!Q137+Ресо!Q137</f>
        <v>0</v>
      </c>
      <c r="R134" s="305">
        <f>СОГАЗ!R137+Капитал!R137+Ингосстрах!R137+Ресо!R137</f>
        <v>0</v>
      </c>
      <c r="S134" s="305">
        <f>СОГАЗ!S137+Капитал!S137+Ингосстрах!S137+Ресо!S137</f>
        <v>0</v>
      </c>
      <c r="T134" s="305">
        <f>СОГАЗ!T137+Капитал!T137+Ингосстрах!T137+Ресо!T137</f>
        <v>0</v>
      </c>
      <c r="U134" s="305">
        <f>СОГАЗ!U137+Капитал!U137+Ингосстрах!U137+Ресо!U137</f>
        <v>0</v>
      </c>
      <c r="V134" s="305">
        <f>СОГАЗ!V137+Капитал!V137+Ингосстрах!V137+Ресо!V137</f>
        <v>0</v>
      </c>
      <c r="W134" s="305">
        <f>СОГАЗ!W137+Капитал!W137+Ингосстрах!W137+Ресо!W137</f>
        <v>0</v>
      </c>
      <c r="X134" s="305">
        <f>СОГАЗ!X137+Капитал!X137+Ингосстрах!X137+Ресо!X137</f>
        <v>0</v>
      </c>
      <c r="Y134" s="186">
        <f>СОГАЗ!Y137+Капитал!Y137+Ингосстрах!Y137+Ресо!Y137</f>
        <v>387</v>
      </c>
      <c r="Z134" s="12">
        <f t="shared" si="10"/>
        <v>4</v>
      </c>
      <c r="AA134" s="306">
        <f>СОГАЗ!AA137+Капитал!AA137+Ингосстрах!AA137+Ресо!AA137</f>
        <v>0</v>
      </c>
      <c r="AB134" s="305">
        <f>СОГАЗ!AB137+Капитал!AB137+Ингосстрах!AB137+Ресо!AB137</f>
        <v>4</v>
      </c>
      <c r="AC134" s="305">
        <f>СОГАЗ!AC137+Капитал!AC137+Ингосстрах!AC137+Ресо!AC137</f>
        <v>0</v>
      </c>
      <c r="AD134" s="186">
        <f>СОГАЗ!AD137+Капитал!AD137+Ингосстрах!AD137+Ресо!AD137</f>
        <v>0</v>
      </c>
      <c r="AE134" s="14">
        <f>СОГАЗ!AE137+Капитал!AE137+Ингосстрах!AE137+Ресо!AE137</f>
        <v>0</v>
      </c>
      <c r="AF134" s="305">
        <f>СОГАЗ!AF137+Капитал!AF137+Ингосстрах!AF137+Ресо!AF137</f>
        <v>0</v>
      </c>
      <c r="AG134" s="305">
        <f>СОГАЗ!AG137+Капитал!AG137+Ингосстрах!AG137+Ресо!AG137</f>
        <v>0</v>
      </c>
      <c r="AH134" s="302">
        <f>СОГАЗ!AH137+Капитал!AH137+Ингосстрах!AH137+Ресо!AH137</f>
        <v>0</v>
      </c>
      <c r="AI134" s="17">
        <f t="shared" si="11"/>
        <v>0</v>
      </c>
      <c r="AJ134" s="12">
        <f t="shared" si="12"/>
        <v>0</v>
      </c>
      <c r="AK134" s="306">
        <f>СОГАЗ!AK137+Капитал!AK137+Ингосстрах!AK137+Ресо!AK137</f>
        <v>0</v>
      </c>
      <c r="AL134" s="305">
        <f>СОГАЗ!AL137+Капитал!AL137+Ингосстрах!AL137+Ресо!AL137</f>
        <v>0</v>
      </c>
      <c r="AM134" s="187">
        <f>СОГАЗ!AM137+Капитал!AM137+Ингосстрах!AM137+Ресо!AM137</f>
        <v>0</v>
      </c>
      <c r="AN134" s="14">
        <f>СОГАЗ!AN137+Капитал!AN137+Ингосстрах!AN137+Ресо!AN137</f>
        <v>0</v>
      </c>
      <c r="AO134" s="186">
        <f>СОГАЗ!AO137+Капитал!AO137+Ингосстрах!AO137+Ресо!AO137</f>
        <v>0</v>
      </c>
      <c r="AP134" s="309">
        <f t="shared" si="13"/>
        <v>6739576.3300000001</v>
      </c>
      <c r="AQ134" s="314">
        <f t="shared" si="16"/>
        <v>2227088.5900000003</v>
      </c>
      <c r="AR134" s="307">
        <v>1661937.1900000002</v>
      </c>
      <c r="AS134" s="307">
        <v>0</v>
      </c>
      <c r="AT134" s="307">
        <v>0</v>
      </c>
      <c r="AU134" s="307">
        <v>0</v>
      </c>
      <c r="AV134" s="307">
        <v>0</v>
      </c>
      <c r="AW134" s="307">
        <v>0</v>
      </c>
      <c r="AX134" s="307">
        <v>0</v>
      </c>
      <c r="AY134" s="307">
        <v>0</v>
      </c>
      <c r="AZ134" s="307">
        <v>565151.4</v>
      </c>
      <c r="BA134" s="309">
        <v>4510731.0599999996</v>
      </c>
      <c r="BB134" s="307">
        <v>4165263.9</v>
      </c>
      <c r="BC134" s="307">
        <v>0</v>
      </c>
      <c r="BD134" s="307">
        <v>0</v>
      </c>
      <c r="BE134" s="307">
        <v>0</v>
      </c>
      <c r="BF134" s="307">
        <v>0</v>
      </c>
      <c r="BG134" s="307">
        <v>0</v>
      </c>
      <c r="BH134" s="307">
        <v>0</v>
      </c>
      <c r="BI134" s="307">
        <v>0</v>
      </c>
      <c r="BJ134" s="307">
        <v>0</v>
      </c>
      <c r="BK134" s="307">
        <v>0</v>
      </c>
      <c r="BL134" s="307">
        <v>0</v>
      </c>
      <c r="BM134" s="307">
        <v>345467.15999999992</v>
      </c>
      <c r="BN134" s="314">
        <f t="shared" si="17"/>
        <v>1756.68</v>
      </c>
      <c r="BO134" s="307">
        <v>0</v>
      </c>
      <c r="BP134" s="307">
        <v>1756.68</v>
      </c>
      <c r="BQ134" s="307">
        <v>0</v>
      </c>
      <c r="BR134" s="307">
        <v>0</v>
      </c>
      <c r="BS134" s="307"/>
      <c r="BT134" s="307">
        <v>0</v>
      </c>
      <c r="BU134" s="307">
        <v>0</v>
      </c>
      <c r="BV134" s="307">
        <v>0</v>
      </c>
      <c r="BW134" s="314">
        <f t="shared" si="18"/>
        <v>0</v>
      </c>
      <c r="BX134" s="314">
        <f t="shared" si="19"/>
        <v>0</v>
      </c>
      <c r="BY134" s="307">
        <v>0</v>
      </c>
      <c r="BZ134" s="307">
        <v>0</v>
      </c>
      <c r="CA134" s="307">
        <v>0</v>
      </c>
      <c r="CB134" s="309">
        <v>0</v>
      </c>
      <c r="CC134" s="317">
        <v>0</v>
      </c>
      <c r="CE134" s="311"/>
    </row>
    <row r="135" spans="1:83" ht="42.75">
      <c r="A135" s="184">
        <v>520030</v>
      </c>
      <c r="B135" s="300">
        <v>128</v>
      </c>
      <c r="C135" s="185" t="s">
        <v>174</v>
      </c>
      <c r="D135" s="12">
        <f t="shared" si="14"/>
        <v>0</v>
      </c>
      <c r="E135" s="270">
        <f>СОГАЗ!E138+Капитал!E138+Ингосстрах!E138+Ресо!E138</f>
        <v>0</v>
      </c>
      <c r="F135" s="270">
        <f>СОГАЗ!F138+Капитал!F138+Ингосстрах!F138+Ресо!F138</f>
        <v>0</v>
      </c>
      <c r="G135" s="270">
        <f>СОГАЗ!G138+Капитал!G138+Ингосстрах!G138+Ресо!G138</f>
        <v>0</v>
      </c>
      <c r="H135" s="270">
        <f>СОГАЗ!H138+Капитал!H138+Ингосстрах!H138+Ресо!H138</f>
        <v>0</v>
      </c>
      <c r="I135" s="270">
        <f>СОГАЗ!I138+Капитал!I138+Ингосстрах!I138+Ресо!I138</f>
        <v>0</v>
      </c>
      <c r="J135" s="270">
        <f>СОГАЗ!J138+Капитал!J138+Ингосстрах!J138+Ресо!J138</f>
        <v>0</v>
      </c>
      <c r="K135" s="270">
        <f>СОГАЗ!K138+Капитал!K138+Ингосстрах!K138+Ресо!K138</f>
        <v>0</v>
      </c>
      <c r="L135" s="270">
        <f>СОГАЗ!L138+Капитал!L138+Ингосстрах!L138+Ресо!L138</f>
        <v>0</v>
      </c>
      <c r="M135" s="301">
        <f t="shared" si="15"/>
        <v>9000</v>
      </c>
      <c r="N135" s="305">
        <f>СОГАЗ!N138+Капитал!N138+Ингосстрах!N138+Ресо!N138</f>
        <v>9000</v>
      </c>
      <c r="O135" s="305">
        <f>СОГАЗ!O138+Капитал!O138+Ингосстрах!O138+Ресо!O138</f>
        <v>0</v>
      </c>
      <c r="P135" s="305">
        <f>СОГАЗ!P138+Капитал!P138+Ингосстрах!P138+Ресо!P138</f>
        <v>0</v>
      </c>
      <c r="Q135" s="305">
        <f>СОГАЗ!Q138+Капитал!Q138+Ингосстрах!Q138+Ресо!Q138</f>
        <v>0</v>
      </c>
      <c r="R135" s="305">
        <f>СОГАЗ!R138+Капитал!R138+Ингосстрах!R138+Ресо!R138</f>
        <v>0</v>
      </c>
      <c r="S135" s="305">
        <f>СОГАЗ!S138+Капитал!S138+Ингосстрах!S138+Ресо!S138</f>
        <v>0</v>
      </c>
      <c r="T135" s="305">
        <f>СОГАЗ!T138+Капитал!T138+Ингосстрах!T138+Ресо!T138</f>
        <v>0</v>
      </c>
      <c r="U135" s="305">
        <f>СОГАЗ!U138+Капитал!U138+Ингосстрах!U138+Ресо!U138</f>
        <v>0</v>
      </c>
      <c r="V135" s="305">
        <f>СОГАЗ!V138+Капитал!V138+Ингосстрах!V138+Ресо!V138</f>
        <v>0</v>
      </c>
      <c r="W135" s="305">
        <f>СОГАЗ!W138+Капитал!W138+Ингосстрах!W138+Ресо!W138</f>
        <v>0</v>
      </c>
      <c r="X135" s="305">
        <f>СОГАЗ!X138+Капитал!X138+Ингосстрах!X138+Ресо!X138</f>
        <v>0</v>
      </c>
      <c r="Y135" s="186">
        <f>СОГАЗ!Y138+Капитал!Y138+Ингосстрах!Y138+Ресо!Y138</f>
        <v>0</v>
      </c>
      <c r="Z135" s="12">
        <f t="shared" si="10"/>
        <v>896</v>
      </c>
      <c r="AA135" s="306">
        <f>СОГАЗ!AA138+Капитал!AA138+Ингосстрах!AA138+Ресо!AA138</f>
        <v>896</v>
      </c>
      <c r="AB135" s="305">
        <f>СОГАЗ!AB138+Капитал!AB138+Ингосстрах!AB138+Ресо!AB138</f>
        <v>0</v>
      </c>
      <c r="AC135" s="305">
        <f>СОГАЗ!AC138+Капитал!AC138+Ингосстрах!AC138+Ресо!AC138</f>
        <v>0</v>
      </c>
      <c r="AD135" s="186">
        <f>СОГАЗ!AD138+Капитал!AD138+Ингосстрах!AD138+Ресо!AD138</f>
        <v>0</v>
      </c>
      <c r="AE135" s="14">
        <f>СОГАЗ!AE138+Капитал!AE138+Ингосстрах!AE138+Ресо!AE138</f>
        <v>0</v>
      </c>
      <c r="AF135" s="305">
        <f>СОГАЗ!AF138+Капитал!AF138+Ингосстрах!AF138+Ресо!AF138</f>
        <v>0</v>
      </c>
      <c r="AG135" s="305">
        <f>СОГАЗ!AG138+Капитал!AG138+Ингосстрах!AG138+Ресо!AG138</f>
        <v>0</v>
      </c>
      <c r="AH135" s="302">
        <f>СОГАЗ!AH138+Капитал!AH138+Ингосстрах!AH138+Ресо!AH138</f>
        <v>0</v>
      </c>
      <c r="AI135" s="17">
        <f t="shared" si="11"/>
        <v>0</v>
      </c>
      <c r="AJ135" s="12">
        <f t="shared" si="12"/>
        <v>0</v>
      </c>
      <c r="AK135" s="306">
        <f>СОГАЗ!AK138+Капитал!AK138+Ингосстрах!AK138+Ресо!AK138</f>
        <v>0</v>
      </c>
      <c r="AL135" s="305">
        <f>СОГАЗ!AL138+Капитал!AL138+Ингосстрах!AL138+Ресо!AL138</f>
        <v>0</v>
      </c>
      <c r="AM135" s="187">
        <f>СОГАЗ!AM138+Капитал!AM138+Ингосстрах!AM138+Ресо!AM138</f>
        <v>0</v>
      </c>
      <c r="AN135" s="14">
        <f>СОГАЗ!AN138+Капитал!AN138+Ингосстрах!AN138+Ресо!AN138</f>
        <v>0</v>
      </c>
      <c r="AO135" s="186">
        <f>СОГАЗ!AO138+Капитал!AO138+Ингосстрах!AO138+Ресо!AO138</f>
        <v>0</v>
      </c>
      <c r="AP135" s="309">
        <f t="shared" si="13"/>
        <v>5334866.16</v>
      </c>
      <c r="AQ135" s="314">
        <f t="shared" si="16"/>
        <v>0</v>
      </c>
      <c r="AR135" s="307">
        <v>0</v>
      </c>
      <c r="AS135" s="307">
        <v>0</v>
      </c>
      <c r="AT135" s="307">
        <v>0</v>
      </c>
      <c r="AU135" s="307">
        <v>0</v>
      </c>
      <c r="AV135" s="307">
        <v>0</v>
      </c>
      <c r="AW135" s="307">
        <v>0</v>
      </c>
      <c r="AX135" s="307">
        <v>0</v>
      </c>
      <c r="AY135" s="307">
        <v>0</v>
      </c>
      <c r="AZ135" s="307">
        <v>0</v>
      </c>
      <c r="BA135" s="309">
        <v>4824630</v>
      </c>
      <c r="BB135" s="307">
        <v>4824630</v>
      </c>
      <c r="BC135" s="307">
        <v>0</v>
      </c>
      <c r="BD135" s="307">
        <v>0</v>
      </c>
      <c r="BE135" s="307">
        <v>0</v>
      </c>
      <c r="BF135" s="307">
        <v>0</v>
      </c>
      <c r="BG135" s="307">
        <v>0</v>
      </c>
      <c r="BH135" s="307">
        <v>0</v>
      </c>
      <c r="BI135" s="307">
        <v>0</v>
      </c>
      <c r="BJ135" s="307">
        <v>0</v>
      </c>
      <c r="BK135" s="307">
        <v>0</v>
      </c>
      <c r="BL135" s="307">
        <v>0</v>
      </c>
      <c r="BM135" s="307">
        <v>0</v>
      </c>
      <c r="BN135" s="314">
        <f t="shared" si="17"/>
        <v>510236.15999999997</v>
      </c>
      <c r="BO135" s="307">
        <v>510236.15999999997</v>
      </c>
      <c r="BP135" s="307">
        <v>0</v>
      </c>
      <c r="BQ135" s="307">
        <v>0</v>
      </c>
      <c r="BR135" s="307">
        <v>0</v>
      </c>
      <c r="BS135" s="307"/>
      <c r="BT135" s="307">
        <v>0</v>
      </c>
      <c r="BU135" s="307">
        <v>0</v>
      </c>
      <c r="BV135" s="307">
        <v>0</v>
      </c>
      <c r="BW135" s="314">
        <f t="shared" si="18"/>
        <v>0</v>
      </c>
      <c r="BX135" s="314">
        <f t="shared" si="19"/>
        <v>0</v>
      </c>
      <c r="BY135" s="307">
        <v>0</v>
      </c>
      <c r="BZ135" s="307">
        <v>0</v>
      </c>
      <c r="CA135" s="307">
        <v>0</v>
      </c>
      <c r="CB135" s="309">
        <v>0</v>
      </c>
      <c r="CC135" s="317">
        <v>0</v>
      </c>
      <c r="CE135" s="311"/>
    </row>
    <row r="136" spans="1:83" ht="18.75">
      <c r="A136" s="184">
        <v>520283</v>
      </c>
      <c r="B136" s="300">
        <v>129</v>
      </c>
      <c r="C136" s="185" t="s">
        <v>175</v>
      </c>
      <c r="D136" s="12">
        <f t="shared" si="14"/>
        <v>3414</v>
      </c>
      <c r="E136" s="270">
        <f>СОГАЗ!E139+Капитал!E139+Ингосстрах!E139+Ресо!E139</f>
        <v>3414</v>
      </c>
      <c r="F136" s="270">
        <f>СОГАЗ!F139+Капитал!F139+Ингосстрах!F139+Ресо!F139</f>
        <v>0</v>
      </c>
      <c r="G136" s="270">
        <f>СОГАЗ!G139+Капитал!G139+Ингосстрах!G139+Ресо!G139</f>
        <v>0</v>
      </c>
      <c r="H136" s="270">
        <f>СОГАЗ!H139+Капитал!H139+Ингосстрах!H139+Ресо!H139</f>
        <v>0</v>
      </c>
      <c r="I136" s="270">
        <f>СОГАЗ!I139+Капитал!I139+Ингосстрах!I139+Ресо!I139</f>
        <v>0</v>
      </c>
      <c r="J136" s="270">
        <f>СОГАЗ!J139+Капитал!J139+Ингосстрах!J139+Ресо!J139</f>
        <v>0</v>
      </c>
      <c r="K136" s="270">
        <f>СОГАЗ!K139+Капитал!K139+Ингосстрах!K139+Ресо!K139</f>
        <v>0</v>
      </c>
      <c r="L136" s="270">
        <f>СОГАЗ!L139+Капитал!L139+Ингосстрах!L139+Ресо!L139</f>
        <v>0</v>
      </c>
      <c r="M136" s="301">
        <f t="shared" si="15"/>
        <v>3164</v>
      </c>
      <c r="N136" s="305">
        <f>СОГАЗ!N139+Капитал!N139+Ингосстрах!N139+Ресо!N139</f>
        <v>3164</v>
      </c>
      <c r="O136" s="305">
        <f>СОГАЗ!O139+Капитал!O139+Ингосстрах!O139+Ресо!O139</f>
        <v>0</v>
      </c>
      <c r="P136" s="305">
        <f>СОГАЗ!P139+Капитал!P139+Ингосстрах!P139+Ресо!P139</f>
        <v>0</v>
      </c>
      <c r="Q136" s="305">
        <f>СОГАЗ!Q139+Капитал!Q139+Ингосстрах!Q139+Ресо!Q139</f>
        <v>0</v>
      </c>
      <c r="R136" s="305">
        <f>СОГАЗ!R139+Капитал!R139+Ингосстрах!R139+Ресо!R139</f>
        <v>0</v>
      </c>
      <c r="S136" s="305">
        <f>СОГАЗ!S139+Капитал!S139+Ингосстрах!S139+Ресо!S139</f>
        <v>0</v>
      </c>
      <c r="T136" s="305">
        <f>СОГАЗ!T139+Капитал!T139+Ингосстрах!T139+Ресо!T139</f>
        <v>0</v>
      </c>
      <c r="U136" s="305">
        <f>СОГАЗ!U139+Капитал!U139+Ингосстрах!U139+Ресо!U139</f>
        <v>0</v>
      </c>
      <c r="V136" s="305">
        <f>СОГАЗ!V139+Капитал!V139+Ингосстрах!V139+Ресо!V139</f>
        <v>0</v>
      </c>
      <c r="W136" s="305">
        <f>СОГАЗ!W139+Капитал!W139+Ингосстрах!W139+Ресо!W139</f>
        <v>0</v>
      </c>
      <c r="X136" s="305">
        <f>СОГАЗ!X139+Капитал!X139+Ингосстрах!X139+Ресо!X139</f>
        <v>0</v>
      </c>
      <c r="Y136" s="186">
        <f>СОГАЗ!Y139+Капитал!Y139+Ингосстрах!Y139+Ресо!Y139</f>
        <v>0</v>
      </c>
      <c r="Z136" s="12">
        <f t="shared" ref="Z136:Z199" si="20">AA136+AB136+AC136+AD136</f>
        <v>0</v>
      </c>
      <c r="AA136" s="306">
        <f>СОГАЗ!AA139+Капитал!AA139+Ингосстрах!AA139+Ресо!AA139</f>
        <v>0</v>
      </c>
      <c r="AB136" s="305">
        <f>СОГАЗ!AB139+Капитал!AB139+Ингосстрах!AB139+Ресо!AB139</f>
        <v>0</v>
      </c>
      <c r="AC136" s="305">
        <f>СОГАЗ!AC139+Капитал!AC139+Ингосстрах!AC139+Ресо!AC139</f>
        <v>0</v>
      </c>
      <c r="AD136" s="186">
        <f>СОГАЗ!AD139+Капитал!AD139+Ингосстрах!AD139+Ресо!AD139</f>
        <v>0</v>
      </c>
      <c r="AE136" s="14">
        <f>СОГАЗ!AE139+Капитал!AE139+Ингосстрах!AE139+Ресо!AE139</f>
        <v>0</v>
      </c>
      <c r="AF136" s="305">
        <f>СОГАЗ!AF139+Капитал!AF139+Ингосстрах!AF139+Ресо!AF139</f>
        <v>0</v>
      </c>
      <c r="AG136" s="305">
        <f>СОГАЗ!AG139+Капитал!AG139+Ингосстрах!AG139+Ресо!AG139</f>
        <v>0</v>
      </c>
      <c r="AH136" s="302">
        <f>СОГАЗ!AH139+Капитал!AH139+Ингосстрах!AH139+Ресо!AH139</f>
        <v>0</v>
      </c>
      <c r="AI136" s="17">
        <f t="shared" ref="AI136:AI199" si="21">AE136+AH136</f>
        <v>0</v>
      </c>
      <c r="AJ136" s="12">
        <f t="shared" ref="AJ136:AJ199" si="22">AK136+AM136</f>
        <v>0</v>
      </c>
      <c r="AK136" s="306">
        <f>СОГАЗ!AK139+Капитал!AK139+Ингосстрах!AK139+Ресо!AK139</f>
        <v>0</v>
      </c>
      <c r="AL136" s="305">
        <f>СОГАЗ!AL139+Капитал!AL139+Ингосстрах!AL139+Ресо!AL139</f>
        <v>0</v>
      </c>
      <c r="AM136" s="187">
        <f>СОГАЗ!AM139+Капитал!AM139+Ингосстрах!AM139+Ресо!AM139</f>
        <v>0</v>
      </c>
      <c r="AN136" s="14">
        <f>СОГАЗ!AN139+Капитал!AN139+Ингосстрах!AN139+Ресо!AN139</f>
        <v>0</v>
      </c>
      <c r="AO136" s="186">
        <f>СОГАЗ!AO139+Капитал!AO139+Ингосстрах!AO139+Ресо!AO139</f>
        <v>0</v>
      </c>
      <c r="AP136" s="309">
        <f t="shared" ref="AP136:AP199" si="23">AQ136+BA136+BN136+BW136+BX136+CB136</f>
        <v>2382783.2999999998</v>
      </c>
      <c r="AQ136" s="314">
        <f t="shared" si="16"/>
        <v>686657.82</v>
      </c>
      <c r="AR136" s="307">
        <v>686657.82</v>
      </c>
      <c r="AS136" s="307">
        <v>0</v>
      </c>
      <c r="AT136" s="307">
        <v>0</v>
      </c>
      <c r="AU136" s="307">
        <v>0</v>
      </c>
      <c r="AV136" s="307">
        <v>0</v>
      </c>
      <c r="AW136" s="307">
        <v>0</v>
      </c>
      <c r="AX136" s="307">
        <v>0</v>
      </c>
      <c r="AY136" s="307">
        <v>0</v>
      </c>
      <c r="AZ136" s="307">
        <v>0</v>
      </c>
      <c r="BA136" s="309">
        <v>1696125.48</v>
      </c>
      <c r="BB136" s="307">
        <v>1696125.48</v>
      </c>
      <c r="BC136" s="307">
        <v>0</v>
      </c>
      <c r="BD136" s="307">
        <v>0</v>
      </c>
      <c r="BE136" s="307">
        <v>0</v>
      </c>
      <c r="BF136" s="307">
        <v>0</v>
      </c>
      <c r="BG136" s="307">
        <v>0</v>
      </c>
      <c r="BH136" s="307">
        <v>0</v>
      </c>
      <c r="BI136" s="307">
        <v>0</v>
      </c>
      <c r="BJ136" s="307">
        <v>0</v>
      </c>
      <c r="BK136" s="307">
        <v>0</v>
      </c>
      <c r="BL136" s="307">
        <v>0</v>
      </c>
      <c r="BM136" s="307">
        <v>0</v>
      </c>
      <c r="BN136" s="314">
        <f t="shared" si="17"/>
        <v>0</v>
      </c>
      <c r="BO136" s="307">
        <v>0</v>
      </c>
      <c r="BP136" s="307">
        <v>0</v>
      </c>
      <c r="BQ136" s="307">
        <v>0</v>
      </c>
      <c r="BR136" s="307">
        <v>0</v>
      </c>
      <c r="BS136" s="307"/>
      <c r="BT136" s="307">
        <v>0</v>
      </c>
      <c r="BU136" s="307">
        <v>0</v>
      </c>
      <c r="BV136" s="307">
        <v>0</v>
      </c>
      <c r="BW136" s="314">
        <f t="shared" si="18"/>
        <v>0</v>
      </c>
      <c r="BX136" s="314">
        <f t="shared" si="19"/>
        <v>0</v>
      </c>
      <c r="BY136" s="307">
        <v>0</v>
      </c>
      <c r="BZ136" s="307">
        <v>0</v>
      </c>
      <c r="CA136" s="307">
        <v>0</v>
      </c>
      <c r="CB136" s="309">
        <v>0</v>
      </c>
      <c r="CC136" s="317">
        <v>0</v>
      </c>
      <c r="CE136" s="311"/>
    </row>
    <row r="137" spans="1:83" ht="42.75">
      <c r="A137" s="184">
        <v>520217</v>
      </c>
      <c r="B137" s="300">
        <v>130</v>
      </c>
      <c r="C137" s="185" t="s">
        <v>176</v>
      </c>
      <c r="D137" s="12">
        <f t="shared" ref="D137:D200" si="24">E137+H137+J137+K137+L137</f>
        <v>8503</v>
      </c>
      <c r="E137" s="270">
        <f>СОГАЗ!E140+Капитал!E140+Ингосстрах!E140+Ресо!E140</f>
        <v>8503</v>
      </c>
      <c r="F137" s="270">
        <f>СОГАЗ!F140+Капитал!F140+Ингосстрах!F140+Ресо!F140</f>
        <v>0</v>
      </c>
      <c r="G137" s="270">
        <f>СОГАЗ!G140+Капитал!G140+Ингосстрах!G140+Ресо!G140</f>
        <v>0</v>
      </c>
      <c r="H137" s="270">
        <f>СОГАЗ!H140+Капитал!H140+Ингосстрах!H140+Ресо!H140</f>
        <v>0</v>
      </c>
      <c r="I137" s="270">
        <f>СОГАЗ!I140+Капитал!I140+Ингосстрах!I140+Ресо!I140</f>
        <v>0</v>
      </c>
      <c r="J137" s="270">
        <f>СОГАЗ!J140+Капитал!J140+Ингосстрах!J140+Ресо!J140</f>
        <v>0</v>
      </c>
      <c r="K137" s="270">
        <f>СОГАЗ!K140+Капитал!K140+Ингосстрах!K140+Ресо!K140</f>
        <v>0</v>
      </c>
      <c r="L137" s="270">
        <f>СОГАЗ!L140+Капитал!L140+Ингосстрах!L140+Ресо!L140</f>
        <v>0</v>
      </c>
      <c r="M137" s="301">
        <f t="shared" ref="M137:M200" si="25">N137+X137+Y137</f>
        <v>6093</v>
      </c>
      <c r="N137" s="305">
        <f>СОГАЗ!N140+Капитал!N140+Ингосстрах!N140+Ресо!N140</f>
        <v>6093</v>
      </c>
      <c r="O137" s="305">
        <f>СОГАЗ!O140+Капитал!O140+Ингосстрах!O140+Ресо!O140</f>
        <v>0</v>
      </c>
      <c r="P137" s="305">
        <f>СОГАЗ!P140+Капитал!P140+Ингосстрах!P140+Ресо!P140</f>
        <v>0</v>
      </c>
      <c r="Q137" s="305">
        <f>СОГАЗ!Q140+Капитал!Q140+Ингосстрах!Q140+Ресо!Q140</f>
        <v>0</v>
      </c>
      <c r="R137" s="305">
        <f>СОГАЗ!R140+Капитал!R140+Ингосстрах!R140+Ресо!R140</f>
        <v>0</v>
      </c>
      <c r="S137" s="305">
        <f>СОГАЗ!S140+Капитал!S140+Ингосстрах!S140+Ресо!S140</f>
        <v>0</v>
      </c>
      <c r="T137" s="305">
        <f>СОГАЗ!T140+Капитал!T140+Ингосстрах!T140+Ресо!T140</f>
        <v>0</v>
      </c>
      <c r="U137" s="305">
        <f>СОГАЗ!U140+Капитал!U140+Ингосстрах!U140+Ресо!U140</f>
        <v>0</v>
      </c>
      <c r="V137" s="305">
        <f>СОГАЗ!V140+Капитал!V140+Ингосстрах!V140+Ресо!V140</f>
        <v>0</v>
      </c>
      <c r="W137" s="305">
        <f>СОГАЗ!W140+Капитал!W140+Ингосстрах!W140+Ресо!W140</f>
        <v>0</v>
      </c>
      <c r="X137" s="305">
        <f>СОГАЗ!X140+Капитал!X140+Ингосстрах!X140+Ресо!X140</f>
        <v>0</v>
      </c>
      <c r="Y137" s="186">
        <f>СОГАЗ!Y140+Капитал!Y140+Ингосстрах!Y140+Ресо!Y140</f>
        <v>0</v>
      </c>
      <c r="Z137" s="12">
        <f t="shared" si="20"/>
        <v>0</v>
      </c>
      <c r="AA137" s="306">
        <f>СОГАЗ!AA140+Капитал!AA140+Ингосстрах!AA140+Ресо!AA140</f>
        <v>0</v>
      </c>
      <c r="AB137" s="305">
        <f>СОГАЗ!AB140+Капитал!AB140+Ингосстрах!AB140+Ресо!AB140</f>
        <v>0</v>
      </c>
      <c r="AC137" s="305">
        <f>СОГАЗ!AC140+Капитал!AC140+Ингосстрах!AC140+Ресо!AC140</f>
        <v>0</v>
      </c>
      <c r="AD137" s="186">
        <f>СОГАЗ!AD140+Капитал!AD140+Ингосстрах!AD140+Ресо!AD140</f>
        <v>0</v>
      </c>
      <c r="AE137" s="14">
        <f>СОГАЗ!AE140+Капитал!AE140+Ингосстрах!AE140+Ресо!AE140</f>
        <v>0</v>
      </c>
      <c r="AF137" s="305">
        <f>СОГАЗ!AF140+Капитал!AF140+Ингосстрах!AF140+Ресо!AF140</f>
        <v>0</v>
      </c>
      <c r="AG137" s="305">
        <f>СОГАЗ!AG140+Капитал!AG140+Ингосстрах!AG140+Ресо!AG140</f>
        <v>0</v>
      </c>
      <c r="AH137" s="302">
        <f>СОГАЗ!AH140+Капитал!AH140+Ингосстрах!AH140+Ресо!AH140</f>
        <v>0</v>
      </c>
      <c r="AI137" s="17">
        <f t="shared" si="21"/>
        <v>0</v>
      </c>
      <c r="AJ137" s="12">
        <f t="shared" si="22"/>
        <v>1793</v>
      </c>
      <c r="AK137" s="306">
        <f>СОГАЗ!AK140+Капитал!AK140+Ингосстрах!AK140+Ресо!AK140</f>
        <v>1323</v>
      </c>
      <c r="AL137" s="305">
        <f>СОГАЗ!AL140+Капитал!AL140+Ингосстрах!AL140+Ресо!AL140</f>
        <v>0</v>
      </c>
      <c r="AM137" s="187">
        <f>СОГАЗ!AM140+Капитал!AM140+Ингосстрах!AM140+Ресо!AM140</f>
        <v>470</v>
      </c>
      <c r="AN137" s="14">
        <f>СОГАЗ!AN140+Капитал!AN140+Ингосстрах!AN140+Ресо!AN140</f>
        <v>0</v>
      </c>
      <c r="AO137" s="186">
        <f>СОГАЗ!AO140+Капитал!AO140+Ингосстрах!AO140+Ресо!AO140</f>
        <v>0</v>
      </c>
      <c r="AP137" s="309">
        <f t="shared" si="23"/>
        <v>107896304.34</v>
      </c>
      <c r="AQ137" s="314">
        <f t="shared" ref="AQ137:AQ200" si="26">AR137+AU137+AV137+AW137+AX137+AY137+AZ137</f>
        <v>1710208.3900000001</v>
      </c>
      <c r="AR137" s="307">
        <v>1710208.3900000001</v>
      </c>
      <c r="AS137" s="307">
        <v>0</v>
      </c>
      <c r="AT137" s="307">
        <v>0</v>
      </c>
      <c r="AU137" s="307">
        <v>0</v>
      </c>
      <c r="AV137" s="307">
        <v>0</v>
      </c>
      <c r="AW137" s="307">
        <v>0</v>
      </c>
      <c r="AX137" s="307">
        <v>0</v>
      </c>
      <c r="AY137" s="307">
        <v>0</v>
      </c>
      <c r="AZ137" s="307">
        <v>0</v>
      </c>
      <c r="BA137" s="309">
        <v>3266274.51</v>
      </c>
      <c r="BB137" s="307">
        <v>3266274.51</v>
      </c>
      <c r="BC137" s="307">
        <v>0</v>
      </c>
      <c r="BD137" s="307">
        <v>0</v>
      </c>
      <c r="BE137" s="307">
        <v>0</v>
      </c>
      <c r="BF137" s="307">
        <v>0</v>
      </c>
      <c r="BG137" s="307">
        <v>0</v>
      </c>
      <c r="BH137" s="307">
        <v>0</v>
      </c>
      <c r="BI137" s="307">
        <v>0</v>
      </c>
      <c r="BJ137" s="307">
        <v>0</v>
      </c>
      <c r="BK137" s="307">
        <v>0</v>
      </c>
      <c r="BL137" s="307">
        <v>0</v>
      </c>
      <c r="BM137" s="307">
        <v>0</v>
      </c>
      <c r="BN137" s="314">
        <f t="shared" ref="BN137:BN200" si="27">BO137+BP137+BQ137+BR137</f>
        <v>0</v>
      </c>
      <c r="BO137" s="307">
        <v>0</v>
      </c>
      <c r="BP137" s="307">
        <v>0</v>
      </c>
      <c r="BQ137" s="307">
        <v>0</v>
      </c>
      <c r="BR137" s="307">
        <v>0</v>
      </c>
      <c r="BS137" s="307"/>
      <c r="BT137" s="307">
        <v>0</v>
      </c>
      <c r="BU137" s="307">
        <v>0</v>
      </c>
      <c r="BV137" s="307">
        <v>0</v>
      </c>
      <c r="BW137" s="314">
        <f t="shared" ref="BW137:BW200" si="28">BS137+BV137</f>
        <v>0</v>
      </c>
      <c r="BX137" s="314">
        <f t="shared" ref="BX137:BX200" si="29">BY137+CA137</f>
        <v>102919821.44</v>
      </c>
      <c r="BY137" s="307">
        <v>44054431.469999999</v>
      </c>
      <c r="BZ137" s="307">
        <v>0</v>
      </c>
      <c r="CA137" s="307">
        <v>58865389.969999999</v>
      </c>
      <c r="CB137" s="309">
        <v>0</v>
      </c>
      <c r="CC137" s="317">
        <v>0</v>
      </c>
      <c r="CE137" s="311"/>
    </row>
    <row r="138" spans="1:83" ht="18.75">
      <c r="A138" s="184">
        <v>520225</v>
      </c>
      <c r="B138" s="300">
        <v>131</v>
      </c>
      <c r="C138" s="185" t="s">
        <v>177</v>
      </c>
      <c r="D138" s="12">
        <f t="shared" si="24"/>
        <v>1318</v>
      </c>
      <c r="E138" s="270">
        <f>СОГАЗ!E141+Капитал!E141+Ингосстрах!E141+Ресо!E141</f>
        <v>800</v>
      </c>
      <c r="F138" s="270">
        <f>СОГАЗ!F141+Капитал!F141+Ингосстрах!F141+Ресо!F141</f>
        <v>0</v>
      </c>
      <c r="G138" s="270">
        <f>СОГАЗ!G141+Капитал!G141+Ингосстрах!G141+Ресо!G141</f>
        <v>0</v>
      </c>
      <c r="H138" s="270">
        <f>СОГАЗ!H141+Капитал!H141+Ингосстрах!H141+Ресо!H141</f>
        <v>0</v>
      </c>
      <c r="I138" s="270">
        <f>СОГАЗ!I141+Капитал!I141+Ингосстрах!I141+Ресо!I141</f>
        <v>0</v>
      </c>
      <c r="J138" s="270">
        <f>СОГАЗ!J141+Капитал!J141+Ингосстрах!J141+Ресо!J141</f>
        <v>0</v>
      </c>
      <c r="K138" s="270">
        <f>СОГАЗ!K141+Капитал!K141+Ингосстрах!K141+Ресо!K141</f>
        <v>0</v>
      </c>
      <c r="L138" s="270">
        <f>СОГАЗ!L141+Капитал!L141+Ингосстрах!L141+Ресо!L141</f>
        <v>518</v>
      </c>
      <c r="M138" s="301">
        <f t="shared" si="25"/>
        <v>747</v>
      </c>
      <c r="N138" s="305">
        <f>СОГАЗ!N141+Капитал!N141+Ингосстрах!N141+Ресо!N141</f>
        <v>325</v>
      </c>
      <c r="O138" s="305">
        <f>СОГАЗ!O141+Капитал!O141+Ингосстрах!O141+Ресо!O141</f>
        <v>0</v>
      </c>
      <c r="P138" s="305">
        <f>СОГАЗ!P141+Капитал!P141+Ингосстрах!P141+Ресо!P141</f>
        <v>2663</v>
      </c>
      <c r="Q138" s="305">
        <f>СОГАЗ!Q141+Капитал!Q141+Ингосстрах!Q141+Ресо!Q141</f>
        <v>0</v>
      </c>
      <c r="R138" s="305">
        <f>СОГАЗ!R141+Капитал!R141+Ингосстрах!R141+Ресо!R141</f>
        <v>0</v>
      </c>
      <c r="S138" s="305">
        <f>СОГАЗ!S141+Капитал!S141+Ингосстрах!S141+Ресо!S141</f>
        <v>0</v>
      </c>
      <c r="T138" s="305">
        <f>СОГАЗ!T141+Капитал!T141+Ингосстрах!T141+Ресо!T141</f>
        <v>0</v>
      </c>
      <c r="U138" s="305">
        <f>СОГАЗ!U141+Капитал!U141+Ингосстрах!U141+Ресо!U141</f>
        <v>0</v>
      </c>
      <c r="V138" s="305">
        <f>СОГАЗ!V141+Капитал!V141+Ингосстрах!V141+Ресо!V141</f>
        <v>0</v>
      </c>
      <c r="W138" s="305">
        <f>СОГАЗ!W141+Капитал!W141+Ингосстрах!W141+Ресо!W141</f>
        <v>0</v>
      </c>
      <c r="X138" s="305">
        <f>СОГАЗ!X141+Капитал!X141+Ингосстрах!X141+Ресо!X141</f>
        <v>0</v>
      </c>
      <c r="Y138" s="186">
        <f>СОГАЗ!Y141+Капитал!Y141+Ингосстрах!Y141+Ресо!Y141</f>
        <v>422</v>
      </c>
      <c r="Z138" s="12">
        <f t="shared" si="20"/>
        <v>0</v>
      </c>
      <c r="AA138" s="306">
        <f>СОГАЗ!AA141+Капитал!AA141+Ингосстрах!AA141+Ресо!AA141</f>
        <v>0</v>
      </c>
      <c r="AB138" s="305">
        <f>СОГАЗ!AB141+Капитал!AB141+Ингосстрах!AB141+Ресо!AB141</f>
        <v>0</v>
      </c>
      <c r="AC138" s="305">
        <f>СОГАЗ!AC141+Капитал!AC141+Ингосстрах!AC141+Ресо!AC141</f>
        <v>0</v>
      </c>
      <c r="AD138" s="186">
        <f>СОГАЗ!AD141+Капитал!AD141+Ингосстрах!AD141+Ресо!AD141</f>
        <v>0</v>
      </c>
      <c r="AE138" s="14">
        <f>СОГАЗ!AE141+Капитал!AE141+Ингосстрах!AE141+Ресо!AE141</f>
        <v>0</v>
      </c>
      <c r="AF138" s="305">
        <f>СОГАЗ!AF141+Капитал!AF141+Ингосстрах!AF141+Ресо!AF141</f>
        <v>0</v>
      </c>
      <c r="AG138" s="305">
        <f>СОГАЗ!AG141+Капитал!AG141+Ингосстрах!AG141+Ресо!AG141</f>
        <v>0</v>
      </c>
      <c r="AH138" s="302">
        <f>СОГАЗ!AH141+Капитал!AH141+Ингосстрах!AH141+Ресо!AH141</f>
        <v>0</v>
      </c>
      <c r="AI138" s="17">
        <f t="shared" si="21"/>
        <v>0</v>
      </c>
      <c r="AJ138" s="12">
        <f t="shared" si="22"/>
        <v>0</v>
      </c>
      <c r="AK138" s="306">
        <f>СОГАЗ!AK141+Капитал!AK141+Ингосстрах!AK141+Ресо!AK141</f>
        <v>0</v>
      </c>
      <c r="AL138" s="305">
        <f>СОГАЗ!AL141+Капитал!AL141+Ингосстрах!AL141+Ресо!AL141</f>
        <v>0</v>
      </c>
      <c r="AM138" s="187">
        <f>СОГАЗ!AM141+Капитал!AM141+Ингосстрах!AM141+Ресо!AM141</f>
        <v>0</v>
      </c>
      <c r="AN138" s="14">
        <f>СОГАЗ!AN141+Капитал!AN141+Ингосстрах!AN141+Ресо!AN141</f>
        <v>0</v>
      </c>
      <c r="AO138" s="186">
        <f>СОГАЗ!AO141+Капитал!AO141+Ингосстрах!AO141+Ресо!AO141</f>
        <v>0</v>
      </c>
      <c r="AP138" s="309">
        <f t="shared" si="23"/>
        <v>10027220.159999998</v>
      </c>
      <c r="AQ138" s="314">
        <f t="shared" si="26"/>
        <v>450181.1</v>
      </c>
      <c r="AR138" s="307">
        <v>160903.99999999997</v>
      </c>
      <c r="AS138" s="307">
        <v>0</v>
      </c>
      <c r="AT138" s="307">
        <v>0</v>
      </c>
      <c r="AU138" s="307">
        <v>0</v>
      </c>
      <c r="AV138" s="307">
        <v>0</v>
      </c>
      <c r="AW138" s="307">
        <v>0</v>
      </c>
      <c r="AX138" s="307">
        <v>0</v>
      </c>
      <c r="AY138" s="307">
        <v>0</v>
      </c>
      <c r="AZ138" s="307">
        <v>289277.09999999998</v>
      </c>
      <c r="BA138" s="309">
        <v>9577039.0599999987</v>
      </c>
      <c r="BB138" s="307">
        <v>174222.75</v>
      </c>
      <c r="BC138" s="307">
        <v>0</v>
      </c>
      <c r="BD138" s="307">
        <v>9026105.3499999996</v>
      </c>
      <c r="BE138" s="307">
        <v>0</v>
      </c>
      <c r="BF138" s="307">
        <v>0</v>
      </c>
      <c r="BG138" s="307">
        <v>0</v>
      </c>
      <c r="BH138" s="307">
        <v>0</v>
      </c>
      <c r="BI138" s="307">
        <v>0</v>
      </c>
      <c r="BJ138" s="307">
        <v>0</v>
      </c>
      <c r="BK138" s="307">
        <v>0</v>
      </c>
      <c r="BL138" s="307">
        <v>0</v>
      </c>
      <c r="BM138" s="307">
        <v>376710.95999999996</v>
      </c>
      <c r="BN138" s="314">
        <f t="shared" si="27"/>
        <v>0</v>
      </c>
      <c r="BO138" s="307">
        <v>0</v>
      </c>
      <c r="BP138" s="307">
        <v>0</v>
      </c>
      <c r="BQ138" s="307">
        <v>0</v>
      </c>
      <c r="BR138" s="307">
        <v>0</v>
      </c>
      <c r="BS138" s="307"/>
      <c r="BT138" s="307">
        <v>0</v>
      </c>
      <c r="BU138" s="307">
        <v>0</v>
      </c>
      <c r="BV138" s="307">
        <v>0</v>
      </c>
      <c r="BW138" s="314">
        <f t="shared" si="28"/>
        <v>0</v>
      </c>
      <c r="BX138" s="314">
        <f t="shared" si="29"/>
        <v>0</v>
      </c>
      <c r="BY138" s="307">
        <v>0</v>
      </c>
      <c r="BZ138" s="307">
        <v>0</v>
      </c>
      <c r="CA138" s="307">
        <v>0</v>
      </c>
      <c r="CB138" s="309">
        <v>0</v>
      </c>
      <c r="CC138" s="317">
        <v>0</v>
      </c>
      <c r="CE138" s="311"/>
    </row>
    <row r="139" spans="1:83" ht="18.75">
      <c r="A139" s="184">
        <v>520281</v>
      </c>
      <c r="B139" s="300">
        <v>132</v>
      </c>
      <c r="C139" s="185" t="s">
        <v>178</v>
      </c>
      <c r="D139" s="12">
        <f t="shared" si="24"/>
        <v>9384</v>
      </c>
      <c r="E139" s="270">
        <f>СОГАЗ!E142+Капитал!E142+Ингосстрах!E142+Ресо!E142</f>
        <v>6175</v>
      </c>
      <c r="F139" s="270">
        <f>СОГАЗ!F142+Капитал!F142+Ингосстрах!F142+Ресо!F142</f>
        <v>0</v>
      </c>
      <c r="G139" s="270">
        <f>СОГАЗ!G142+Капитал!G142+Ингосстрах!G142+Ресо!G142</f>
        <v>0</v>
      </c>
      <c r="H139" s="270">
        <f>СОГАЗ!H142+Капитал!H142+Ингосстрах!H142+Ресо!H142</f>
        <v>0</v>
      </c>
      <c r="I139" s="270">
        <f>СОГАЗ!I142+Капитал!I142+Ингосстрах!I142+Ресо!I142</f>
        <v>0</v>
      </c>
      <c r="J139" s="270">
        <f>СОГАЗ!J142+Капитал!J142+Ингосстрах!J142+Ресо!J142</f>
        <v>0</v>
      </c>
      <c r="K139" s="270">
        <f>СОГАЗ!K142+Капитал!K142+Ингосстрах!K142+Ресо!K142</f>
        <v>0</v>
      </c>
      <c r="L139" s="270">
        <f>СОГАЗ!L142+Капитал!L142+Ингосстрах!L142+Ресо!L142</f>
        <v>3209</v>
      </c>
      <c r="M139" s="301">
        <f t="shared" si="25"/>
        <v>7765</v>
      </c>
      <c r="N139" s="305">
        <f>СОГАЗ!N142+Капитал!N142+Ингосстрах!N142+Ресо!N142</f>
        <v>5957</v>
      </c>
      <c r="O139" s="305">
        <f>СОГАЗ!O142+Капитал!O142+Ингосстрах!O142+Ресо!O142</f>
        <v>0</v>
      </c>
      <c r="P139" s="305">
        <f>СОГАЗ!P142+Капитал!P142+Ингосстрах!P142+Ресо!P142</f>
        <v>0</v>
      </c>
      <c r="Q139" s="305">
        <f>СОГАЗ!Q142+Капитал!Q142+Ингосстрах!Q142+Ресо!Q142</f>
        <v>0</v>
      </c>
      <c r="R139" s="305">
        <f>СОГАЗ!R142+Капитал!R142+Ингосстрах!R142+Ресо!R142</f>
        <v>0</v>
      </c>
      <c r="S139" s="305">
        <f>СОГАЗ!S142+Капитал!S142+Ингосстрах!S142+Ресо!S142</f>
        <v>0</v>
      </c>
      <c r="T139" s="305">
        <f>СОГАЗ!T142+Капитал!T142+Ингосстрах!T142+Ресо!T142</f>
        <v>0</v>
      </c>
      <c r="U139" s="305">
        <f>СОГАЗ!U142+Капитал!U142+Ингосстрах!U142+Ресо!U142</f>
        <v>0</v>
      </c>
      <c r="V139" s="305">
        <f>СОГАЗ!V142+Капитал!V142+Ингосстрах!V142+Ресо!V142</f>
        <v>0</v>
      </c>
      <c r="W139" s="305">
        <f>СОГАЗ!W142+Капитал!W142+Ингосстрах!W142+Ресо!W142</f>
        <v>0</v>
      </c>
      <c r="X139" s="305">
        <f>СОГАЗ!X142+Капитал!X142+Ингосстрах!X142+Ресо!X142</f>
        <v>0</v>
      </c>
      <c r="Y139" s="186">
        <f>СОГАЗ!Y142+Капитал!Y142+Ингосстрах!Y142+Ресо!Y142</f>
        <v>1808</v>
      </c>
      <c r="Z139" s="12">
        <f t="shared" si="20"/>
        <v>4</v>
      </c>
      <c r="AA139" s="306">
        <f>СОГАЗ!AA142+Капитал!AA142+Ингосстрах!AA142+Ресо!AA142</f>
        <v>0</v>
      </c>
      <c r="AB139" s="305">
        <f>СОГАЗ!AB142+Капитал!AB142+Ингосстрах!AB142+Ресо!AB142</f>
        <v>4</v>
      </c>
      <c r="AC139" s="305">
        <f>СОГАЗ!AC142+Капитал!AC142+Ингосстрах!AC142+Ресо!AC142</f>
        <v>0</v>
      </c>
      <c r="AD139" s="186">
        <f>СОГАЗ!AD142+Капитал!AD142+Ингосстрах!AD142+Ресо!AD142</f>
        <v>0</v>
      </c>
      <c r="AE139" s="14">
        <f>СОГАЗ!AE142+Капитал!AE142+Ингосстрах!AE142+Ресо!AE142</f>
        <v>0</v>
      </c>
      <c r="AF139" s="305">
        <f>СОГАЗ!AF142+Капитал!AF142+Ингосстрах!AF142+Ресо!AF142</f>
        <v>0</v>
      </c>
      <c r="AG139" s="305">
        <f>СОГАЗ!AG142+Капитал!AG142+Ингосстрах!AG142+Ресо!AG142</f>
        <v>0</v>
      </c>
      <c r="AH139" s="302">
        <f>СОГАЗ!AH142+Капитал!AH142+Ингосстрах!AH142+Ресо!AH142</f>
        <v>0</v>
      </c>
      <c r="AI139" s="17">
        <f t="shared" si="21"/>
        <v>0</v>
      </c>
      <c r="AJ139" s="12">
        <f t="shared" si="22"/>
        <v>0</v>
      </c>
      <c r="AK139" s="306">
        <f>СОГАЗ!AK142+Капитал!AK142+Ингосстрах!AK142+Ресо!AK142</f>
        <v>0</v>
      </c>
      <c r="AL139" s="305">
        <f>СОГАЗ!AL142+Капитал!AL142+Ингосстрах!AL142+Ресо!AL142</f>
        <v>0</v>
      </c>
      <c r="AM139" s="187">
        <f>СОГАЗ!AM142+Капитал!AM142+Ингосстрах!AM142+Ресо!AM142</f>
        <v>0</v>
      </c>
      <c r="AN139" s="14">
        <f>СОГАЗ!AN142+Капитал!AN142+Ингосстрах!AN142+Ресо!AN142</f>
        <v>0</v>
      </c>
      <c r="AO139" s="186">
        <f>СОГАЗ!AO142+Капитал!AO142+Ингосстрах!AO142+Ресо!AO142</f>
        <v>0</v>
      </c>
      <c r="AP139" s="309">
        <f t="shared" si="23"/>
        <v>7843134.9099999992</v>
      </c>
      <c r="AQ139" s="314">
        <f t="shared" si="26"/>
        <v>3034043.8</v>
      </c>
      <c r="AR139" s="307">
        <v>1241977.75</v>
      </c>
      <c r="AS139" s="307">
        <v>0</v>
      </c>
      <c r="AT139" s="307">
        <v>0</v>
      </c>
      <c r="AU139" s="307">
        <v>0</v>
      </c>
      <c r="AV139" s="307">
        <v>0</v>
      </c>
      <c r="AW139" s="307">
        <v>0</v>
      </c>
      <c r="AX139" s="307">
        <v>0</v>
      </c>
      <c r="AY139" s="307">
        <v>0</v>
      </c>
      <c r="AZ139" s="307">
        <v>1792066.0499999998</v>
      </c>
      <c r="BA139" s="309">
        <v>4807334.43</v>
      </c>
      <c r="BB139" s="307">
        <v>3193368.99</v>
      </c>
      <c r="BC139" s="307">
        <v>0</v>
      </c>
      <c r="BD139" s="307">
        <v>0</v>
      </c>
      <c r="BE139" s="307">
        <v>0</v>
      </c>
      <c r="BF139" s="307">
        <v>0</v>
      </c>
      <c r="BG139" s="307">
        <v>0</v>
      </c>
      <c r="BH139" s="307">
        <v>0</v>
      </c>
      <c r="BI139" s="307">
        <v>0</v>
      </c>
      <c r="BJ139" s="307">
        <v>0</v>
      </c>
      <c r="BK139" s="307">
        <v>0</v>
      </c>
      <c r="BL139" s="307">
        <v>0</v>
      </c>
      <c r="BM139" s="307">
        <v>1613965.44</v>
      </c>
      <c r="BN139" s="314">
        <f t="shared" si="27"/>
        <v>1756.68</v>
      </c>
      <c r="BO139" s="307">
        <v>0</v>
      </c>
      <c r="BP139" s="307">
        <v>1756.68</v>
      </c>
      <c r="BQ139" s="307">
        <v>0</v>
      </c>
      <c r="BR139" s="307">
        <v>0</v>
      </c>
      <c r="BS139" s="307"/>
      <c r="BT139" s="307">
        <v>0</v>
      </c>
      <c r="BU139" s="307">
        <v>0</v>
      </c>
      <c r="BV139" s="307">
        <v>0</v>
      </c>
      <c r="BW139" s="314">
        <f t="shared" si="28"/>
        <v>0</v>
      </c>
      <c r="BX139" s="314">
        <f t="shared" si="29"/>
        <v>0</v>
      </c>
      <c r="BY139" s="307">
        <v>0</v>
      </c>
      <c r="BZ139" s="307">
        <v>0</v>
      </c>
      <c r="CA139" s="307">
        <v>0</v>
      </c>
      <c r="CB139" s="309">
        <v>0</v>
      </c>
      <c r="CC139" s="317">
        <v>0</v>
      </c>
      <c r="CE139" s="311"/>
    </row>
    <row r="140" spans="1:83" ht="18.75">
      <c r="A140" s="184">
        <v>520316</v>
      </c>
      <c r="B140" s="300">
        <v>133</v>
      </c>
      <c r="C140" s="185" t="s">
        <v>179</v>
      </c>
      <c r="D140" s="12">
        <f t="shared" si="24"/>
        <v>0</v>
      </c>
      <c r="E140" s="270">
        <f>СОГАЗ!E143+Капитал!E143+Ингосстрах!E143+Ресо!E143</f>
        <v>0</v>
      </c>
      <c r="F140" s="270">
        <f>СОГАЗ!F143+Капитал!F143+Ингосстрах!F143+Ресо!F143</f>
        <v>0</v>
      </c>
      <c r="G140" s="270">
        <f>СОГАЗ!G143+Капитал!G143+Ингосстрах!G143+Ресо!G143</f>
        <v>0</v>
      </c>
      <c r="H140" s="270">
        <f>СОГАЗ!H143+Капитал!H143+Ингосстрах!H143+Ресо!H143</f>
        <v>0</v>
      </c>
      <c r="I140" s="270">
        <f>СОГАЗ!I143+Капитал!I143+Ингосстрах!I143+Ресо!I143</f>
        <v>0</v>
      </c>
      <c r="J140" s="270">
        <f>СОГАЗ!J143+Капитал!J143+Ингосстрах!J143+Ресо!J143</f>
        <v>0</v>
      </c>
      <c r="K140" s="270">
        <f>СОГАЗ!K143+Капитал!K143+Ингосстрах!K143+Ресо!K143</f>
        <v>0</v>
      </c>
      <c r="L140" s="270">
        <f>СОГАЗ!L143+Капитал!L143+Ингосстрах!L143+Ресо!L143</f>
        <v>0</v>
      </c>
      <c r="M140" s="301">
        <f t="shared" si="25"/>
        <v>0</v>
      </c>
      <c r="N140" s="305">
        <f>СОГАЗ!N143+Капитал!N143+Ингосстрах!N143+Ресо!N143</f>
        <v>0</v>
      </c>
      <c r="O140" s="305">
        <f>СОГАЗ!O143+Капитал!O143+Ингосстрах!O143+Ресо!O143</f>
        <v>0</v>
      </c>
      <c r="P140" s="305">
        <f>СОГАЗ!P143+Капитал!P143+Ингосстрах!P143+Ресо!P143</f>
        <v>0</v>
      </c>
      <c r="Q140" s="305">
        <f>СОГАЗ!Q143+Капитал!Q143+Ингосстрах!Q143+Ресо!Q143</f>
        <v>0</v>
      </c>
      <c r="R140" s="305">
        <f>СОГАЗ!R143+Капитал!R143+Ингосстрах!R143+Ресо!R143</f>
        <v>0</v>
      </c>
      <c r="S140" s="305">
        <f>СОГАЗ!S143+Капитал!S143+Ингосстрах!S143+Ресо!S143</f>
        <v>0</v>
      </c>
      <c r="T140" s="305">
        <f>СОГАЗ!T143+Капитал!T143+Ингосстрах!T143+Ресо!T143</f>
        <v>0</v>
      </c>
      <c r="U140" s="305">
        <f>СОГАЗ!U143+Капитал!U143+Ингосстрах!U143+Ресо!U143</f>
        <v>0</v>
      </c>
      <c r="V140" s="305">
        <f>СОГАЗ!V143+Капитал!V143+Ингосстрах!V143+Ресо!V143</f>
        <v>0</v>
      </c>
      <c r="W140" s="305">
        <f>СОГАЗ!W143+Капитал!W143+Ингосстрах!W143+Ресо!W143</f>
        <v>0</v>
      </c>
      <c r="X140" s="305">
        <f>СОГАЗ!X143+Капитал!X143+Ингосстрах!X143+Ресо!X143</f>
        <v>0</v>
      </c>
      <c r="Y140" s="186">
        <f>СОГАЗ!Y143+Капитал!Y143+Ингосстрах!Y143+Ресо!Y143</f>
        <v>0</v>
      </c>
      <c r="Z140" s="12">
        <f t="shared" si="20"/>
        <v>0</v>
      </c>
      <c r="AA140" s="306">
        <f>СОГАЗ!AA143+Капитал!AA143+Ингосстрах!AA143+Ресо!AA143</f>
        <v>0</v>
      </c>
      <c r="AB140" s="305">
        <f>СОГАЗ!AB143+Капитал!AB143+Ингосстрах!AB143+Ресо!AB143</f>
        <v>0</v>
      </c>
      <c r="AC140" s="305">
        <f>СОГАЗ!AC143+Капитал!AC143+Ингосстрах!AC143+Ресо!AC143</f>
        <v>0</v>
      </c>
      <c r="AD140" s="186">
        <f>СОГАЗ!AD143+Капитал!AD143+Ингосстрах!AD143+Ресо!AD143</f>
        <v>0</v>
      </c>
      <c r="AE140" s="14">
        <f>СОГАЗ!AE143+Капитал!AE143+Ингосстрах!AE143+Ресо!AE143</f>
        <v>0</v>
      </c>
      <c r="AF140" s="305">
        <f>СОГАЗ!AF143+Капитал!AF143+Ингосстрах!AF143+Ресо!AF143</f>
        <v>0</v>
      </c>
      <c r="AG140" s="305">
        <f>СОГАЗ!AG143+Капитал!AG143+Ингосстрах!AG143+Ресо!AG143</f>
        <v>0</v>
      </c>
      <c r="AH140" s="302">
        <f>СОГАЗ!AH143+Капитал!AH143+Ингосстрах!AH143+Ресо!AH143</f>
        <v>0</v>
      </c>
      <c r="AI140" s="17">
        <f t="shared" si="21"/>
        <v>0</v>
      </c>
      <c r="AJ140" s="12">
        <f t="shared" si="22"/>
        <v>0</v>
      </c>
      <c r="AK140" s="306">
        <f>СОГАЗ!AK143+Капитал!AK143+Ингосстрах!AK143+Ресо!AK143</f>
        <v>0</v>
      </c>
      <c r="AL140" s="305">
        <f>СОГАЗ!AL143+Капитал!AL143+Ингосстрах!AL143+Ресо!AL143</f>
        <v>0</v>
      </c>
      <c r="AM140" s="187">
        <f>СОГАЗ!AM143+Капитал!AM143+Ингосстрах!AM143+Ресо!AM143</f>
        <v>0</v>
      </c>
      <c r="AN140" s="14">
        <f>СОГАЗ!AN143+Капитал!AN143+Ингосстрах!AN143+Ресо!AN143</f>
        <v>7692</v>
      </c>
      <c r="AO140" s="186">
        <f>СОГАЗ!AO143+Капитал!AO143+Ингосстрах!AO143+Ресо!AO143</f>
        <v>5</v>
      </c>
      <c r="AP140" s="309">
        <f t="shared" si="23"/>
        <v>19173617.640000001</v>
      </c>
      <c r="AQ140" s="314">
        <f t="shared" si="26"/>
        <v>0</v>
      </c>
      <c r="AR140" s="307">
        <v>0</v>
      </c>
      <c r="AS140" s="307">
        <v>0</v>
      </c>
      <c r="AT140" s="307">
        <v>0</v>
      </c>
      <c r="AU140" s="307">
        <v>0</v>
      </c>
      <c r="AV140" s="307">
        <v>0</v>
      </c>
      <c r="AW140" s="307">
        <v>0</v>
      </c>
      <c r="AX140" s="307">
        <v>0</v>
      </c>
      <c r="AY140" s="307">
        <v>0</v>
      </c>
      <c r="AZ140" s="307">
        <v>0</v>
      </c>
      <c r="BA140" s="309">
        <v>0</v>
      </c>
      <c r="BB140" s="307">
        <v>0</v>
      </c>
      <c r="BC140" s="307">
        <v>0</v>
      </c>
      <c r="BD140" s="307">
        <v>0</v>
      </c>
      <c r="BE140" s="307">
        <v>0</v>
      </c>
      <c r="BF140" s="307">
        <v>0</v>
      </c>
      <c r="BG140" s="307">
        <v>0</v>
      </c>
      <c r="BH140" s="307">
        <v>0</v>
      </c>
      <c r="BI140" s="307">
        <v>0</v>
      </c>
      <c r="BJ140" s="307">
        <v>0</v>
      </c>
      <c r="BK140" s="307">
        <v>0</v>
      </c>
      <c r="BL140" s="307">
        <v>0</v>
      </c>
      <c r="BM140" s="307">
        <v>0</v>
      </c>
      <c r="BN140" s="314">
        <f t="shared" si="27"/>
        <v>0</v>
      </c>
      <c r="BO140" s="307">
        <v>0</v>
      </c>
      <c r="BP140" s="307">
        <v>0</v>
      </c>
      <c r="BQ140" s="307">
        <v>0</v>
      </c>
      <c r="BR140" s="307">
        <v>0</v>
      </c>
      <c r="BS140" s="307"/>
      <c r="BT140" s="307">
        <v>0</v>
      </c>
      <c r="BU140" s="307">
        <v>0</v>
      </c>
      <c r="BV140" s="307">
        <v>0</v>
      </c>
      <c r="BW140" s="314">
        <f t="shared" si="28"/>
        <v>0</v>
      </c>
      <c r="BX140" s="314">
        <f t="shared" si="29"/>
        <v>0</v>
      </c>
      <c r="BY140" s="307">
        <v>0</v>
      </c>
      <c r="BZ140" s="307">
        <v>0</v>
      </c>
      <c r="CA140" s="307">
        <v>0</v>
      </c>
      <c r="CB140" s="309">
        <v>19173617.640000001</v>
      </c>
      <c r="CC140" s="317">
        <v>12463.35</v>
      </c>
      <c r="CE140" s="311"/>
    </row>
    <row r="141" spans="1:83" ht="18.75">
      <c r="A141" s="184">
        <v>520306</v>
      </c>
      <c r="B141" s="300">
        <v>134</v>
      </c>
      <c r="C141" s="185" t="s">
        <v>180</v>
      </c>
      <c r="D141" s="12">
        <f t="shared" si="24"/>
        <v>6135</v>
      </c>
      <c r="E141" s="270">
        <f>СОГАЗ!E144+Капитал!E144+Ингосстрах!E144+Ресо!E144</f>
        <v>0</v>
      </c>
      <c r="F141" s="270">
        <f>СОГАЗ!F144+Капитал!F144+Ингосстрах!F144+Ресо!F144</f>
        <v>0</v>
      </c>
      <c r="G141" s="270">
        <f>СОГАЗ!G144+Капитал!G144+Ингосстрах!G144+Ресо!G144</f>
        <v>0</v>
      </c>
      <c r="H141" s="270">
        <f>СОГАЗ!H144+Капитал!H144+Ингосстрах!H144+Ресо!H144</f>
        <v>0</v>
      </c>
      <c r="I141" s="270">
        <f>СОГАЗ!I144+Капитал!I144+Ингосстрах!I144+Ресо!I144</f>
        <v>0</v>
      </c>
      <c r="J141" s="270">
        <f>СОГАЗ!J144+Капитал!J144+Ингосстрах!J144+Ресо!J144</f>
        <v>0</v>
      </c>
      <c r="K141" s="270">
        <f>СОГАЗ!K144+Капитал!K144+Ингосстрах!K144+Ресо!K144</f>
        <v>0</v>
      </c>
      <c r="L141" s="270">
        <f>СОГАЗ!L144+Капитал!L144+Ингосстрах!L144+Ресо!L144</f>
        <v>6135</v>
      </c>
      <c r="M141" s="301">
        <f t="shared" si="25"/>
        <v>6114</v>
      </c>
      <c r="N141" s="305">
        <f>СОГАЗ!N144+Капитал!N144+Ингосстрах!N144+Ресо!N144</f>
        <v>0</v>
      </c>
      <c r="O141" s="305">
        <f>СОГАЗ!O144+Капитал!O144+Ингосстрах!O144+Ресо!O144</f>
        <v>0</v>
      </c>
      <c r="P141" s="305">
        <f>СОГАЗ!P144+Капитал!P144+Ингосстрах!P144+Ресо!P144</f>
        <v>0</v>
      </c>
      <c r="Q141" s="305">
        <f>СОГАЗ!Q144+Капитал!Q144+Ингосстрах!Q144+Ресо!Q144</f>
        <v>0</v>
      </c>
      <c r="R141" s="305">
        <f>СОГАЗ!R144+Капитал!R144+Ингосстрах!R144+Ресо!R144</f>
        <v>0</v>
      </c>
      <c r="S141" s="305">
        <f>СОГАЗ!S144+Капитал!S144+Ингосстрах!S144+Ресо!S144</f>
        <v>0</v>
      </c>
      <c r="T141" s="305">
        <f>СОГАЗ!T144+Капитал!T144+Ингосстрах!T144+Ресо!T144</f>
        <v>0</v>
      </c>
      <c r="U141" s="305">
        <f>СОГАЗ!U144+Капитал!U144+Ингосстрах!U144+Ресо!U144</f>
        <v>0</v>
      </c>
      <c r="V141" s="305">
        <f>СОГАЗ!V144+Капитал!V144+Ингосстрах!V144+Ресо!V144</f>
        <v>0</v>
      </c>
      <c r="W141" s="305">
        <f>СОГАЗ!W144+Капитал!W144+Ингосстрах!W144+Ресо!W144</f>
        <v>0</v>
      </c>
      <c r="X141" s="305">
        <f>СОГАЗ!X144+Капитал!X144+Ингосстрах!X144+Ресо!X144</f>
        <v>0</v>
      </c>
      <c r="Y141" s="186">
        <f>СОГАЗ!Y144+Капитал!Y144+Ингосстрах!Y144+Ресо!Y144</f>
        <v>6114</v>
      </c>
      <c r="Z141" s="12">
        <f t="shared" si="20"/>
        <v>5</v>
      </c>
      <c r="AA141" s="306">
        <f>СОГАЗ!AA144+Капитал!AA144+Ингосстрах!AA144+Ресо!AA144</f>
        <v>0</v>
      </c>
      <c r="AB141" s="305">
        <f>СОГАЗ!AB144+Капитал!AB144+Ингосстрах!AB144+Ресо!AB144</f>
        <v>5</v>
      </c>
      <c r="AC141" s="305">
        <f>СОГАЗ!AC144+Капитал!AC144+Ингосстрах!AC144+Ресо!AC144</f>
        <v>0</v>
      </c>
      <c r="AD141" s="186">
        <f>СОГАЗ!AD144+Капитал!AD144+Ингосстрах!AD144+Ресо!AD144</f>
        <v>0</v>
      </c>
      <c r="AE141" s="14">
        <f>СОГАЗ!AE144+Капитал!AE144+Ингосстрах!AE144+Ресо!AE144</f>
        <v>0</v>
      </c>
      <c r="AF141" s="305">
        <f>СОГАЗ!AF144+Капитал!AF144+Ингосстрах!AF144+Ресо!AF144</f>
        <v>0</v>
      </c>
      <c r="AG141" s="305">
        <f>СОГАЗ!AG144+Капитал!AG144+Ингосстрах!AG144+Ресо!AG144</f>
        <v>0</v>
      </c>
      <c r="AH141" s="302">
        <f>СОГАЗ!AH144+Капитал!AH144+Ингосстрах!AH144+Ресо!AH144</f>
        <v>0</v>
      </c>
      <c r="AI141" s="17">
        <f t="shared" si="21"/>
        <v>0</v>
      </c>
      <c r="AJ141" s="12">
        <f t="shared" si="22"/>
        <v>0</v>
      </c>
      <c r="AK141" s="306">
        <f>СОГАЗ!AK144+Капитал!AK144+Ингосстрах!AK144+Ресо!AK144</f>
        <v>0</v>
      </c>
      <c r="AL141" s="305">
        <f>СОГАЗ!AL144+Капитал!AL144+Ингосстрах!AL144+Ресо!AL144</f>
        <v>0</v>
      </c>
      <c r="AM141" s="187">
        <f>СОГАЗ!AM144+Капитал!AM144+Ингосстрах!AM144+Ресо!AM144</f>
        <v>0</v>
      </c>
      <c r="AN141" s="14">
        <f>СОГАЗ!AN144+Капитал!AN144+Ингосстрах!AN144+Ресо!AN144</f>
        <v>0</v>
      </c>
      <c r="AO141" s="186">
        <f>СОГАЗ!AO144+Капитал!AO144+Ингосстрах!AO144+Ресо!AO144</f>
        <v>0</v>
      </c>
      <c r="AP141" s="309">
        <f t="shared" si="23"/>
        <v>8886132.1199999992</v>
      </c>
      <c r="AQ141" s="314">
        <f t="shared" si="26"/>
        <v>3426090.7499999995</v>
      </c>
      <c r="AR141" s="307">
        <v>0</v>
      </c>
      <c r="AS141" s="307">
        <v>0</v>
      </c>
      <c r="AT141" s="307">
        <v>0</v>
      </c>
      <c r="AU141" s="307">
        <v>0</v>
      </c>
      <c r="AV141" s="307">
        <v>0</v>
      </c>
      <c r="AW141" s="307">
        <v>0</v>
      </c>
      <c r="AX141" s="307">
        <v>0</v>
      </c>
      <c r="AY141" s="307">
        <v>0</v>
      </c>
      <c r="AZ141" s="307">
        <v>3426090.7499999995</v>
      </c>
      <c r="BA141" s="309">
        <v>5457845.5200000005</v>
      </c>
      <c r="BB141" s="307">
        <v>0</v>
      </c>
      <c r="BC141" s="307">
        <v>0</v>
      </c>
      <c r="BD141" s="307">
        <v>0</v>
      </c>
      <c r="BE141" s="307">
        <v>0</v>
      </c>
      <c r="BF141" s="307">
        <v>0</v>
      </c>
      <c r="BG141" s="307">
        <v>0</v>
      </c>
      <c r="BH141" s="307">
        <v>0</v>
      </c>
      <c r="BI141" s="307">
        <v>0</v>
      </c>
      <c r="BJ141" s="307">
        <v>0</v>
      </c>
      <c r="BK141" s="307">
        <v>0</v>
      </c>
      <c r="BL141" s="307">
        <v>0</v>
      </c>
      <c r="BM141" s="307">
        <v>5457845.5200000005</v>
      </c>
      <c r="BN141" s="314">
        <f t="shared" si="27"/>
        <v>2195.85</v>
      </c>
      <c r="BO141" s="307">
        <v>0</v>
      </c>
      <c r="BP141" s="307">
        <v>2195.85</v>
      </c>
      <c r="BQ141" s="307">
        <v>0</v>
      </c>
      <c r="BR141" s="307">
        <v>0</v>
      </c>
      <c r="BS141" s="307"/>
      <c r="BT141" s="307">
        <v>0</v>
      </c>
      <c r="BU141" s="307">
        <v>0</v>
      </c>
      <c r="BV141" s="307">
        <v>0</v>
      </c>
      <c r="BW141" s="314">
        <f t="shared" si="28"/>
        <v>0</v>
      </c>
      <c r="BX141" s="314">
        <f t="shared" si="29"/>
        <v>0</v>
      </c>
      <c r="BY141" s="307">
        <v>0</v>
      </c>
      <c r="BZ141" s="307">
        <v>0</v>
      </c>
      <c r="CA141" s="307">
        <v>0</v>
      </c>
      <c r="CB141" s="309">
        <v>0</v>
      </c>
      <c r="CC141" s="317">
        <v>0</v>
      </c>
      <c r="CE141" s="311"/>
    </row>
    <row r="142" spans="1:83" ht="18.75">
      <c r="A142" s="184">
        <v>520397</v>
      </c>
      <c r="B142" s="300">
        <v>135</v>
      </c>
      <c r="C142" s="185" t="s">
        <v>181</v>
      </c>
      <c r="D142" s="12">
        <f t="shared" si="24"/>
        <v>0</v>
      </c>
      <c r="E142" s="270">
        <f>СОГАЗ!E145+Капитал!E145+Ингосстрах!E145+Ресо!E145</f>
        <v>0</v>
      </c>
      <c r="F142" s="270">
        <f>СОГАЗ!F145+Капитал!F145+Ингосстрах!F145+Ресо!F145</f>
        <v>0</v>
      </c>
      <c r="G142" s="270">
        <f>СОГАЗ!G145+Капитал!G145+Ингосстрах!G145+Ресо!G145</f>
        <v>0</v>
      </c>
      <c r="H142" s="270">
        <f>СОГАЗ!H145+Капитал!H145+Ингосстрах!H145+Ресо!H145</f>
        <v>0</v>
      </c>
      <c r="I142" s="270">
        <f>СОГАЗ!I145+Капитал!I145+Ингосстрах!I145+Ресо!I145</f>
        <v>0</v>
      </c>
      <c r="J142" s="270">
        <f>СОГАЗ!J145+Капитал!J145+Ингосстрах!J145+Ресо!J145</f>
        <v>0</v>
      </c>
      <c r="K142" s="270">
        <f>СОГАЗ!K145+Капитал!K145+Ингосстрах!K145+Ресо!K145</f>
        <v>0</v>
      </c>
      <c r="L142" s="270">
        <f>СОГАЗ!L145+Капитал!L145+Ингосстрах!L145+Ресо!L145</f>
        <v>0</v>
      </c>
      <c r="M142" s="301">
        <f t="shared" si="25"/>
        <v>0</v>
      </c>
      <c r="N142" s="305">
        <f>СОГАЗ!N145+Капитал!N145+Ингосстрах!N145+Ресо!N145</f>
        <v>0</v>
      </c>
      <c r="O142" s="305">
        <f>СОГАЗ!O145+Капитал!O145+Ингосстрах!O145+Ресо!O145</f>
        <v>0</v>
      </c>
      <c r="P142" s="305">
        <f>СОГАЗ!P145+Капитал!P145+Ингосстрах!P145+Ресо!P145</f>
        <v>0</v>
      </c>
      <c r="Q142" s="305">
        <f>СОГАЗ!Q145+Капитал!Q145+Ингосстрах!Q145+Ресо!Q145</f>
        <v>0</v>
      </c>
      <c r="R142" s="305">
        <f>СОГАЗ!R145+Капитал!R145+Ингосстрах!R145+Ресо!R145</f>
        <v>0</v>
      </c>
      <c r="S142" s="305">
        <f>СОГАЗ!S145+Капитал!S145+Ингосстрах!S145+Ресо!S145</f>
        <v>0</v>
      </c>
      <c r="T142" s="305">
        <f>СОГАЗ!T145+Капитал!T145+Ингосстрах!T145+Ресо!T145</f>
        <v>0</v>
      </c>
      <c r="U142" s="305">
        <f>СОГАЗ!U145+Капитал!U145+Ингосстрах!U145+Ресо!U145</f>
        <v>0</v>
      </c>
      <c r="V142" s="305">
        <f>СОГАЗ!V145+Капитал!V145+Ингосстрах!V145+Ресо!V145</f>
        <v>0</v>
      </c>
      <c r="W142" s="305">
        <f>СОГАЗ!W145+Капитал!W145+Ингосстрах!W145+Ресо!W145</f>
        <v>0</v>
      </c>
      <c r="X142" s="305">
        <f>СОГАЗ!X145+Капитал!X145+Ингосстрах!X145+Ресо!X145</f>
        <v>0</v>
      </c>
      <c r="Y142" s="186">
        <f>СОГАЗ!Y145+Капитал!Y145+Ингосстрах!Y145+Ресо!Y145</f>
        <v>0</v>
      </c>
      <c r="Z142" s="12">
        <f t="shared" si="20"/>
        <v>0</v>
      </c>
      <c r="AA142" s="306">
        <f>СОГАЗ!AA145+Капитал!AA145+Ингосстрах!AA145+Ресо!AA145</f>
        <v>0</v>
      </c>
      <c r="AB142" s="305">
        <f>СОГАЗ!AB145+Капитал!AB145+Ингосстрах!AB145+Ресо!AB145</f>
        <v>0</v>
      </c>
      <c r="AC142" s="305">
        <f>СОГАЗ!AC145+Капитал!AC145+Ингосстрах!AC145+Ресо!AC145</f>
        <v>0</v>
      </c>
      <c r="AD142" s="186">
        <f>СОГАЗ!AD145+Капитал!AD145+Ингосстрах!AD145+Ресо!AD145</f>
        <v>0</v>
      </c>
      <c r="AE142" s="14">
        <f>СОГАЗ!AE145+Капитал!AE145+Ингосстрах!AE145+Ресо!AE145</f>
        <v>0</v>
      </c>
      <c r="AF142" s="305">
        <f>СОГАЗ!AF145+Капитал!AF145+Ингосстрах!AF145+Ресо!AF145</f>
        <v>0</v>
      </c>
      <c r="AG142" s="305">
        <f>СОГАЗ!AG145+Капитал!AG145+Ингосстрах!AG145+Ресо!AG145</f>
        <v>0</v>
      </c>
      <c r="AH142" s="302">
        <f>СОГАЗ!AH145+Капитал!AH145+Ингосстрах!AH145+Ресо!AH145</f>
        <v>200</v>
      </c>
      <c r="AI142" s="17">
        <f t="shared" si="21"/>
        <v>200</v>
      </c>
      <c r="AJ142" s="12">
        <f t="shared" si="22"/>
        <v>0</v>
      </c>
      <c r="AK142" s="306">
        <f>СОГАЗ!AK145+Капитал!AK145+Ингосстрах!AK145+Ресо!AK145</f>
        <v>0</v>
      </c>
      <c r="AL142" s="305">
        <f>СОГАЗ!AL145+Капитал!AL145+Ингосстрах!AL145+Ресо!AL145</f>
        <v>0</v>
      </c>
      <c r="AM142" s="187">
        <f>СОГАЗ!AM145+Капитал!AM145+Ингосстрах!AM145+Ресо!AM145</f>
        <v>0</v>
      </c>
      <c r="AN142" s="14">
        <f>СОГАЗ!AN145+Капитал!AN145+Ингосстрах!AN145+Ресо!AN145</f>
        <v>0</v>
      </c>
      <c r="AO142" s="186">
        <f>СОГАЗ!AO145+Капитал!AO145+Ингосстрах!AO145+Ресо!AO145</f>
        <v>0</v>
      </c>
      <c r="AP142" s="309">
        <f t="shared" si="23"/>
        <v>10678522</v>
      </c>
      <c r="AQ142" s="314">
        <f t="shared" si="26"/>
        <v>0</v>
      </c>
      <c r="AR142" s="307">
        <v>0</v>
      </c>
      <c r="AS142" s="307">
        <v>0</v>
      </c>
      <c r="AT142" s="307">
        <v>0</v>
      </c>
      <c r="AU142" s="307">
        <v>0</v>
      </c>
      <c r="AV142" s="307">
        <v>0</v>
      </c>
      <c r="AW142" s="307">
        <v>0</v>
      </c>
      <c r="AX142" s="307">
        <v>0</v>
      </c>
      <c r="AY142" s="307">
        <v>0</v>
      </c>
      <c r="AZ142" s="307">
        <v>0</v>
      </c>
      <c r="BA142" s="309">
        <v>0</v>
      </c>
      <c r="BB142" s="307">
        <v>0</v>
      </c>
      <c r="BC142" s="307">
        <v>0</v>
      </c>
      <c r="BD142" s="307">
        <v>0</v>
      </c>
      <c r="BE142" s="307">
        <v>0</v>
      </c>
      <c r="BF142" s="307">
        <v>0</v>
      </c>
      <c r="BG142" s="307">
        <v>0</v>
      </c>
      <c r="BH142" s="307">
        <v>0</v>
      </c>
      <c r="BI142" s="307">
        <v>0</v>
      </c>
      <c r="BJ142" s="307">
        <v>0</v>
      </c>
      <c r="BK142" s="307">
        <v>0</v>
      </c>
      <c r="BL142" s="307">
        <v>0</v>
      </c>
      <c r="BM142" s="307">
        <v>0</v>
      </c>
      <c r="BN142" s="314">
        <f t="shared" si="27"/>
        <v>0</v>
      </c>
      <c r="BO142" s="307">
        <v>0</v>
      </c>
      <c r="BP142" s="307">
        <v>0</v>
      </c>
      <c r="BQ142" s="307">
        <v>0</v>
      </c>
      <c r="BR142" s="307">
        <v>0</v>
      </c>
      <c r="BS142" s="307"/>
      <c r="BT142" s="307">
        <v>0</v>
      </c>
      <c r="BU142" s="307">
        <v>0</v>
      </c>
      <c r="BV142" s="307">
        <v>10678522</v>
      </c>
      <c r="BW142" s="314">
        <f t="shared" si="28"/>
        <v>10678522</v>
      </c>
      <c r="BX142" s="314">
        <f t="shared" si="29"/>
        <v>0</v>
      </c>
      <c r="BY142" s="307">
        <v>0</v>
      </c>
      <c r="BZ142" s="307">
        <v>0</v>
      </c>
      <c r="CA142" s="307">
        <v>0</v>
      </c>
      <c r="CB142" s="309">
        <v>0</v>
      </c>
      <c r="CC142" s="317">
        <v>0</v>
      </c>
      <c r="CE142" s="311"/>
    </row>
    <row r="143" spans="1:83" ht="18.75">
      <c r="A143" s="184">
        <v>520193</v>
      </c>
      <c r="B143" s="300">
        <v>136</v>
      </c>
      <c r="C143" s="185" t="s">
        <v>182</v>
      </c>
      <c r="D143" s="12">
        <f t="shared" si="24"/>
        <v>2774</v>
      </c>
      <c r="E143" s="270">
        <f>СОГАЗ!E146+Капитал!E146+Ингосстрах!E146+Ресо!E146</f>
        <v>1500</v>
      </c>
      <c r="F143" s="270">
        <f>СОГАЗ!F146+Капитал!F146+Ингосстрах!F146+Ресо!F146</f>
        <v>0</v>
      </c>
      <c r="G143" s="270">
        <f>СОГАЗ!G146+Капитал!G146+Ингосстрах!G146+Ресо!G146</f>
        <v>0</v>
      </c>
      <c r="H143" s="270">
        <f>СОГАЗ!H146+Капитал!H146+Ингосстрах!H146+Ресо!H146</f>
        <v>0</v>
      </c>
      <c r="I143" s="270">
        <f>СОГАЗ!I146+Капитал!I146+Ингосстрах!I146+Ресо!I146</f>
        <v>0</v>
      </c>
      <c r="J143" s="270">
        <f>СОГАЗ!J146+Капитал!J146+Ингосстрах!J146+Ресо!J146</f>
        <v>0</v>
      </c>
      <c r="K143" s="270">
        <f>СОГАЗ!K146+Капитал!K146+Ингосстрах!K146+Ресо!K146</f>
        <v>0</v>
      </c>
      <c r="L143" s="270">
        <f>СОГАЗ!L146+Капитал!L146+Ингосстрах!L146+Ресо!L146</f>
        <v>1274</v>
      </c>
      <c r="M143" s="301">
        <f t="shared" si="25"/>
        <v>995</v>
      </c>
      <c r="N143" s="305">
        <f>СОГАЗ!N146+Капитал!N146+Ингосстрах!N146+Ресо!N146</f>
        <v>500</v>
      </c>
      <c r="O143" s="305">
        <f>СОГАЗ!O146+Капитал!O146+Ингосстрах!O146+Ресо!O146</f>
        <v>0</v>
      </c>
      <c r="P143" s="305">
        <f>СОГАЗ!P146+Капитал!P146+Ингосстрах!P146+Ресо!P146</f>
        <v>0</v>
      </c>
      <c r="Q143" s="305">
        <f>СОГАЗ!Q146+Капитал!Q146+Ингосстрах!Q146+Ресо!Q146</f>
        <v>0</v>
      </c>
      <c r="R143" s="305">
        <f>СОГАЗ!R146+Капитал!R146+Ингосстрах!R146+Ресо!R146</f>
        <v>0</v>
      </c>
      <c r="S143" s="305">
        <f>СОГАЗ!S146+Капитал!S146+Ингосстрах!S146+Ресо!S146</f>
        <v>0</v>
      </c>
      <c r="T143" s="305">
        <f>СОГАЗ!T146+Капитал!T146+Ингосстрах!T146+Ресо!T146</f>
        <v>0</v>
      </c>
      <c r="U143" s="305">
        <f>СОГАЗ!U146+Капитал!U146+Ингосстрах!U146+Ресо!U146</f>
        <v>0</v>
      </c>
      <c r="V143" s="305">
        <f>СОГАЗ!V146+Капитал!V146+Ингосстрах!V146+Ресо!V146</f>
        <v>0</v>
      </c>
      <c r="W143" s="305">
        <f>СОГАЗ!W146+Капитал!W146+Ингосстрах!W146+Ресо!W146</f>
        <v>0</v>
      </c>
      <c r="X143" s="305">
        <f>СОГАЗ!X146+Капитал!X146+Ингосстрах!X146+Ресо!X146</f>
        <v>0</v>
      </c>
      <c r="Y143" s="186">
        <f>СОГАЗ!Y146+Капитал!Y146+Ингосстрах!Y146+Ресо!Y146</f>
        <v>495</v>
      </c>
      <c r="Z143" s="12">
        <f t="shared" si="20"/>
        <v>10</v>
      </c>
      <c r="AA143" s="306">
        <f>СОГАЗ!AA146+Капитал!AA146+Ингосстрах!AA146+Ресо!AA146</f>
        <v>0</v>
      </c>
      <c r="AB143" s="305">
        <f>СОГАЗ!AB146+Капитал!AB146+Ингосстрах!AB146+Ресо!AB146</f>
        <v>10</v>
      </c>
      <c r="AC143" s="305">
        <f>СОГАЗ!AC146+Капитал!AC146+Ингосстрах!AC146+Ресо!AC146</f>
        <v>0</v>
      </c>
      <c r="AD143" s="186">
        <f>СОГАЗ!AD146+Капитал!AD146+Ингосстрах!AD146+Ресо!AD146</f>
        <v>0</v>
      </c>
      <c r="AE143" s="14">
        <f>СОГАЗ!AE146+Капитал!AE146+Ингосстрах!AE146+Ресо!AE146</f>
        <v>0</v>
      </c>
      <c r="AF143" s="305">
        <f>СОГАЗ!AF146+Капитал!AF146+Ингосстрах!AF146+Ресо!AF146</f>
        <v>0</v>
      </c>
      <c r="AG143" s="305">
        <f>СОГАЗ!AG146+Капитал!AG146+Ингосстрах!AG146+Ресо!AG146</f>
        <v>0</v>
      </c>
      <c r="AH143" s="302">
        <f>СОГАЗ!AH146+Капитал!AH146+Ингосстрах!AH146+Ресо!AH146</f>
        <v>0</v>
      </c>
      <c r="AI143" s="17">
        <f t="shared" si="21"/>
        <v>0</v>
      </c>
      <c r="AJ143" s="12">
        <f t="shared" si="22"/>
        <v>0</v>
      </c>
      <c r="AK143" s="306">
        <f>СОГАЗ!AK146+Капитал!AK146+Ингосстрах!AK146+Ресо!AK146</f>
        <v>0</v>
      </c>
      <c r="AL143" s="305">
        <f>СОГАЗ!AL146+Капитал!AL146+Ингосстрах!AL146+Ресо!AL146</f>
        <v>0</v>
      </c>
      <c r="AM143" s="187">
        <f>СОГАЗ!AM146+Капитал!AM146+Ингосстрах!AM146+Ресо!AM146</f>
        <v>0</v>
      </c>
      <c r="AN143" s="14">
        <f>СОГАЗ!AN146+Капитал!AN146+Ингосстрах!AN146+Ресо!AN146</f>
        <v>0</v>
      </c>
      <c r="AO143" s="186">
        <f>СОГАЗ!AO146+Капитал!AO146+Ингосстрах!AO146+Ресо!AO146</f>
        <v>0</v>
      </c>
      <c r="AP143" s="309">
        <f t="shared" si="23"/>
        <v>1727463.5999999999</v>
      </c>
      <c r="AQ143" s="314">
        <f t="shared" si="26"/>
        <v>1013160.3</v>
      </c>
      <c r="AR143" s="307">
        <v>301695</v>
      </c>
      <c r="AS143" s="307">
        <v>0</v>
      </c>
      <c r="AT143" s="307">
        <v>0</v>
      </c>
      <c r="AU143" s="307">
        <v>0</v>
      </c>
      <c r="AV143" s="307">
        <v>0</v>
      </c>
      <c r="AW143" s="307">
        <v>0</v>
      </c>
      <c r="AX143" s="307">
        <v>0</v>
      </c>
      <c r="AY143" s="307">
        <v>0</v>
      </c>
      <c r="AZ143" s="307">
        <v>711465.3</v>
      </c>
      <c r="BA143" s="309">
        <v>709911.6</v>
      </c>
      <c r="BB143" s="307">
        <v>268035</v>
      </c>
      <c r="BC143" s="307">
        <v>0</v>
      </c>
      <c r="BD143" s="307">
        <v>0</v>
      </c>
      <c r="BE143" s="307">
        <v>0</v>
      </c>
      <c r="BF143" s="307">
        <v>0</v>
      </c>
      <c r="BG143" s="307">
        <v>0</v>
      </c>
      <c r="BH143" s="307">
        <v>0</v>
      </c>
      <c r="BI143" s="307">
        <v>0</v>
      </c>
      <c r="BJ143" s="307">
        <v>0</v>
      </c>
      <c r="BK143" s="307">
        <v>0</v>
      </c>
      <c r="BL143" s="307">
        <v>0</v>
      </c>
      <c r="BM143" s="307">
        <v>441876.6</v>
      </c>
      <c r="BN143" s="314">
        <f t="shared" si="27"/>
        <v>4391.7</v>
      </c>
      <c r="BO143" s="307">
        <v>0</v>
      </c>
      <c r="BP143" s="307">
        <v>4391.7</v>
      </c>
      <c r="BQ143" s="307">
        <v>0</v>
      </c>
      <c r="BR143" s="307">
        <v>0</v>
      </c>
      <c r="BS143" s="307"/>
      <c r="BT143" s="307">
        <v>0</v>
      </c>
      <c r="BU143" s="307">
        <v>0</v>
      </c>
      <c r="BV143" s="307">
        <v>0</v>
      </c>
      <c r="BW143" s="314">
        <f t="shared" si="28"/>
        <v>0</v>
      </c>
      <c r="BX143" s="314">
        <f t="shared" si="29"/>
        <v>0</v>
      </c>
      <c r="BY143" s="307">
        <v>0</v>
      </c>
      <c r="BZ143" s="307">
        <v>0</v>
      </c>
      <c r="CA143" s="307">
        <v>0</v>
      </c>
      <c r="CB143" s="309">
        <v>0</v>
      </c>
      <c r="CC143" s="317">
        <v>0</v>
      </c>
      <c r="CE143" s="311"/>
    </row>
    <row r="144" spans="1:83" ht="18.75">
      <c r="A144" s="184">
        <v>520279</v>
      </c>
      <c r="B144" s="300">
        <v>137</v>
      </c>
      <c r="C144" s="185" t="s">
        <v>183</v>
      </c>
      <c r="D144" s="12">
        <f t="shared" si="24"/>
        <v>5211</v>
      </c>
      <c r="E144" s="270">
        <f>СОГАЗ!E147+Капитал!E147+Ингосстрах!E147+Ресо!E147</f>
        <v>0</v>
      </c>
      <c r="F144" s="270">
        <f>СОГАЗ!F147+Капитал!F147+Ингосстрах!F147+Ресо!F147</f>
        <v>0</v>
      </c>
      <c r="G144" s="270">
        <f>СОГАЗ!G147+Капитал!G147+Ингосстрах!G147+Ресо!G147</f>
        <v>0</v>
      </c>
      <c r="H144" s="270">
        <f>СОГАЗ!H147+Капитал!H147+Ингосстрах!H147+Ресо!H147</f>
        <v>0</v>
      </c>
      <c r="I144" s="270">
        <f>СОГАЗ!I147+Капитал!I147+Ингосстрах!I147+Ресо!I147</f>
        <v>0</v>
      </c>
      <c r="J144" s="270">
        <f>СОГАЗ!J147+Капитал!J147+Ингосстрах!J147+Ресо!J147</f>
        <v>0</v>
      </c>
      <c r="K144" s="270">
        <f>СОГАЗ!K147+Капитал!K147+Ингосстрах!K147+Ресо!K147</f>
        <v>0</v>
      </c>
      <c r="L144" s="270">
        <f>СОГАЗ!L147+Капитал!L147+Ингосстрах!L147+Ресо!L147</f>
        <v>5211</v>
      </c>
      <c r="M144" s="301">
        <f t="shared" si="25"/>
        <v>2029</v>
      </c>
      <c r="N144" s="305">
        <f>СОГАЗ!N147+Капитал!N147+Ингосстрах!N147+Ресо!N147</f>
        <v>0</v>
      </c>
      <c r="O144" s="305">
        <f>СОГАЗ!O147+Капитал!O147+Ингосстрах!O147+Ресо!O147</f>
        <v>0</v>
      </c>
      <c r="P144" s="305">
        <f>СОГАЗ!P147+Капитал!P147+Ингосстрах!P147+Ресо!P147</f>
        <v>0</v>
      </c>
      <c r="Q144" s="305">
        <f>СОГАЗ!Q147+Капитал!Q147+Ингосстрах!Q147+Ресо!Q147</f>
        <v>0</v>
      </c>
      <c r="R144" s="305">
        <f>СОГАЗ!R147+Капитал!R147+Ингосстрах!R147+Ресо!R147</f>
        <v>0</v>
      </c>
      <c r="S144" s="305">
        <f>СОГАЗ!S147+Капитал!S147+Ингосстрах!S147+Ресо!S147</f>
        <v>0</v>
      </c>
      <c r="T144" s="305">
        <f>СОГАЗ!T147+Капитал!T147+Ингосстрах!T147+Ресо!T147</f>
        <v>0</v>
      </c>
      <c r="U144" s="305">
        <f>СОГАЗ!U147+Капитал!U147+Ингосстрах!U147+Ресо!U147</f>
        <v>0</v>
      </c>
      <c r="V144" s="305">
        <f>СОГАЗ!V147+Капитал!V147+Ингосстрах!V147+Ресо!V147</f>
        <v>0</v>
      </c>
      <c r="W144" s="305">
        <f>СОГАЗ!W147+Капитал!W147+Ингосстрах!W147+Ресо!W147</f>
        <v>0</v>
      </c>
      <c r="X144" s="305">
        <f>СОГАЗ!X147+Капитал!X147+Ингосстрах!X147+Ресо!X147</f>
        <v>0</v>
      </c>
      <c r="Y144" s="186">
        <f>СОГАЗ!Y147+Капитал!Y147+Ингосстрах!Y147+Ресо!Y147</f>
        <v>2029</v>
      </c>
      <c r="Z144" s="12">
        <f t="shared" si="20"/>
        <v>7</v>
      </c>
      <c r="AA144" s="306">
        <f>СОГАЗ!AA147+Капитал!AA147+Ингосстрах!AA147+Ресо!AA147</f>
        <v>0</v>
      </c>
      <c r="AB144" s="305">
        <f>СОГАЗ!AB147+Капитал!AB147+Ингосстрах!AB147+Ресо!AB147</f>
        <v>7</v>
      </c>
      <c r="AC144" s="305">
        <f>СОГАЗ!AC147+Капитал!AC147+Ингосстрах!AC147+Ресо!AC147</f>
        <v>0</v>
      </c>
      <c r="AD144" s="186">
        <f>СОГАЗ!AD147+Капитал!AD147+Ингосстрах!AD147+Ресо!AD147</f>
        <v>0</v>
      </c>
      <c r="AE144" s="14">
        <f>СОГАЗ!AE147+Капитал!AE147+Ингосстрах!AE147+Ресо!AE147</f>
        <v>0</v>
      </c>
      <c r="AF144" s="305">
        <f>СОГАЗ!AF147+Капитал!AF147+Ингосстрах!AF147+Ресо!AF147</f>
        <v>0</v>
      </c>
      <c r="AG144" s="305">
        <f>СОГАЗ!AG147+Капитал!AG147+Ингосстрах!AG147+Ресо!AG147</f>
        <v>0</v>
      </c>
      <c r="AH144" s="302">
        <f>СОГАЗ!AH147+Капитал!AH147+Ингосстрах!AH147+Ресо!AH147</f>
        <v>0</v>
      </c>
      <c r="AI144" s="17">
        <f t="shared" si="21"/>
        <v>0</v>
      </c>
      <c r="AJ144" s="12">
        <f t="shared" si="22"/>
        <v>0</v>
      </c>
      <c r="AK144" s="306">
        <f>СОГАЗ!AK147+Капитал!AK147+Ингосстрах!AK147+Ресо!AK147</f>
        <v>0</v>
      </c>
      <c r="AL144" s="305">
        <f>СОГАЗ!AL147+Капитал!AL147+Ингосстрах!AL147+Ресо!AL147</f>
        <v>0</v>
      </c>
      <c r="AM144" s="187">
        <f>СОГАЗ!AM147+Капитал!AM147+Ингосстрах!AM147+Ресо!AM147</f>
        <v>0</v>
      </c>
      <c r="AN144" s="14">
        <f>СОГАЗ!AN147+Капитал!AN147+Ингосстрах!AN147+Ресо!AN147</f>
        <v>0</v>
      </c>
      <c r="AO144" s="186">
        <f>СОГАЗ!AO147+Капитал!AO147+Ингосстрах!AO147+Ресо!AO147</f>
        <v>0</v>
      </c>
      <c r="AP144" s="309">
        <f t="shared" si="23"/>
        <v>4724404.8600000003</v>
      </c>
      <c r="AQ144" s="314">
        <f t="shared" si="26"/>
        <v>2910082.9499999997</v>
      </c>
      <c r="AR144" s="307">
        <v>0</v>
      </c>
      <c r="AS144" s="307">
        <v>0</v>
      </c>
      <c r="AT144" s="307">
        <v>0</v>
      </c>
      <c r="AU144" s="307">
        <v>0</v>
      </c>
      <c r="AV144" s="307">
        <v>0</v>
      </c>
      <c r="AW144" s="307">
        <v>0</v>
      </c>
      <c r="AX144" s="307">
        <v>0</v>
      </c>
      <c r="AY144" s="307">
        <v>0</v>
      </c>
      <c r="AZ144" s="307">
        <v>2910082.9499999997</v>
      </c>
      <c r="BA144" s="309">
        <v>1811247.7199999997</v>
      </c>
      <c r="BB144" s="307">
        <v>0</v>
      </c>
      <c r="BC144" s="307">
        <v>0</v>
      </c>
      <c r="BD144" s="307">
        <v>0</v>
      </c>
      <c r="BE144" s="307">
        <v>0</v>
      </c>
      <c r="BF144" s="307">
        <v>0</v>
      </c>
      <c r="BG144" s="307">
        <v>0</v>
      </c>
      <c r="BH144" s="307">
        <v>0</v>
      </c>
      <c r="BI144" s="307">
        <v>0</v>
      </c>
      <c r="BJ144" s="307">
        <v>0</v>
      </c>
      <c r="BK144" s="307">
        <v>0</v>
      </c>
      <c r="BL144" s="307">
        <v>0</v>
      </c>
      <c r="BM144" s="307">
        <v>1811247.7199999997</v>
      </c>
      <c r="BN144" s="314">
        <f t="shared" si="27"/>
        <v>3074.19</v>
      </c>
      <c r="BO144" s="307">
        <v>0</v>
      </c>
      <c r="BP144" s="307">
        <v>3074.19</v>
      </c>
      <c r="BQ144" s="307">
        <v>0</v>
      </c>
      <c r="BR144" s="307">
        <v>0</v>
      </c>
      <c r="BS144" s="307"/>
      <c r="BT144" s="307">
        <v>0</v>
      </c>
      <c r="BU144" s="307">
        <v>0</v>
      </c>
      <c r="BV144" s="307">
        <v>0</v>
      </c>
      <c r="BW144" s="314">
        <f t="shared" si="28"/>
        <v>0</v>
      </c>
      <c r="BX144" s="314">
        <f t="shared" si="29"/>
        <v>0</v>
      </c>
      <c r="BY144" s="307">
        <v>0</v>
      </c>
      <c r="BZ144" s="307">
        <v>0</v>
      </c>
      <c r="CA144" s="307">
        <v>0</v>
      </c>
      <c r="CB144" s="309">
        <v>0</v>
      </c>
      <c r="CC144" s="317">
        <v>0</v>
      </c>
      <c r="CE144" s="311"/>
    </row>
    <row r="145" spans="1:83" ht="18.75">
      <c r="A145" s="184">
        <v>520240</v>
      </c>
      <c r="B145" s="300">
        <v>138</v>
      </c>
      <c r="C145" s="185" t="s">
        <v>184</v>
      </c>
      <c r="D145" s="12">
        <f t="shared" si="24"/>
        <v>2700</v>
      </c>
      <c r="E145" s="270">
        <f>СОГАЗ!E148+Капитал!E148+Ингосстрах!E148+Ресо!E148</f>
        <v>2700</v>
      </c>
      <c r="F145" s="270">
        <f>СОГАЗ!F148+Капитал!F148+Ингосстрах!F148+Ресо!F148</f>
        <v>0</v>
      </c>
      <c r="G145" s="270">
        <f>СОГАЗ!G148+Капитал!G148+Ингосстрах!G148+Ресо!G148</f>
        <v>0</v>
      </c>
      <c r="H145" s="270">
        <f>СОГАЗ!H148+Капитал!H148+Ингосстрах!H148+Ресо!H148</f>
        <v>0</v>
      </c>
      <c r="I145" s="270">
        <f>СОГАЗ!I148+Капитал!I148+Ингосстрах!I148+Ресо!I148</f>
        <v>0</v>
      </c>
      <c r="J145" s="270">
        <f>СОГАЗ!J148+Капитал!J148+Ингосстрах!J148+Ресо!J148</f>
        <v>0</v>
      </c>
      <c r="K145" s="270">
        <f>СОГАЗ!K148+Капитал!K148+Ингосстрах!K148+Ресо!K148</f>
        <v>0</v>
      </c>
      <c r="L145" s="270">
        <f>СОГАЗ!L148+Капитал!L148+Ингосстрах!L148+Ресо!L148</f>
        <v>0</v>
      </c>
      <c r="M145" s="301">
        <f t="shared" si="25"/>
        <v>396</v>
      </c>
      <c r="N145" s="305">
        <f>СОГАЗ!N148+Капитал!N148+Ингосстрах!N148+Ресо!N148</f>
        <v>396</v>
      </c>
      <c r="O145" s="305">
        <f>СОГАЗ!O148+Капитал!O148+Ингосстрах!O148+Ресо!O148</f>
        <v>0</v>
      </c>
      <c r="P145" s="305">
        <f>СОГАЗ!P148+Капитал!P148+Ингосстрах!P148+Ресо!P148</f>
        <v>0</v>
      </c>
      <c r="Q145" s="305">
        <f>СОГАЗ!Q148+Капитал!Q148+Ингосстрах!Q148+Ресо!Q148</f>
        <v>0</v>
      </c>
      <c r="R145" s="305">
        <f>СОГАЗ!R148+Капитал!R148+Ингосстрах!R148+Ресо!R148</f>
        <v>0</v>
      </c>
      <c r="S145" s="305">
        <f>СОГАЗ!S148+Капитал!S148+Ингосстрах!S148+Ресо!S148</f>
        <v>0</v>
      </c>
      <c r="T145" s="305">
        <f>СОГАЗ!T148+Капитал!T148+Ингосстрах!T148+Ресо!T148</f>
        <v>0</v>
      </c>
      <c r="U145" s="305">
        <f>СОГАЗ!U148+Капитал!U148+Ингосстрах!U148+Ресо!U148</f>
        <v>0</v>
      </c>
      <c r="V145" s="305">
        <f>СОГАЗ!V148+Капитал!V148+Ингосстрах!V148+Ресо!V148</f>
        <v>0</v>
      </c>
      <c r="W145" s="305">
        <f>СОГАЗ!W148+Капитал!W148+Ингосстрах!W148+Ресо!W148</f>
        <v>0</v>
      </c>
      <c r="X145" s="305">
        <f>СОГАЗ!X148+Капитал!X148+Ингосстрах!X148+Ресо!X148</f>
        <v>0</v>
      </c>
      <c r="Y145" s="186">
        <f>СОГАЗ!Y148+Капитал!Y148+Ингосстрах!Y148+Ресо!Y148</f>
        <v>0</v>
      </c>
      <c r="Z145" s="12">
        <f t="shared" si="20"/>
        <v>0</v>
      </c>
      <c r="AA145" s="306">
        <f>СОГАЗ!AA148+Капитал!AA148+Ингосстрах!AA148+Ресо!AA148</f>
        <v>0</v>
      </c>
      <c r="AB145" s="305">
        <f>СОГАЗ!AB148+Капитал!AB148+Ингосстрах!AB148+Ресо!AB148</f>
        <v>0</v>
      </c>
      <c r="AC145" s="305">
        <f>СОГАЗ!AC148+Капитал!AC148+Ингосстрах!AC148+Ресо!AC148</f>
        <v>0</v>
      </c>
      <c r="AD145" s="186">
        <f>СОГАЗ!AD148+Капитал!AD148+Ингосстрах!AD148+Ресо!AD148</f>
        <v>0</v>
      </c>
      <c r="AE145" s="14">
        <f>СОГАЗ!AE148+Капитал!AE148+Ингосстрах!AE148+Ресо!AE148</f>
        <v>0</v>
      </c>
      <c r="AF145" s="305">
        <f>СОГАЗ!AF148+Капитал!AF148+Ингосстрах!AF148+Ресо!AF148</f>
        <v>0</v>
      </c>
      <c r="AG145" s="305">
        <f>СОГАЗ!AG148+Капитал!AG148+Ингосстрах!AG148+Ресо!AG148</f>
        <v>0</v>
      </c>
      <c r="AH145" s="302">
        <f>СОГАЗ!AH148+Капитал!AH148+Ингосстрах!AH148+Ресо!AH148</f>
        <v>0</v>
      </c>
      <c r="AI145" s="17">
        <f t="shared" si="21"/>
        <v>0</v>
      </c>
      <c r="AJ145" s="12">
        <f t="shared" si="22"/>
        <v>49</v>
      </c>
      <c r="AK145" s="306">
        <f>СОГАЗ!AK148+Капитал!AK148+Ингосстрах!AK148+Ресо!AK148</f>
        <v>49</v>
      </c>
      <c r="AL145" s="305">
        <f>СОГАЗ!AL148+Капитал!AL148+Ингосстрах!AL148+Ресо!AL148</f>
        <v>0</v>
      </c>
      <c r="AM145" s="187">
        <f>СОГАЗ!AM148+Капитал!AM148+Ингосстрах!AM148+Ресо!AM148</f>
        <v>0</v>
      </c>
      <c r="AN145" s="14">
        <f>СОГАЗ!AN148+Капитал!AN148+Ингосстрах!AN148+Ресо!AN148</f>
        <v>0</v>
      </c>
      <c r="AO145" s="186">
        <f>СОГАЗ!AO148+Капитал!AO148+Ингосстрах!AO148+Ресо!AO148</f>
        <v>0</v>
      </c>
      <c r="AP145" s="309">
        <f t="shared" si="23"/>
        <v>2744068.81</v>
      </c>
      <c r="AQ145" s="314">
        <f t="shared" si="26"/>
        <v>543051</v>
      </c>
      <c r="AR145" s="307">
        <v>543051</v>
      </c>
      <c r="AS145" s="307">
        <v>0</v>
      </c>
      <c r="AT145" s="307">
        <v>0</v>
      </c>
      <c r="AU145" s="307">
        <v>0</v>
      </c>
      <c r="AV145" s="307">
        <v>0</v>
      </c>
      <c r="AW145" s="307">
        <v>0</v>
      </c>
      <c r="AX145" s="307">
        <v>0</v>
      </c>
      <c r="AY145" s="307">
        <v>0</v>
      </c>
      <c r="AZ145" s="307">
        <v>0</v>
      </c>
      <c r="BA145" s="309">
        <v>212283.72</v>
      </c>
      <c r="BB145" s="307">
        <v>212283.72</v>
      </c>
      <c r="BC145" s="307">
        <v>0</v>
      </c>
      <c r="BD145" s="307">
        <v>0</v>
      </c>
      <c r="BE145" s="307">
        <v>0</v>
      </c>
      <c r="BF145" s="307">
        <v>0</v>
      </c>
      <c r="BG145" s="307">
        <v>0</v>
      </c>
      <c r="BH145" s="307">
        <v>0</v>
      </c>
      <c r="BI145" s="307">
        <v>0</v>
      </c>
      <c r="BJ145" s="307">
        <v>0</v>
      </c>
      <c r="BK145" s="307">
        <v>0</v>
      </c>
      <c r="BL145" s="307">
        <v>0</v>
      </c>
      <c r="BM145" s="307">
        <v>0</v>
      </c>
      <c r="BN145" s="314">
        <f t="shared" si="27"/>
        <v>0</v>
      </c>
      <c r="BO145" s="307">
        <v>0</v>
      </c>
      <c r="BP145" s="307">
        <v>0</v>
      </c>
      <c r="BQ145" s="307">
        <v>0</v>
      </c>
      <c r="BR145" s="307">
        <v>0</v>
      </c>
      <c r="BS145" s="307"/>
      <c r="BT145" s="307">
        <v>0</v>
      </c>
      <c r="BU145" s="307">
        <v>0</v>
      </c>
      <c r="BV145" s="307">
        <v>0</v>
      </c>
      <c r="BW145" s="314">
        <f t="shared" si="28"/>
        <v>0</v>
      </c>
      <c r="BX145" s="314">
        <f t="shared" si="29"/>
        <v>1988734.09</v>
      </c>
      <c r="BY145" s="307">
        <v>1988734.09</v>
      </c>
      <c r="BZ145" s="307">
        <v>0</v>
      </c>
      <c r="CA145" s="307">
        <v>0</v>
      </c>
      <c r="CB145" s="309">
        <v>0</v>
      </c>
      <c r="CC145" s="317">
        <v>0</v>
      </c>
      <c r="CE145" s="311"/>
    </row>
    <row r="146" spans="1:83" ht="28.5">
      <c r="A146" s="184">
        <v>520052</v>
      </c>
      <c r="B146" s="300">
        <v>139</v>
      </c>
      <c r="C146" s="185" t="s">
        <v>185</v>
      </c>
      <c r="D146" s="12">
        <f t="shared" si="24"/>
        <v>1670</v>
      </c>
      <c r="E146" s="270">
        <f>СОГАЗ!E149+Капитал!E149+Ингосстрах!E149+Ресо!E149</f>
        <v>1670</v>
      </c>
      <c r="F146" s="270">
        <f>СОГАЗ!F149+Капитал!F149+Ингосстрах!F149+Ресо!F149</f>
        <v>0</v>
      </c>
      <c r="G146" s="270">
        <f>СОГАЗ!G149+Капитал!G149+Ингосстрах!G149+Ресо!G149</f>
        <v>0</v>
      </c>
      <c r="H146" s="270">
        <f>СОГАЗ!H149+Капитал!H149+Ингосстрах!H149+Ресо!H149</f>
        <v>0</v>
      </c>
      <c r="I146" s="270">
        <f>СОГАЗ!I149+Капитал!I149+Ингосстрах!I149+Ресо!I149</f>
        <v>0</v>
      </c>
      <c r="J146" s="270">
        <f>СОГАЗ!J149+Капитал!J149+Ингосстрах!J149+Ресо!J149</f>
        <v>0</v>
      </c>
      <c r="K146" s="270">
        <f>СОГАЗ!K149+Капитал!K149+Ингосстрах!K149+Ресо!K149</f>
        <v>0</v>
      </c>
      <c r="L146" s="270">
        <f>СОГАЗ!L149+Капитал!L149+Ингосстрах!L149+Ресо!L149</f>
        <v>0</v>
      </c>
      <c r="M146" s="301">
        <f t="shared" si="25"/>
        <v>1150</v>
      </c>
      <c r="N146" s="305">
        <f>СОГАЗ!N149+Капитал!N149+Ингосстрах!N149+Ресо!N149</f>
        <v>1150</v>
      </c>
      <c r="O146" s="305">
        <f>СОГАЗ!O149+Капитал!O149+Ингосстрах!O149+Ресо!O149</f>
        <v>0</v>
      </c>
      <c r="P146" s="305">
        <f>СОГАЗ!P149+Капитал!P149+Ингосстрах!P149+Ресо!P149</f>
        <v>0</v>
      </c>
      <c r="Q146" s="305">
        <f>СОГАЗ!Q149+Капитал!Q149+Ингосстрах!Q149+Ресо!Q149</f>
        <v>0</v>
      </c>
      <c r="R146" s="305">
        <f>СОГАЗ!R149+Капитал!R149+Ингосстрах!R149+Ресо!R149</f>
        <v>0</v>
      </c>
      <c r="S146" s="305">
        <f>СОГАЗ!S149+Капитал!S149+Ингосстрах!S149+Ресо!S149</f>
        <v>0</v>
      </c>
      <c r="T146" s="305">
        <f>СОГАЗ!T149+Капитал!T149+Ингосстрах!T149+Ресо!T149</f>
        <v>0</v>
      </c>
      <c r="U146" s="305">
        <f>СОГАЗ!U149+Капитал!U149+Ингосстрах!U149+Ресо!U149</f>
        <v>0</v>
      </c>
      <c r="V146" s="305">
        <f>СОГАЗ!V149+Капитал!V149+Ингосстрах!V149+Ресо!V149</f>
        <v>0</v>
      </c>
      <c r="W146" s="305">
        <f>СОГАЗ!W149+Капитал!W149+Ингосстрах!W149+Ресо!W149</f>
        <v>0</v>
      </c>
      <c r="X146" s="305">
        <f>СОГАЗ!X149+Капитал!X149+Ингосстрах!X149+Ресо!X149</f>
        <v>0</v>
      </c>
      <c r="Y146" s="186">
        <f>СОГАЗ!Y149+Капитал!Y149+Ингосстрах!Y149+Ресо!Y149</f>
        <v>0</v>
      </c>
      <c r="Z146" s="12">
        <f t="shared" si="20"/>
        <v>0</v>
      </c>
      <c r="AA146" s="306">
        <f>СОГАЗ!AA149+Капитал!AA149+Ингосстрах!AA149+Ресо!AA149</f>
        <v>0</v>
      </c>
      <c r="AB146" s="305">
        <f>СОГАЗ!AB149+Капитал!AB149+Ингосстрах!AB149+Ресо!AB149</f>
        <v>0</v>
      </c>
      <c r="AC146" s="305">
        <f>СОГАЗ!AC149+Капитал!AC149+Ингосстрах!AC149+Ресо!AC149</f>
        <v>0</v>
      </c>
      <c r="AD146" s="186">
        <f>СОГАЗ!AD149+Капитал!AD149+Ингосстрах!AD149+Ресо!AD149</f>
        <v>0</v>
      </c>
      <c r="AE146" s="14">
        <f>СОГАЗ!AE149+Капитал!AE149+Ингосстрах!AE149+Ресо!AE149</f>
        <v>0</v>
      </c>
      <c r="AF146" s="305">
        <f>СОГАЗ!AF149+Капитал!AF149+Ингосстрах!AF149+Ресо!AF149</f>
        <v>0</v>
      </c>
      <c r="AG146" s="305">
        <f>СОГАЗ!AG149+Капитал!AG149+Ингосстрах!AG149+Ресо!AG149</f>
        <v>0</v>
      </c>
      <c r="AH146" s="302">
        <f>СОГАЗ!AH149+Капитал!AH149+Ингосстрах!AH149+Ресо!AH149</f>
        <v>0</v>
      </c>
      <c r="AI146" s="17">
        <f t="shared" si="21"/>
        <v>0</v>
      </c>
      <c r="AJ146" s="12">
        <f t="shared" si="22"/>
        <v>145</v>
      </c>
      <c r="AK146" s="306">
        <f>СОГАЗ!AK149+Капитал!AK149+Ингосстрах!AK149+Ресо!AK149</f>
        <v>145</v>
      </c>
      <c r="AL146" s="305">
        <f>СОГАЗ!AL149+Капитал!AL149+Ингосстрах!AL149+Ресо!AL149</f>
        <v>0</v>
      </c>
      <c r="AM146" s="187">
        <f>СОГАЗ!AM149+Капитал!AM149+Ингосстрах!AM149+Ресо!AM149</f>
        <v>0</v>
      </c>
      <c r="AN146" s="14">
        <f>СОГАЗ!AN149+Капитал!AN149+Ингосстрах!AN149+Ресо!AN149</f>
        <v>0</v>
      </c>
      <c r="AO146" s="186">
        <f>СОГАЗ!AO149+Капитал!AO149+Ингосстрах!AO149+Ресо!AO149</f>
        <v>0</v>
      </c>
      <c r="AP146" s="309">
        <f t="shared" si="23"/>
        <v>2228725.75</v>
      </c>
      <c r="AQ146" s="314">
        <f t="shared" si="26"/>
        <v>335887.10000000003</v>
      </c>
      <c r="AR146" s="307">
        <v>335887.10000000003</v>
      </c>
      <c r="AS146" s="307">
        <v>0</v>
      </c>
      <c r="AT146" s="307">
        <v>0</v>
      </c>
      <c r="AU146" s="307">
        <v>0</v>
      </c>
      <c r="AV146" s="307">
        <v>0</v>
      </c>
      <c r="AW146" s="307">
        <v>0</v>
      </c>
      <c r="AX146" s="307">
        <v>0</v>
      </c>
      <c r="AY146" s="307">
        <v>0</v>
      </c>
      <c r="AZ146" s="307">
        <v>0</v>
      </c>
      <c r="BA146" s="309">
        <v>616480.5</v>
      </c>
      <c r="BB146" s="307">
        <v>616480.5</v>
      </c>
      <c r="BC146" s="307">
        <v>0</v>
      </c>
      <c r="BD146" s="307">
        <v>0</v>
      </c>
      <c r="BE146" s="307">
        <v>0</v>
      </c>
      <c r="BF146" s="307">
        <v>0</v>
      </c>
      <c r="BG146" s="307">
        <v>0</v>
      </c>
      <c r="BH146" s="307">
        <v>0</v>
      </c>
      <c r="BI146" s="307">
        <v>0</v>
      </c>
      <c r="BJ146" s="307">
        <v>0</v>
      </c>
      <c r="BK146" s="307">
        <v>0</v>
      </c>
      <c r="BL146" s="307">
        <v>0</v>
      </c>
      <c r="BM146" s="307">
        <v>0</v>
      </c>
      <c r="BN146" s="314">
        <f t="shared" si="27"/>
        <v>0</v>
      </c>
      <c r="BO146" s="307">
        <v>0</v>
      </c>
      <c r="BP146" s="307">
        <v>0</v>
      </c>
      <c r="BQ146" s="307">
        <v>0</v>
      </c>
      <c r="BR146" s="307">
        <v>0</v>
      </c>
      <c r="BS146" s="307"/>
      <c r="BT146" s="307">
        <v>0</v>
      </c>
      <c r="BU146" s="307">
        <v>0</v>
      </c>
      <c r="BV146" s="307">
        <v>0</v>
      </c>
      <c r="BW146" s="314">
        <f t="shared" si="28"/>
        <v>0</v>
      </c>
      <c r="BX146" s="314">
        <f t="shared" si="29"/>
        <v>1276358.1499999999</v>
      </c>
      <c r="BY146" s="307">
        <v>1276358.1499999999</v>
      </c>
      <c r="BZ146" s="307">
        <v>0</v>
      </c>
      <c r="CA146" s="307">
        <v>0</v>
      </c>
      <c r="CB146" s="309">
        <v>0</v>
      </c>
      <c r="CC146" s="317">
        <v>0</v>
      </c>
      <c r="CE146" s="311"/>
    </row>
    <row r="147" spans="1:83" ht="18.75">
      <c r="A147" s="184">
        <v>520297</v>
      </c>
      <c r="B147" s="300">
        <v>140</v>
      </c>
      <c r="C147" s="185" t="s">
        <v>186</v>
      </c>
      <c r="D147" s="12">
        <f t="shared" si="24"/>
        <v>4343</v>
      </c>
      <c r="E147" s="270">
        <f>СОГАЗ!E150+Капитал!E150+Ингосстрах!E150+Ресо!E150</f>
        <v>0</v>
      </c>
      <c r="F147" s="270">
        <f>СОГАЗ!F150+Капитал!F150+Ингосстрах!F150+Ресо!F150</f>
        <v>0</v>
      </c>
      <c r="G147" s="270">
        <f>СОГАЗ!G150+Капитал!G150+Ингосстрах!G150+Ресо!G150</f>
        <v>0</v>
      </c>
      <c r="H147" s="270">
        <f>СОГАЗ!H150+Капитал!H150+Ингосстрах!H150+Ресо!H150</f>
        <v>0</v>
      </c>
      <c r="I147" s="270">
        <f>СОГАЗ!I150+Капитал!I150+Ингосстрах!I150+Ресо!I150</f>
        <v>0</v>
      </c>
      <c r="J147" s="270">
        <f>СОГАЗ!J150+Капитал!J150+Ингосстрах!J150+Ресо!J150</f>
        <v>0</v>
      </c>
      <c r="K147" s="270">
        <f>СОГАЗ!K150+Капитал!K150+Ингосстрах!K150+Ресо!K150</f>
        <v>0</v>
      </c>
      <c r="L147" s="270">
        <f>СОГАЗ!L150+Капитал!L150+Ингосстрах!L150+Ресо!L150</f>
        <v>4343</v>
      </c>
      <c r="M147" s="301">
        <f t="shared" si="25"/>
        <v>3669</v>
      </c>
      <c r="N147" s="305">
        <f>СОГАЗ!N150+Капитал!N150+Ингосстрах!N150+Ресо!N150</f>
        <v>0</v>
      </c>
      <c r="O147" s="305">
        <f>СОГАЗ!O150+Капитал!O150+Ингосстрах!O150+Ресо!O150</f>
        <v>0</v>
      </c>
      <c r="P147" s="305">
        <f>СОГАЗ!P150+Капитал!P150+Ингосстрах!P150+Ресо!P150</f>
        <v>0</v>
      </c>
      <c r="Q147" s="305">
        <f>СОГАЗ!Q150+Капитал!Q150+Ингосстрах!Q150+Ресо!Q150</f>
        <v>0</v>
      </c>
      <c r="R147" s="305">
        <f>СОГАЗ!R150+Капитал!R150+Ингосстрах!R150+Ресо!R150</f>
        <v>0</v>
      </c>
      <c r="S147" s="305">
        <f>СОГАЗ!S150+Капитал!S150+Ингосстрах!S150+Ресо!S150</f>
        <v>0</v>
      </c>
      <c r="T147" s="305">
        <f>СОГАЗ!T150+Капитал!T150+Ингосстрах!T150+Ресо!T150</f>
        <v>0</v>
      </c>
      <c r="U147" s="305">
        <f>СОГАЗ!U150+Капитал!U150+Ингосстрах!U150+Ресо!U150</f>
        <v>0</v>
      </c>
      <c r="V147" s="305">
        <f>СОГАЗ!V150+Капитал!V150+Ингосстрах!V150+Ресо!V150</f>
        <v>0</v>
      </c>
      <c r="W147" s="305">
        <f>СОГАЗ!W150+Капитал!W150+Ингосстрах!W150+Ресо!W150</f>
        <v>0</v>
      </c>
      <c r="X147" s="305">
        <f>СОГАЗ!X150+Капитал!X150+Ингосстрах!X150+Ресо!X150</f>
        <v>0</v>
      </c>
      <c r="Y147" s="186">
        <f>СОГАЗ!Y150+Капитал!Y150+Ингосстрах!Y150+Ресо!Y150</f>
        <v>3669</v>
      </c>
      <c r="Z147" s="12">
        <f t="shared" si="20"/>
        <v>7</v>
      </c>
      <c r="AA147" s="306">
        <f>СОГАЗ!AA150+Капитал!AA150+Ингосстрах!AA150+Ресо!AA150</f>
        <v>0</v>
      </c>
      <c r="AB147" s="305">
        <f>СОГАЗ!AB150+Капитал!AB150+Ингосстрах!AB150+Ресо!AB150</f>
        <v>7</v>
      </c>
      <c r="AC147" s="305">
        <f>СОГАЗ!AC150+Капитал!AC150+Ингосстрах!AC150+Ресо!AC150</f>
        <v>0</v>
      </c>
      <c r="AD147" s="186">
        <f>СОГАЗ!AD150+Капитал!AD150+Ингосстрах!AD150+Ресо!AD150</f>
        <v>0</v>
      </c>
      <c r="AE147" s="14">
        <f>СОГАЗ!AE150+Капитал!AE150+Ингосстрах!AE150+Ресо!AE150</f>
        <v>0</v>
      </c>
      <c r="AF147" s="305">
        <f>СОГАЗ!AF150+Капитал!AF150+Ингосстрах!AF150+Ресо!AF150</f>
        <v>0</v>
      </c>
      <c r="AG147" s="305">
        <f>СОГАЗ!AG150+Капитал!AG150+Ингосстрах!AG150+Ресо!AG150</f>
        <v>0</v>
      </c>
      <c r="AH147" s="302">
        <f>СОГАЗ!AH150+Капитал!AH150+Ингосстрах!AH150+Ресо!AH150</f>
        <v>0</v>
      </c>
      <c r="AI147" s="17">
        <f t="shared" si="21"/>
        <v>0</v>
      </c>
      <c r="AJ147" s="12">
        <f t="shared" si="22"/>
        <v>0</v>
      </c>
      <c r="AK147" s="306">
        <f>СОГАЗ!AK150+Капитал!AK150+Ингосстрах!AK150+Ресо!AK150</f>
        <v>0</v>
      </c>
      <c r="AL147" s="305">
        <f>СОГАЗ!AL150+Капитал!AL150+Ингосстрах!AL150+Ресо!AL150</f>
        <v>0</v>
      </c>
      <c r="AM147" s="187">
        <f>СОГАЗ!AM150+Капитал!AM150+Ингосстрах!AM150+Ресо!AM150</f>
        <v>0</v>
      </c>
      <c r="AN147" s="14">
        <f>СОГАЗ!AN150+Капитал!AN150+Ингосстрах!AN150+Ресо!AN150</f>
        <v>0</v>
      </c>
      <c r="AO147" s="186">
        <f>СОГАЗ!AO150+Капитал!AO150+Ингосстрах!AO150+Ресо!AO150</f>
        <v>0</v>
      </c>
      <c r="AP147" s="309">
        <f t="shared" si="23"/>
        <v>5703665.4600000009</v>
      </c>
      <c r="AQ147" s="314">
        <f t="shared" si="26"/>
        <v>2425348.35</v>
      </c>
      <c r="AR147" s="307">
        <v>0</v>
      </c>
      <c r="AS147" s="307">
        <v>0</v>
      </c>
      <c r="AT147" s="307">
        <v>0</v>
      </c>
      <c r="AU147" s="307">
        <v>0</v>
      </c>
      <c r="AV147" s="307">
        <v>0</v>
      </c>
      <c r="AW147" s="307">
        <v>0</v>
      </c>
      <c r="AX147" s="307">
        <v>0</v>
      </c>
      <c r="AY147" s="307">
        <v>0</v>
      </c>
      <c r="AZ147" s="307">
        <v>2425348.35</v>
      </c>
      <c r="BA147" s="309">
        <v>3275242.9200000004</v>
      </c>
      <c r="BB147" s="307">
        <v>0</v>
      </c>
      <c r="BC147" s="307">
        <v>0</v>
      </c>
      <c r="BD147" s="307">
        <v>0</v>
      </c>
      <c r="BE147" s="307">
        <v>0</v>
      </c>
      <c r="BF147" s="307">
        <v>0</v>
      </c>
      <c r="BG147" s="307">
        <v>0</v>
      </c>
      <c r="BH147" s="307">
        <v>0</v>
      </c>
      <c r="BI147" s="307">
        <v>0</v>
      </c>
      <c r="BJ147" s="307">
        <v>0</v>
      </c>
      <c r="BK147" s="307">
        <v>0</v>
      </c>
      <c r="BL147" s="307">
        <v>0</v>
      </c>
      <c r="BM147" s="307">
        <v>3275242.9200000004</v>
      </c>
      <c r="BN147" s="314">
        <f t="shared" si="27"/>
        <v>3074.19</v>
      </c>
      <c r="BO147" s="307">
        <v>0</v>
      </c>
      <c r="BP147" s="307">
        <v>3074.19</v>
      </c>
      <c r="BQ147" s="307">
        <v>0</v>
      </c>
      <c r="BR147" s="307">
        <v>0</v>
      </c>
      <c r="BS147" s="307"/>
      <c r="BT147" s="307">
        <v>0</v>
      </c>
      <c r="BU147" s="307">
        <v>0</v>
      </c>
      <c r="BV147" s="307">
        <v>0</v>
      </c>
      <c r="BW147" s="314">
        <f t="shared" si="28"/>
        <v>0</v>
      </c>
      <c r="BX147" s="314">
        <f t="shared" si="29"/>
        <v>0</v>
      </c>
      <c r="BY147" s="307">
        <v>0</v>
      </c>
      <c r="BZ147" s="307">
        <v>0</v>
      </c>
      <c r="CA147" s="307">
        <v>0</v>
      </c>
      <c r="CB147" s="309">
        <v>0</v>
      </c>
      <c r="CC147" s="317">
        <v>0</v>
      </c>
      <c r="CE147" s="311"/>
    </row>
    <row r="148" spans="1:83" ht="18.75">
      <c r="A148" s="184">
        <v>520248</v>
      </c>
      <c r="B148" s="300">
        <v>141</v>
      </c>
      <c r="C148" s="185" t="s">
        <v>187</v>
      </c>
      <c r="D148" s="12">
        <f t="shared" si="24"/>
        <v>4139</v>
      </c>
      <c r="E148" s="270">
        <f>СОГАЗ!E151+Капитал!E151+Ингосстрах!E151+Ресо!E151</f>
        <v>0</v>
      </c>
      <c r="F148" s="270">
        <f>СОГАЗ!F151+Капитал!F151+Ингосстрах!F151+Ресо!F151</f>
        <v>0</v>
      </c>
      <c r="G148" s="270">
        <f>СОГАЗ!G151+Капитал!G151+Ингосстрах!G151+Ресо!G151</f>
        <v>0</v>
      </c>
      <c r="H148" s="270">
        <f>СОГАЗ!H151+Капитал!H151+Ингосстрах!H151+Ресо!H151</f>
        <v>0</v>
      </c>
      <c r="I148" s="270">
        <f>СОГАЗ!I151+Капитал!I151+Ингосстрах!I151+Ресо!I151</f>
        <v>0</v>
      </c>
      <c r="J148" s="270">
        <f>СОГАЗ!J151+Капитал!J151+Ингосстрах!J151+Ресо!J151</f>
        <v>0</v>
      </c>
      <c r="K148" s="270">
        <f>СОГАЗ!K151+Капитал!K151+Ингосстрах!K151+Ресо!K151</f>
        <v>0</v>
      </c>
      <c r="L148" s="270">
        <f>СОГАЗ!L151+Капитал!L151+Ингосстрах!L151+Ресо!L151</f>
        <v>4139</v>
      </c>
      <c r="M148" s="301">
        <f t="shared" si="25"/>
        <v>1247</v>
      </c>
      <c r="N148" s="305">
        <f>СОГАЗ!N151+Капитал!N151+Ингосстрах!N151+Ресо!N151</f>
        <v>0</v>
      </c>
      <c r="O148" s="305">
        <f>СОГАЗ!O151+Капитал!O151+Ингосстрах!O151+Ресо!O151</f>
        <v>0</v>
      </c>
      <c r="P148" s="305">
        <f>СОГАЗ!P151+Капитал!P151+Ингосстрах!P151+Ресо!P151</f>
        <v>0</v>
      </c>
      <c r="Q148" s="305">
        <f>СОГАЗ!Q151+Капитал!Q151+Ингосстрах!Q151+Ресо!Q151</f>
        <v>0</v>
      </c>
      <c r="R148" s="305">
        <f>СОГАЗ!R151+Капитал!R151+Ингосстрах!R151+Ресо!R151</f>
        <v>0</v>
      </c>
      <c r="S148" s="305">
        <f>СОГАЗ!S151+Капитал!S151+Ингосстрах!S151+Ресо!S151</f>
        <v>0</v>
      </c>
      <c r="T148" s="305">
        <f>СОГАЗ!T151+Капитал!T151+Ингосстрах!T151+Ресо!T151</f>
        <v>0</v>
      </c>
      <c r="U148" s="305">
        <f>СОГАЗ!U151+Капитал!U151+Ингосстрах!U151+Ресо!U151</f>
        <v>0</v>
      </c>
      <c r="V148" s="305">
        <f>СОГАЗ!V151+Капитал!V151+Ингосстрах!V151+Ресо!V151</f>
        <v>0</v>
      </c>
      <c r="W148" s="305">
        <f>СОГАЗ!W151+Капитал!W151+Ингосстрах!W151+Ресо!W151</f>
        <v>0</v>
      </c>
      <c r="X148" s="305">
        <f>СОГАЗ!X151+Капитал!X151+Ингосстрах!X151+Ресо!X151</f>
        <v>0</v>
      </c>
      <c r="Y148" s="186">
        <f>СОГАЗ!Y151+Капитал!Y151+Ингосстрах!Y151+Ресо!Y151</f>
        <v>1247</v>
      </c>
      <c r="Z148" s="12">
        <f t="shared" si="20"/>
        <v>8</v>
      </c>
      <c r="AA148" s="306">
        <f>СОГАЗ!AA151+Капитал!AA151+Ингосстрах!AA151+Ресо!AA151</f>
        <v>0</v>
      </c>
      <c r="AB148" s="305">
        <f>СОГАЗ!AB151+Капитал!AB151+Ингосстрах!AB151+Ресо!AB151</f>
        <v>8</v>
      </c>
      <c r="AC148" s="305">
        <f>СОГАЗ!AC151+Капитал!AC151+Ингосстрах!AC151+Ресо!AC151</f>
        <v>0</v>
      </c>
      <c r="AD148" s="186">
        <f>СОГАЗ!AD151+Капитал!AD151+Ингосстрах!AD151+Ресо!AD151</f>
        <v>0</v>
      </c>
      <c r="AE148" s="14">
        <f>СОГАЗ!AE151+Капитал!AE151+Ингосстрах!AE151+Ресо!AE151</f>
        <v>0</v>
      </c>
      <c r="AF148" s="305">
        <f>СОГАЗ!AF151+Капитал!AF151+Ингосстрах!AF151+Ресо!AF151</f>
        <v>0</v>
      </c>
      <c r="AG148" s="305">
        <f>СОГАЗ!AG151+Капитал!AG151+Ингосстрах!AG151+Ресо!AG151</f>
        <v>0</v>
      </c>
      <c r="AH148" s="302">
        <f>СОГАЗ!AH151+Капитал!AH151+Ингосстрах!AH151+Ресо!AH151</f>
        <v>0</v>
      </c>
      <c r="AI148" s="17">
        <f t="shared" si="21"/>
        <v>0</v>
      </c>
      <c r="AJ148" s="12">
        <f t="shared" si="22"/>
        <v>0</v>
      </c>
      <c r="AK148" s="306">
        <f>СОГАЗ!AK151+Капитал!AK151+Ингосстрах!AK151+Ресо!AK151</f>
        <v>0</v>
      </c>
      <c r="AL148" s="305">
        <f>СОГАЗ!AL151+Капитал!AL151+Ингосстрах!AL151+Ресо!AL151</f>
        <v>0</v>
      </c>
      <c r="AM148" s="187">
        <f>СОГАЗ!AM151+Капитал!AM151+Ингосстрах!AM151+Ресо!AM151</f>
        <v>0</v>
      </c>
      <c r="AN148" s="14">
        <f>СОГАЗ!AN151+Капитал!AN151+Ингосстрах!AN151+Ресо!AN151</f>
        <v>0</v>
      </c>
      <c r="AO148" s="186">
        <f>СОГАЗ!AO151+Капитал!AO151+Ингосстрах!AO151+Ресо!AO151</f>
        <v>0</v>
      </c>
      <c r="AP148" s="309">
        <f t="shared" si="23"/>
        <v>3428109.87</v>
      </c>
      <c r="AQ148" s="314">
        <f t="shared" si="26"/>
        <v>2311424.5500000003</v>
      </c>
      <c r="AR148" s="307">
        <v>0</v>
      </c>
      <c r="AS148" s="307">
        <v>0</v>
      </c>
      <c r="AT148" s="307">
        <v>0</v>
      </c>
      <c r="AU148" s="307">
        <v>0</v>
      </c>
      <c r="AV148" s="307">
        <v>0</v>
      </c>
      <c r="AW148" s="307">
        <v>0</v>
      </c>
      <c r="AX148" s="307">
        <v>0</v>
      </c>
      <c r="AY148" s="307">
        <v>0</v>
      </c>
      <c r="AZ148" s="307">
        <v>2311424.5500000003</v>
      </c>
      <c r="BA148" s="309">
        <v>1113171.96</v>
      </c>
      <c r="BB148" s="307">
        <v>0</v>
      </c>
      <c r="BC148" s="307">
        <v>0</v>
      </c>
      <c r="BD148" s="307">
        <v>0</v>
      </c>
      <c r="BE148" s="307">
        <v>0</v>
      </c>
      <c r="BF148" s="307">
        <v>0</v>
      </c>
      <c r="BG148" s="307">
        <v>0</v>
      </c>
      <c r="BH148" s="307">
        <v>0</v>
      </c>
      <c r="BI148" s="307">
        <v>0</v>
      </c>
      <c r="BJ148" s="307">
        <v>0</v>
      </c>
      <c r="BK148" s="307">
        <v>0</v>
      </c>
      <c r="BL148" s="307">
        <v>0</v>
      </c>
      <c r="BM148" s="307">
        <v>1113171.96</v>
      </c>
      <c r="BN148" s="314">
        <f t="shared" si="27"/>
        <v>3513.3599999999997</v>
      </c>
      <c r="BO148" s="307">
        <v>0</v>
      </c>
      <c r="BP148" s="307">
        <v>3513.3599999999997</v>
      </c>
      <c r="BQ148" s="307">
        <v>0</v>
      </c>
      <c r="BR148" s="307">
        <v>0</v>
      </c>
      <c r="BS148" s="307"/>
      <c r="BT148" s="307">
        <v>0</v>
      </c>
      <c r="BU148" s="307">
        <v>0</v>
      </c>
      <c r="BV148" s="307">
        <v>0</v>
      </c>
      <c r="BW148" s="314">
        <f t="shared" si="28"/>
        <v>0</v>
      </c>
      <c r="BX148" s="314">
        <f t="shared" si="29"/>
        <v>0</v>
      </c>
      <c r="BY148" s="307">
        <v>0</v>
      </c>
      <c r="BZ148" s="307">
        <v>0</v>
      </c>
      <c r="CA148" s="307">
        <v>0</v>
      </c>
      <c r="CB148" s="309">
        <v>0</v>
      </c>
      <c r="CC148" s="317">
        <v>0</v>
      </c>
      <c r="CE148" s="311"/>
    </row>
    <row r="149" spans="1:83" ht="18.75">
      <c r="A149" s="184">
        <v>520291</v>
      </c>
      <c r="B149" s="300">
        <v>142</v>
      </c>
      <c r="C149" s="185" t="s">
        <v>188</v>
      </c>
      <c r="D149" s="12">
        <f t="shared" si="24"/>
        <v>1190</v>
      </c>
      <c r="E149" s="270">
        <f>СОГАЗ!E152+Капитал!E152+Ингосстрах!E152+Ресо!E152</f>
        <v>0</v>
      </c>
      <c r="F149" s="270">
        <f>СОГАЗ!F152+Капитал!F152+Ингосстрах!F152+Ресо!F152</f>
        <v>0</v>
      </c>
      <c r="G149" s="270">
        <f>СОГАЗ!G152+Капитал!G152+Ингосстрах!G152+Ресо!G152</f>
        <v>0</v>
      </c>
      <c r="H149" s="270">
        <f>СОГАЗ!H152+Капитал!H152+Ингосстрах!H152+Ресо!H152</f>
        <v>0</v>
      </c>
      <c r="I149" s="270">
        <f>СОГАЗ!I152+Капитал!I152+Ингосстрах!I152+Ресо!I152</f>
        <v>0</v>
      </c>
      <c r="J149" s="270">
        <f>СОГАЗ!J152+Капитал!J152+Ингосстрах!J152+Ресо!J152</f>
        <v>0</v>
      </c>
      <c r="K149" s="270">
        <f>СОГАЗ!K152+Капитал!K152+Ингосстрах!K152+Ресо!K152</f>
        <v>0</v>
      </c>
      <c r="L149" s="270">
        <f>СОГАЗ!L152+Капитал!L152+Ингосстрах!L152+Ресо!L152</f>
        <v>1190</v>
      </c>
      <c r="M149" s="301">
        <f t="shared" si="25"/>
        <v>5084</v>
      </c>
      <c r="N149" s="305">
        <f>СОГАЗ!N152+Капитал!N152+Ингосстрах!N152+Ресо!N152</f>
        <v>0</v>
      </c>
      <c r="O149" s="305">
        <f>СОГАЗ!O152+Капитал!O152+Ингосстрах!O152+Ресо!O152</f>
        <v>0</v>
      </c>
      <c r="P149" s="305">
        <f>СОГАЗ!P152+Капитал!P152+Ингосстрах!P152+Ресо!P152</f>
        <v>0</v>
      </c>
      <c r="Q149" s="305">
        <f>СОГАЗ!Q152+Капитал!Q152+Ингосстрах!Q152+Ресо!Q152</f>
        <v>0</v>
      </c>
      <c r="R149" s="305">
        <f>СОГАЗ!R152+Капитал!R152+Ингосстрах!R152+Ресо!R152</f>
        <v>0</v>
      </c>
      <c r="S149" s="305">
        <f>СОГАЗ!S152+Капитал!S152+Ингосстрах!S152+Ресо!S152</f>
        <v>0</v>
      </c>
      <c r="T149" s="305">
        <f>СОГАЗ!T152+Капитал!T152+Ингосстрах!T152+Ресо!T152</f>
        <v>0</v>
      </c>
      <c r="U149" s="305">
        <f>СОГАЗ!U152+Капитал!U152+Ингосстрах!U152+Ресо!U152</f>
        <v>0</v>
      </c>
      <c r="V149" s="305">
        <f>СОГАЗ!V152+Капитал!V152+Ингосстрах!V152+Ресо!V152</f>
        <v>0</v>
      </c>
      <c r="W149" s="305">
        <f>СОГАЗ!W152+Капитал!W152+Ингосстрах!W152+Ресо!W152</f>
        <v>0</v>
      </c>
      <c r="X149" s="305">
        <f>СОГАЗ!X152+Капитал!X152+Ингосстрах!X152+Ресо!X152</f>
        <v>0</v>
      </c>
      <c r="Y149" s="186">
        <f>СОГАЗ!Y152+Капитал!Y152+Ингосстрах!Y152+Ресо!Y152</f>
        <v>5084</v>
      </c>
      <c r="Z149" s="12">
        <f t="shared" si="20"/>
        <v>7</v>
      </c>
      <c r="AA149" s="306">
        <f>СОГАЗ!AA152+Капитал!AA152+Ингосстрах!AA152+Ресо!AA152</f>
        <v>0</v>
      </c>
      <c r="AB149" s="305">
        <f>СОГАЗ!AB152+Капитал!AB152+Ингосстрах!AB152+Ресо!AB152</f>
        <v>7</v>
      </c>
      <c r="AC149" s="305">
        <f>СОГАЗ!AC152+Капитал!AC152+Ингосстрах!AC152+Ресо!AC152</f>
        <v>0</v>
      </c>
      <c r="AD149" s="186">
        <f>СОГАЗ!AD152+Капитал!AD152+Ингосстрах!AD152+Ресо!AD152</f>
        <v>0</v>
      </c>
      <c r="AE149" s="14">
        <f>СОГАЗ!AE152+Капитал!AE152+Ингосстрах!AE152+Ресо!AE152</f>
        <v>0</v>
      </c>
      <c r="AF149" s="305">
        <f>СОГАЗ!AF152+Капитал!AF152+Ингосстрах!AF152+Ресо!AF152</f>
        <v>0</v>
      </c>
      <c r="AG149" s="305">
        <f>СОГАЗ!AG152+Капитал!AG152+Ингосстрах!AG152+Ресо!AG152</f>
        <v>0</v>
      </c>
      <c r="AH149" s="302">
        <f>СОГАЗ!AH152+Капитал!AH152+Ингосстрах!AH152+Ресо!AH152</f>
        <v>0</v>
      </c>
      <c r="AI149" s="17">
        <f t="shared" si="21"/>
        <v>0</v>
      </c>
      <c r="AJ149" s="12">
        <f t="shared" si="22"/>
        <v>0</v>
      </c>
      <c r="AK149" s="306">
        <f>СОГАЗ!AK152+Капитал!AK152+Ингосстрах!AK152+Ресо!AK152</f>
        <v>0</v>
      </c>
      <c r="AL149" s="305">
        <f>СОГАЗ!AL152+Капитал!AL152+Ингосстрах!AL152+Ресо!AL152</f>
        <v>0</v>
      </c>
      <c r="AM149" s="187">
        <f>СОГАЗ!AM152+Капитал!AM152+Ингосстрах!AM152+Ресо!AM152</f>
        <v>0</v>
      </c>
      <c r="AN149" s="14">
        <f>СОГАЗ!AN152+Капитал!AN152+Ингосстрах!AN152+Ресо!AN152</f>
        <v>0</v>
      </c>
      <c r="AO149" s="186">
        <f>СОГАЗ!AO152+Капитал!AO152+Ингосстрах!AO152+Ресо!AO152</f>
        <v>0</v>
      </c>
      <c r="AP149" s="309">
        <f t="shared" si="23"/>
        <v>5206014.8100000005</v>
      </c>
      <c r="AQ149" s="314">
        <f t="shared" si="26"/>
        <v>664555.5</v>
      </c>
      <c r="AR149" s="307">
        <v>0</v>
      </c>
      <c r="AS149" s="307">
        <v>0</v>
      </c>
      <c r="AT149" s="307">
        <v>0</v>
      </c>
      <c r="AU149" s="307">
        <v>0</v>
      </c>
      <c r="AV149" s="307">
        <v>0</v>
      </c>
      <c r="AW149" s="307">
        <v>0</v>
      </c>
      <c r="AX149" s="307">
        <v>0</v>
      </c>
      <c r="AY149" s="307">
        <v>0</v>
      </c>
      <c r="AZ149" s="307">
        <v>664555.5</v>
      </c>
      <c r="BA149" s="309">
        <v>4538385.12</v>
      </c>
      <c r="BB149" s="307">
        <v>0</v>
      </c>
      <c r="BC149" s="307">
        <v>0</v>
      </c>
      <c r="BD149" s="307">
        <v>0</v>
      </c>
      <c r="BE149" s="307">
        <v>0</v>
      </c>
      <c r="BF149" s="307">
        <v>0</v>
      </c>
      <c r="BG149" s="307">
        <v>0</v>
      </c>
      <c r="BH149" s="307">
        <v>0</v>
      </c>
      <c r="BI149" s="307">
        <v>0</v>
      </c>
      <c r="BJ149" s="307">
        <v>0</v>
      </c>
      <c r="BK149" s="307">
        <v>0</v>
      </c>
      <c r="BL149" s="307">
        <v>0</v>
      </c>
      <c r="BM149" s="307">
        <v>4538385.12</v>
      </c>
      <c r="BN149" s="314">
        <f t="shared" si="27"/>
        <v>3074.19</v>
      </c>
      <c r="BO149" s="307">
        <v>0</v>
      </c>
      <c r="BP149" s="307">
        <v>3074.19</v>
      </c>
      <c r="BQ149" s="307">
        <v>0</v>
      </c>
      <c r="BR149" s="307">
        <v>0</v>
      </c>
      <c r="BS149" s="307"/>
      <c r="BT149" s="307">
        <v>0</v>
      </c>
      <c r="BU149" s="307">
        <v>0</v>
      </c>
      <c r="BV149" s="307">
        <v>0</v>
      </c>
      <c r="BW149" s="314">
        <f t="shared" si="28"/>
        <v>0</v>
      </c>
      <c r="BX149" s="314">
        <f t="shared" si="29"/>
        <v>0</v>
      </c>
      <c r="BY149" s="307">
        <v>0</v>
      </c>
      <c r="BZ149" s="307">
        <v>0</v>
      </c>
      <c r="CA149" s="307">
        <v>0</v>
      </c>
      <c r="CB149" s="309">
        <v>0</v>
      </c>
      <c r="CC149" s="317">
        <v>0</v>
      </c>
      <c r="CE149" s="311"/>
    </row>
    <row r="150" spans="1:83" ht="18.75">
      <c r="A150" s="184">
        <v>520353</v>
      </c>
      <c r="B150" s="300">
        <v>143</v>
      </c>
      <c r="C150" s="185" t="s">
        <v>189</v>
      </c>
      <c r="D150" s="12">
        <f t="shared" si="24"/>
        <v>1562</v>
      </c>
      <c r="E150" s="270">
        <f>СОГАЗ!E153+Капитал!E153+Ингосстрах!E153+Ресо!E153</f>
        <v>0</v>
      </c>
      <c r="F150" s="270">
        <f>СОГАЗ!F153+Капитал!F153+Ингосстрах!F153+Ресо!F153</f>
        <v>0</v>
      </c>
      <c r="G150" s="270">
        <f>СОГАЗ!G153+Капитал!G153+Ингосстрах!G153+Ресо!G153</f>
        <v>0</v>
      </c>
      <c r="H150" s="270">
        <f>СОГАЗ!H153+Капитал!H153+Ингосстрах!H153+Ресо!H153</f>
        <v>0</v>
      </c>
      <c r="I150" s="270">
        <f>СОГАЗ!I153+Капитал!I153+Ингосстрах!I153+Ресо!I153</f>
        <v>0</v>
      </c>
      <c r="J150" s="270">
        <f>СОГАЗ!J153+Капитал!J153+Ингосстрах!J153+Ресо!J153</f>
        <v>0</v>
      </c>
      <c r="K150" s="270">
        <f>СОГАЗ!K153+Капитал!K153+Ингосстрах!K153+Ресо!K153</f>
        <v>0</v>
      </c>
      <c r="L150" s="270">
        <f>СОГАЗ!L153+Капитал!L153+Ингосстрах!L153+Ресо!L153</f>
        <v>1562</v>
      </c>
      <c r="M150" s="301">
        <f t="shared" si="25"/>
        <v>343</v>
      </c>
      <c r="N150" s="305">
        <f>СОГАЗ!N153+Капитал!N153+Ингосстрах!N153+Ресо!N153</f>
        <v>0</v>
      </c>
      <c r="O150" s="305">
        <f>СОГАЗ!O153+Капитал!O153+Ингосстрах!O153+Ресо!O153</f>
        <v>0</v>
      </c>
      <c r="P150" s="305">
        <f>СОГАЗ!P153+Капитал!P153+Ингосстрах!P153+Ресо!P153</f>
        <v>0</v>
      </c>
      <c r="Q150" s="305">
        <f>СОГАЗ!Q153+Капитал!Q153+Ингосстрах!Q153+Ресо!Q153</f>
        <v>0</v>
      </c>
      <c r="R150" s="305">
        <f>СОГАЗ!R153+Капитал!R153+Ингосстрах!R153+Ресо!R153</f>
        <v>0</v>
      </c>
      <c r="S150" s="305">
        <f>СОГАЗ!S153+Капитал!S153+Ингосстрах!S153+Ресо!S153</f>
        <v>0</v>
      </c>
      <c r="T150" s="305">
        <f>СОГАЗ!T153+Капитал!T153+Ингосстрах!T153+Ресо!T153</f>
        <v>0</v>
      </c>
      <c r="U150" s="305">
        <f>СОГАЗ!U153+Капитал!U153+Ингосстрах!U153+Ресо!U153</f>
        <v>0</v>
      </c>
      <c r="V150" s="305">
        <f>СОГАЗ!V153+Капитал!V153+Ингосстрах!V153+Ресо!V153</f>
        <v>0</v>
      </c>
      <c r="W150" s="305">
        <f>СОГАЗ!W153+Капитал!W153+Ингосстрах!W153+Ресо!W153</f>
        <v>0</v>
      </c>
      <c r="X150" s="305">
        <f>СОГАЗ!X153+Капитал!X153+Ингосстрах!X153+Ресо!X153</f>
        <v>0</v>
      </c>
      <c r="Y150" s="186">
        <f>СОГАЗ!Y153+Капитал!Y153+Ингосстрах!Y153+Ресо!Y153</f>
        <v>343</v>
      </c>
      <c r="Z150" s="12">
        <f t="shared" si="20"/>
        <v>4</v>
      </c>
      <c r="AA150" s="306">
        <f>СОГАЗ!AA153+Капитал!AA153+Ингосстрах!AA153+Ресо!AA153</f>
        <v>0</v>
      </c>
      <c r="AB150" s="305">
        <f>СОГАЗ!AB153+Капитал!AB153+Ингосстрах!AB153+Ресо!AB153</f>
        <v>4</v>
      </c>
      <c r="AC150" s="305">
        <f>СОГАЗ!AC153+Капитал!AC153+Ингосстрах!AC153+Ресо!AC153</f>
        <v>0</v>
      </c>
      <c r="AD150" s="186">
        <f>СОГАЗ!AD153+Капитал!AD153+Ингосстрах!AD153+Ресо!AD153</f>
        <v>0</v>
      </c>
      <c r="AE150" s="14">
        <f>СОГАЗ!AE153+Капитал!AE153+Ингосстрах!AE153+Ресо!AE153</f>
        <v>0</v>
      </c>
      <c r="AF150" s="305">
        <f>СОГАЗ!AF153+Капитал!AF153+Ингосстрах!AF153+Ресо!AF153</f>
        <v>0</v>
      </c>
      <c r="AG150" s="305">
        <f>СОГАЗ!AG153+Капитал!AG153+Ингосстрах!AG153+Ресо!AG153</f>
        <v>0</v>
      </c>
      <c r="AH150" s="302">
        <f>СОГАЗ!AH153+Капитал!AH153+Ингосстрах!AH153+Ресо!AH153</f>
        <v>0</v>
      </c>
      <c r="AI150" s="17">
        <f t="shared" si="21"/>
        <v>0</v>
      </c>
      <c r="AJ150" s="12">
        <f t="shared" si="22"/>
        <v>0</v>
      </c>
      <c r="AK150" s="306">
        <f>СОГАЗ!AK153+Капитал!AK153+Ингосстрах!AK153+Ресо!AK153</f>
        <v>0</v>
      </c>
      <c r="AL150" s="305">
        <f>СОГАЗ!AL153+Капитал!AL153+Ингосстрах!AL153+Ресо!AL153</f>
        <v>0</v>
      </c>
      <c r="AM150" s="187">
        <f>СОГАЗ!AM153+Капитал!AM153+Ингосстрах!AM153+Ресо!AM153</f>
        <v>0</v>
      </c>
      <c r="AN150" s="14">
        <f>СОГАЗ!AN153+Капитал!AN153+Ингосстрах!AN153+Ресо!AN153</f>
        <v>0</v>
      </c>
      <c r="AO150" s="186">
        <f>СОГАЗ!AO153+Капитал!AO153+Ингосстрах!AO153+Ресо!AO153</f>
        <v>0</v>
      </c>
      <c r="AP150" s="309">
        <f t="shared" si="23"/>
        <v>1180244.8199999998</v>
      </c>
      <c r="AQ150" s="314">
        <f t="shared" si="26"/>
        <v>872298.9</v>
      </c>
      <c r="AR150" s="307">
        <v>0</v>
      </c>
      <c r="AS150" s="307">
        <v>0</v>
      </c>
      <c r="AT150" s="307">
        <v>0</v>
      </c>
      <c r="AU150" s="307">
        <v>0</v>
      </c>
      <c r="AV150" s="307">
        <v>0</v>
      </c>
      <c r="AW150" s="307">
        <v>0</v>
      </c>
      <c r="AX150" s="307">
        <v>0</v>
      </c>
      <c r="AY150" s="307">
        <v>0</v>
      </c>
      <c r="AZ150" s="307">
        <v>872298.9</v>
      </c>
      <c r="BA150" s="309">
        <v>306189.23999999993</v>
      </c>
      <c r="BB150" s="307">
        <v>0</v>
      </c>
      <c r="BC150" s="307">
        <v>0</v>
      </c>
      <c r="BD150" s="307">
        <v>0</v>
      </c>
      <c r="BE150" s="307">
        <v>0</v>
      </c>
      <c r="BF150" s="307">
        <v>0</v>
      </c>
      <c r="BG150" s="307">
        <v>0</v>
      </c>
      <c r="BH150" s="307">
        <v>0</v>
      </c>
      <c r="BI150" s="307">
        <v>0</v>
      </c>
      <c r="BJ150" s="307">
        <v>0</v>
      </c>
      <c r="BK150" s="307">
        <v>0</v>
      </c>
      <c r="BL150" s="307">
        <v>0</v>
      </c>
      <c r="BM150" s="307">
        <v>306189.23999999993</v>
      </c>
      <c r="BN150" s="314">
        <f t="shared" si="27"/>
        <v>1756.68</v>
      </c>
      <c r="BO150" s="307">
        <v>0</v>
      </c>
      <c r="BP150" s="307">
        <v>1756.68</v>
      </c>
      <c r="BQ150" s="307">
        <v>0</v>
      </c>
      <c r="BR150" s="307">
        <v>0</v>
      </c>
      <c r="BS150" s="307"/>
      <c r="BT150" s="307">
        <v>0</v>
      </c>
      <c r="BU150" s="307">
        <v>0</v>
      </c>
      <c r="BV150" s="307">
        <v>0</v>
      </c>
      <c r="BW150" s="314">
        <f t="shared" si="28"/>
        <v>0</v>
      </c>
      <c r="BX150" s="314">
        <f t="shared" si="29"/>
        <v>0</v>
      </c>
      <c r="BY150" s="307">
        <v>0</v>
      </c>
      <c r="BZ150" s="307">
        <v>0</v>
      </c>
      <c r="CA150" s="307">
        <v>0</v>
      </c>
      <c r="CB150" s="309">
        <v>0</v>
      </c>
      <c r="CC150" s="317">
        <v>0</v>
      </c>
      <c r="CE150" s="311"/>
    </row>
    <row r="151" spans="1:83" ht="18.75">
      <c r="A151" s="184">
        <v>520380</v>
      </c>
      <c r="B151" s="300">
        <v>144</v>
      </c>
      <c r="C151" s="185" t="s">
        <v>190</v>
      </c>
      <c r="D151" s="12">
        <f t="shared" si="24"/>
        <v>5315</v>
      </c>
      <c r="E151" s="270">
        <f>СОГАЗ!E154+Капитал!E154+Ингосстрах!E154+Ресо!E154</f>
        <v>0</v>
      </c>
      <c r="F151" s="270">
        <f>СОГАЗ!F154+Капитал!F154+Ингосстрах!F154+Ресо!F154</f>
        <v>0</v>
      </c>
      <c r="G151" s="270">
        <f>СОГАЗ!G154+Капитал!G154+Ингосстрах!G154+Ресо!G154</f>
        <v>0</v>
      </c>
      <c r="H151" s="270">
        <f>СОГАЗ!H154+Капитал!H154+Ингосстрах!H154+Ресо!H154</f>
        <v>0</v>
      </c>
      <c r="I151" s="270">
        <f>СОГАЗ!I154+Капитал!I154+Ингосстрах!I154+Ресо!I154</f>
        <v>0</v>
      </c>
      <c r="J151" s="270">
        <f>СОГАЗ!J154+Капитал!J154+Ингосстрах!J154+Ресо!J154</f>
        <v>0</v>
      </c>
      <c r="K151" s="270">
        <f>СОГАЗ!K154+Капитал!K154+Ингосстрах!K154+Ресо!K154</f>
        <v>0</v>
      </c>
      <c r="L151" s="270">
        <f>СОГАЗ!L154+Капитал!L154+Ингосстрах!L154+Ресо!L154</f>
        <v>5315</v>
      </c>
      <c r="M151" s="301">
        <f t="shared" si="25"/>
        <v>11389</v>
      </c>
      <c r="N151" s="305">
        <f>СОГАЗ!N154+Капитал!N154+Ингосстрах!N154+Ресо!N154</f>
        <v>0</v>
      </c>
      <c r="O151" s="305">
        <f>СОГАЗ!O154+Капитал!O154+Ингосстрах!O154+Ресо!O154</f>
        <v>0</v>
      </c>
      <c r="P151" s="305">
        <f>СОГАЗ!P154+Капитал!P154+Ингосстрах!P154+Ресо!P154</f>
        <v>0</v>
      </c>
      <c r="Q151" s="305">
        <f>СОГАЗ!Q154+Капитал!Q154+Ингосстрах!Q154+Ресо!Q154</f>
        <v>0</v>
      </c>
      <c r="R151" s="305">
        <f>СОГАЗ!R154+Капитал!R154+Ингосстрах!R154+Ресо!R154</f>
        <v>0</v>
      </c>
      <c r="S151" s="305">
        <f>СОГАЗ!S154+Капитал!S154+Ингосстрах!S154+Ресо!S154</f>
        <v>0</v>
      </c>
      <c r="T151" s="305">
        <f>СОГАЗ!T154+Капитал!T154+Ингосстрах!T154+Ресо!T154</f>
        <v>0</v>
      </c>
      <c r="U151" s="305">
        <f>СОГАЗ!U154+Капитал!U154+Ингосстрах!U154+Ресо!U154</f>
        <v>0</v>
      </c>
      <c r="V151" s="305">
        <f>СОГАЗ!V154+Капитал!V154+Ингосстрах!V154+Ресо!V154</f>
        <v>0</v>
      </c>
      <c r="W151" s="305">
        <f>СОГАЗ!W154+Капитал!W154+Ингосстрах!W154+Ресо!W154</f>
        <v>0</v>
      </c>
      <c r="X151" s="305">
        <f>СОГАЗ!X154+Капитал!X154+Ингосстрах!X154+Ресо!X154</f>
        <v>0</v>
      </c>
      <c r="Y151" s="186">
        <f>СОГАЗ!Y154+Капитал!Y154+Ингосстрах!Y154+Ресо!Y154</f>
        <v>11389</v>
      </c>
      <c r="Z151" s="12">
        <f t="shared" si="20"/>
        <v>68</v>
      </c>
      <c r="AA151" s="306">
        <f>СОГАЗ!AA154+Капитал!AA154+Ингосстрах!AA154+Ресо!AA154</f>
        <v>0</v>
      </c>
      <c r="AB151" s="305">
        <f>СОГАЗ!AB154+Капитал!AB154+Ингосстрах!AB154+Ресо!AB154</f>
        <v>68</v>
      </c>
      <c r="AC151" s="305">
        <f>СОГАЗ!AC154+Капитал!AC154+Ингосстрах!AC154+Ресо!AC154</f>
        <v>0</v>
      </c>
      <c r="AD151" s="186">
        <f>СОГАЗ!AD154+Капитал!AD154+Ингосстрах!AD154+Ресо!AD154</f>
        <v>0</v>
      </c>
      <c r="AE151" s="14">
        <f>СОГАЗ!AE154+Капитал!AE154+Ингосстрах!AE154+Ресо!AE154</f>
        <v>0</v>
      </c>
      <c r="AF151" s="305">
        <f>СОГАЗ!AF154+Капитал!AF154+Ингосстрах!AF154+Ресо!AF154</f>
        <v>0</v>
      </c>
      <c r="AG151" s="305">
        <f>СОГАЗ!AG154+Капитал!AG154+Ингосстрах!AG154+Ресо!AG154</f>
        <v>0</v>
      </c>
      <c r="AH151" s="302">
        <f>СОГАЗ!AH154+Капитал!AH154+Ингосстрах!AH154+Ресо!AH154</f>
        <v>0</v>
      </c>
      <c r="AI151" s="17">
        <f t="shared" si="21"/>
        <v>0</v>
      </c>
      <c r="AJ151" s="12">
        <f t="shared" si="22"/>
        <v>0</v>
      </c>
      <c r="AK151" s="306">
        <f>СОГАЗ!AK154+Капитал!AK154+Ингосстрах!AK154+Ресо!AK154</f>
        <v>0</v>
      </c>
      <c r="AL151" s="305">
        <f>СОГАЗ!AL154+Капитал!AL154+Ингосстрах!AL154+Ресо!AL154</f>
        <v>0</v>
      </c>
      <c r="AM151" s="187">
        <f>СОГАЗ!AM154+Капитал!AM154+Ингосстрах!AM154+Ресо!AM154</f>
        <v>0</v>
      </c>
      <c r="AN151" s="14">
        <f>СОГАЗ!AN154+Капитал!AN154+Ингосстрах!AN154+Ресо!AN154</f>
        <v>0</v>
      </c>
      <c r="AO151" s="186">
        <f>СОГАЗ!AO154+Капитал!AO154+Ингосстрах!AO154+Ресо!AO154</f>
        <v>0</v>
      </c>
      <c r="AP151" s="309">
        <f t="shared" si="23"/>
        <v>13164757.83</v>
      </c>
      <c r="AQ151" s="314">
        <f t="shared" si="26"/>
        <v>2968161.75</v>
      </c>
      <c r="AR151" s="307">
        <v>0</v>
      </c>
      <c r="AS151" s="307">
        <v>0</v>
      </c>
      <c r="AT151" s="307">
        <v>0</v>
      </c>
      <c r="AU151" s="307">
        <v>0</v>
      </c>
      <c r="AV151" s="307">
        <v>0</v>
      </c>
      <c r="AW151" s="307">
        <v>0</v>
      </c>
      <c r="AX151" s="307">
        <v>0</v>
      </c>
      <c r="AY151" s="307">
        <v>0</v>
      </c>
      <c r="AZ151" s="307">
        <v>2968161.75</v>
      </c>
      <c r="BA151" s="309">
        <v>10166732.52</v>
      </c>
      <c r="BB151" s="307">
        <v>0</v>
      </c>
      <c r="BC151" s="307">
        <v>0</v>
      </c>
      <c r="BD151" s="307">
        <v>0</v>
      </c>
      <c r="BE151" s="307">
        <v>0</v>
      </c>
      <c r="BF151" s="307">
        <v>0</v>
      </c>
      <c r="BG151" s="307">
        <v>0</v>
      </c>
      <c r="BH151" s="307">
        <v>0</v>
      </c>
      <c r="BI151" s="307">
        <v>0</v>
      </c>
      <c r="BJ151" s="307">
        <v>0</v>
      </c>
      <c r="BK151" s="307">
        <v>0</v>
      </c>
      <c r="BL151" s="307">
        <v>0</v>
      </c>
      <c r="BM151" s="307">
        <v>10166732.52</v>
      </c>
      <c r="BN151" s="314">
        <f t="shared" si="27"/>
        <v>29863.559999999998</v>
      </c>
      <c r="BO151" s="307">
        <v>0</v>
      </c>
      <c r="BP151" s="307">
        <v>29863.559999999998</v>
      </c>
      <c r="BQ151" s="307">
        <v>0</v>
      </c>
      <c r="BR151" s="307">
        <v>0</v>
      </c>
      <c r="BS151" s="307"/>
      <c r="BT151" s="307">
        <v>0</v>
      </c>
      <c r="BU151" s="307">
        <v>0</v>
      </c>
      <c r="BV151" s="307">
        <v>0</v>
      </c>
      <c r="BW151" s="314">
        <f t="shared" si="28"/>
        <v>0</v>
      </c>
      <c r="BX151" s="314">
        <f t="shared" si="29"/>
        <v>0</v>
      </c>
      <c r="BY151" s="307">
        <v>0</v>
      </c>
      <c r="BZ151" s="307">
        <v>0</v>
      </c>
      <c r="CA151" s="307">
        <v>0</v>
      </c>
      <c r="CB151" s="309">
        <v>0</v>
      </c>
      <c r="CC151" s="317">
        <v>0</v>
      </c>
      <c r="CE151" s="311"/>
    </row>
    <row r="152" spans="1:83" ht="28.5">
      <c r="A152" s="184">
        <v>520231</v>
      </c>
      <c r="B152" s="300">
        <v>145</v>
      </c>
      <c r="C152" s="185" t="s">
        <v>191</v>
      </c>
      <c r="D152" s="12">
        <f t="shared" si="24"/>
        <v>2296</v>
      </c>
      <c r="E152" s="270">
        <f>СОГАЗ!E155+Капитал!E155+Ингосстрах!E155+Ресо!E155</f>
        <v>0</v>
      </c>
      <c r="F152" s="270">
        <f>СОГАЗ!F155+Капитал!F155+Ингосстрах!F155+Ресо!F155</f>
        <v>0</v>
      </c>
      <c r="G152" s="270">
        <f>СОГАЗ!G155+Капитал!G155+Ингосстрах!G155+Ресо!G155</f>
        <v>0</v>
      </c>
      <c r="H152" s="270">
        <f>СОГАЗ!H155+Капитал!H155+Ингосстрах!H155+Ресо!H155</f>
        <v>0</v>
      </c>
      <c r="I152" s="270">
        <f>СОГАЗ!I155+Капитал!I155+Ингосстрах!I155+Ресо!I155</f>
        <v>0</v>
      </c>
      <c r="J152" s="270">
        <f>СОГАЗ!J155+Капитал!J155+Ингосстрах!J155+Ресо!J155</f>
        <v>0</v>
      </c>
      <c r="K152" s="270">
        <f>СОГАЗ!K155+Капитал!K155+Ингосстрах!K155+Ресо!K155</f>
        <v>0</v>
      </c>
      <c r="L152" s="270">
        <f>СОГАЗ!L155+Капитал!L155+Ингосстрах!L155+Ресо!L155</f>
        <v>2296</v>
      </c>
      <c r="M152" s="301">
        <f t="shared" si="25"/>
        <v>787</v>
      </c>
      <c r="N152" s="305">
        <f>СОГАЗ!N155+Капитал!N155+Ингосстрах!N155+Ресо!N155</f>
        <v>0</v>
      </c>
      <c r="O152" s="305">
        <f>СОГАЗ!O155+Капитал!O155+Ингосстрах!O155+Ресо!O155</f>
        <v>0</v>
      </c>
      <c r="P152" s="305">
        <f>СОГАЗ!P155+Капитал!P155+Ингосстрах!P155+Ресо!P155</f>
        <v>0</v>
      </c>
      <c r="Q152" s="305">
        <f>СОГАЗ!Q155+Капитал!Q155+Ингосстрах!Q155+Ресо!Q155</f>
        <v>0</v>
      </c>
      <c r="R152" s="305">
        <f>СОГАЗ!R155+Капитал!R155+Ингосстрах!R155+Ресо!R155</f>
        <v>0</v>
      </c>
      <c r="S152" s="305">
        <f>СОГАЗ!S155+Капитал!S155+Ингосстрах!S155+Ресо!S155</f>
        <v>0</v>
      </c>
      <c r="T152" s="305">
        <f>СОГАЗ!T155+Капитал!T155+Ингосстрах!T155+Ресо!T155</f>
        <v>0</v>
      </c>
      <c r="U152" s="305">
        <f>СОГАЗ!U155+Капитал!U155+Ингосстрах!U155+Ресо!U155</f>
        <v>0</v>
      </c>
      <c r="V152" s="305">
        <f>СОГАЗ!V155+Капитал!V155+Ингосстрах!V155+Ресо!V155</f>
        <v>0</v>
      </c>
      <c r="W152" s="305">
        <f>СОГАЗ!W155+Капитал!W155+Ингосстрах!W155+Ресо!W155</f>
        <v>0</v>
      </c>
      <c r="X152" s="305">
        <f>СОГАЗ!X155+Капитал!X155+Ингосстрах!X155+Ресо!X155</f>
        <v>0</v>
      </c>
      <c r="Y152" s="186">
        <f>СОГАЗ!Y155+Капитал!Y155+Ингосстрах!Y155+Ресо!Y155</f>
        <v>787</v>
      </c>
      <c r="Z152" s="12">
        <f t="shared" si="20"/>
        <v>5</v>
      </c>
      <c r="AA152" s="306">
        <f>СОГАЗ!AA155+Капитал!AA155+Ингосстрах!AA155+Ресо!AA155</f>
        <v>0</v>
      </c>
      <c r="AB152" s="305">
        <f>СОГАЗ!AB155+Капитал!AB155+Ингосстрах!AB155+Ресо!AB155</f>
        <v>5</v>
      </c>
      <c r="AC152" s="305">
        <f>СОГАЗ!AC155+Капитал!AC155+Ингосстрах!AC155+Ресо!AC155</f>
        <v>0</v>
      </c>
      <c r="AD152" s="186">
        <f>СОГАЗ!AD155+Капитал!AD155+Ингосстрах!AD155+Ресо!AD155</f>
        <v>0</v>
      </c>
      <c r="AE152" s="14">
        <f>СОГАЗ!AE155+Капитал!AE155+Ингосстрах!AE155+Ресо!AE155</f>
        <v>0</v>
      </c>
      <c r="AF152" s="305">
        <f>СОГАЗ!AF155+Капитал!AF155+Ингосстрах!AF155+Ресо!AF155</f>
        <v>0</v>
      </c>
      <c r="AG152" s="305">
        <f>СОГАЗ!AG155+Капитал!AG155+Ингосстрах!AG155+Ресо!AG155</f>
        <v>0</v>
      </c>
      <c r="AH152" s="302">
        <f>СОГАЗ!AH155+Капитал!AH155+Ингосстрах!AH155+Ресо!AH155</f>
        <v>0</v>
      </c>
      <c r="AI152" s="17">
        <f t="shared" si="21"/>
        <v>0</v>
      </c>
      <c r="AJ152" s="12">
        <f t="shared" si="22"/>
        <v>0</v>
      </c>
      <c r="AK152" s="306">
        <f>СОГАЗ!AK155+Капитал!AK155+Ингосстрах!AK155+Ресо!AK155</f>
        <v>0</v>
      </c>
      <c r="AL152" s="305">
        <f>СОГАЗ!AL155+Капитал!AL155+Ингосстрах!AL155+Ресо!AL155</f>
        <v>0</v>
      </c>
      <c r="AM152" s="187">
        <f>СОГАЗ!AM155+Капитал!AM155+Ингосстрах!AM155+Ресо!AM155</f>
        <v>0</v>
      </c>
      <c r="AN152" s="14">
        <f>СОГАЗ!AN155+Капитал!AN155+Ингосстрах!AN155+Ресо!AN155</f>
        <v>0</v>
      </c>
      <c r="AO152" s="186">
        <f>СОГАЗ!AO155+Капитал!AO155+Ингосстрах!AO155+Ресо!AO155</f>
        <v>0</v>
      </c>
      <c r="AP152" s="309">
        <f t="shared" si="23"/>
        <v>1986936.2100000002</v>
      </c>
      <c r="AQ152" s="314">
        <f t="shared" si="26"/>
        <v>1282201.2000000002</v>
      </c>
      <c r="AR152" s="307">
        <v>0</v>
      </c>
      <c r="AS152" s="307">
        <v>0</v>
      </c>
      <c r="AT152" s="307">
        <v>0</v>
      </c>
      <c r="AU152" s="307">
        <v>0</v>
      </c>
      <c r="AV152" s="307">
        <v>0</v>
      </c>
      <c r="AW152" s="307">
        <v>0</v>
      </c>
      <c r="AX152" s="307">
        <v>0</v>
      </c>
      <c r="AY152" s="307">
        <v>0</v>
      </c>
      <c r="AZ152" s="307">
        <v>1282201.2000000002</v>
      </c>
      <c r="BA152" s="309">
        <v>702539.15999999992</v>
      </c>
      <c r="BB152" s="307">
        <v>0</v>
      </c>
      <c r="BC152" s="307">
        <v>0</v>
      </c>
      <c r="BD152" s="307">
        <v>0</v>
      </c>
      <c r="BE152" s="307">
        <v>0</v>
      </c>
      <c r="BF152" s="307">
        <v>0</v>
      </c>
      <c r="BG152" s="307">
        <v>0</v>
      </c>
      <c r="BH152" s="307">
        <v>0</v>
      </c>
      <c r="BI152" s="307">
        <v>0</v>
      </c>
      <c r="BJ152" s="307">
        <v>0</v>
      </c>
      <c r="BK152" s="307">
        <v>0</v>
      </c>
      <c r="BL152" s="307">
        <v>0</v>
      </c>
      <c r="BM152" s="307">
        <v>702539.15999999992</v>
      </c>
      <c r="BN152" s="314">
        <f t="shared" si="27"/>
        <v>2195.85</v>
      </c>
      <c r="BO152" s="307">
        <v>0</v>
      </c>
      <c r="BP152" s="307">
        <v>2195.85</v>
      </c>
      <c r="BQ152" s="307">
        <v>0</v>
      </c>
      <c r="BR152" s="307">
        <v>0</v>
      </c>
      <c r="BS152" s="307"/>
      <c r="BT152" s="307">
        <v>0</v>
      </c>
      <c r="BU152" s="307">
        <v>0</v>
      </c>
      <c r="BV152" s="307">
        <v>0</v>
      </c>
      <c r="BW152" s="314">
        <f t="shared" si="28"/>
        <v>0</v>
      </c>
      <c r="BX152" s="314">
        <f t="shared" si="29"/>
        <v>0</v>
      </c>
      <c r="BY152" s="307">
        <v>0</v>
      </c>
      <c r="BZ152" s="307">
        <v>0</v>
      </c>
      <c r="CA152" s="307">
        <v>0</v>
      </c>
      <c r="CB152" s="309">
        <v>0</v>
      </c>
      <c r="CC152" s="317">
        <v>0</v>
      </c>
      <c r="CE152" s="311"/>
    </row>
    <row r="153" spans="1:83" ht="18.75">
      <c r="A153" s="184">
        <v>520311</v>
      </c>
      <c r="B153" s="300">
        <v>146</v>
      </c>
      <c r="C153" s="185" t="s">
        <v>192</v>
      </c>
      <c r="D153" s="12">
        <f t="shared" si="24"/>
        <v>9359</v>
      </c>
      <c r="E153" s="270">
        <f>СОГАЗ!E156+Капитал!E156+Ингосстрах!E156+Ресо!E156</f>
        <v>0</v>
      </c>
      <c r="F153" s="270">
        <f>СОГАЗ!F156+Капитал!F156+Ингосстрах!F156+Ресо!F156</f>
        <v>0</v>
      </c>
      <c r="G153" s="270">
        <f>СОГАЗ!G156+Капитал!G156+Ингосстрах!G156+Ресо!G156</f>
        <v>0</v>
      </c>
      <c r="H153" s="270">
        <f>СОГАЗ!H156+Капитал!H156+Ингосстрах!H156+Ресо!H156</f>
        <v>0</v>
      </c>
      <c r="I153" s="270">
        <f>СОГАЗ!I156+Капитал!I156+Ингосстрах!I156+Ресо!I156</f>
        <v>0</v>
      </c>
      <c r="J153" s="270">
        <f>СОГАЗ!J156+Капитал!J156+Ингосстрах!J156+Ресо!J156</f>
        <v>0</v>
      </c>
      <c r="K153" s="270">
        <f>СОГАЗ!K156+Капитал!K156+Ингосстрах!K156+Ресо!K156</f>
        <v>0</v>
      </c>
      <c r="L153" s="270">
        <f>СОГАЗ!L156+Капитал!L156+Ингосстрах!L156+Ресо!L156</f>
        <v>9359</v>
      </c>
      <c r="M153" s="301">
        <f t="shared" si="25"/>
        <v>20079</v>
      </c>
      <c r="N153" s="305">
        <f>СОГАЗ!N156+Капитал!N156+Ингосстрах!N156+Ресо!N156</f>
        <v>0</v>
      </c>
      <c r="O153" s="305">
        <f>СОГАЗ!O156+Капитал!O156+Ингосстрах!O156+Ресо!O156</f>
        <v>0</v>
      </c>
      <c r="P153" s="305">
        <f>СОГАЗ!P156+Капитал!P156+Ингосстрах!P156+Ресо!P156</f>
        <v>0</v>
      </c>
      <c r="Q153" s="305">
        <f>СОГАЗ!Q156+Капитал!Q156+Ингосстрах!Q156+Ресо!Q156</f>
        <v>0</v>
      </c>
      <c r="R153" s="305">
        <f>СОГАЗ!R156+Капитал!R156+Ингосстрах!R156+Ресо!R156</f>
        <v>0</v>
      </c>
      <c r="S153" s="305">
        <f>СОГАЗ!S156+Капитал!S156+Ингосстрах!S156+Ресо!S156</f>
        <v>0</v>
      </c>
      <c r="T153" s="305">
        <f>СОГАЗ!T156+Капитал!T156+Ингосстрах!T156+Ресо!T156</f>
        <v>0</v>
      </c>
      <c r="U153" s="305">
        <f>СОГАЗ!U156+Капитал!U156+Ингосстрах!U156+Ресо!U156</f>
        <v>0</v>
      </c>
      <c r="V153" s="305">
        <f>СОГАЗ!V156+Капитал!V156+Ингосстрах!V156+Ресо!V156</f>
        <v>0</v>
      </c>
      <c r="W153" s="305">
        <f>СОГАЗ!W156+Капитал!W156+Ингосстрах!W156+Ресо!W156</f>
        <v>0</v>
      </c>
      <c r="X153" s="305">
        <f>СОГАЗ!X156+Капитал!X156+Ингосстрах!X156+Ресо!X156</f>
        <v>0</v>
      </c>
      <c r="Y153" s="186">
        <f>СОГАЗ!Y156+Капитал!Y156+Ингосстрах!Y156+Ресо!Y156</f>
        <v>20079</v>
      </c>
      <c r="Z153" s="12">
        <f t="shared" si="20"/>
        <v>17</v>
      </c>
      <c r="AA153" s="306">
        <f>СОГАЗ!AA156+Капитал!AA156+Ингосстрах!AA156+Ресо!AA156</f>
        <v>0</v>
      </c>
      <c r="AB153" s="305">
        <f>СОГАЗ!AB156+Капитал!AB156+Ингосстрах!AB156+Ресо!AB156</f>
        <v>17</v>
      </c>
      <c r="AC153" s="305">
        <f>СОГАЗ!AC156+Капитал!AC156+Ингосстрах!AC156+Ресо!AC156</f>
        <v>0</v>
      </c>
      <c r="AD153" s="186">
        <f>СОГАЗ!AD156+Капитал!AD156+Ингосстрах!AD156+Ресо!AD156</f>
        <v>0</v>
      </c>
      <c r="AE153" s="14">
        <f>СОГАЗ!AE156+Капитал!AE156+Ингосстрах!AE156+Ресо!AE156</f>
        <v>0</v>
      </c>
      <c r="AF153" s="305">
        <f>СОГАЗ!AF156+Капитал!AF156+Ингосстрах!AF156+Ресо!AF156</f>
        <v>0</v>
      </c>
      <c r="AG153" s="305">
        <f>СОГАЗ!AG156+Капитал!AG156+Ингосстрах!AG156+Ресо!AG156</f>
        <v>0</v>
      </c>
      <c r="AH153" s="302">
        <f>СОГАЗ!AH156+Капитал!AH156+Ингосстрах!AH156+Ресо!AH156</f>
        <v>0</v>
      </c>
      <c r="AI153" s="17">
        <f t="shared" si="21"/>
        <v>0</v>
      </c>
      <c r="AJ153" s="12">
        <f t="shared" si="22"/>
        <v>0</v>
      </c>
      <c r="AK153" s="306">
        <f>СОГАЗ!AK156+Капитал!AK156+Ингосстрах!AK156+Ресо!AK156</f>
        <v>0</v>
      </c>
      <c r="AL153" s="305">
        <f>СОГАЗ!AL156+Капитал!AL156+Ингосстрах!AL156+Ресо!AL156</f>
        <v>0</v>
      </c>
      <c r="AM153" s="187">
        <f>СОГАЗ!AM156+Капитал!AM156+Ингосстрах!AM156+Ресо!AM156</f>
        <v>0</v>
      </c>
      <c r="AN153" s="14">
        <f>СОГАЗ!AN156+Капитал!AN156+Ингосстрах!AN156+Ресо!AN156</f>
        <v>0</v>
      </c>
      <c r="AO153" s="186">
        <f>СОГАЗ!AO156+Капитал!AO156+Ингосстрах!AO156+Ресо!AO156</f>
        <v>0</v>
      </c>
      <c r="AP153" s="309">
        <f t="shared" si="23"/>
        <v>23158121.160000004</v>
      </c>
      <c r="AQ153" s="314">
        <f t="shared" si="26"/>
        <v>5226533.55</v>
      </c>
      <c r="AR153" s="307">
        <v>0</v>
      </c>
      <c r="AS153" s="307">
        <v>0</v>
      </c>
      <c r="AT153" s="307">
        <v>0</v>
      </c>
      <c r="AU153" s="307">
        <v>0</v>
      </c>
      <c r="AV153" s="307">
        <v>0</v>
      </c>
      <c r="AW153" s="307">
        <v>0</v>
      </c>
      <c r="AX153" s="307">
        <v>0</v>
      </c>
      <c r="AY153" s="307">
        <v>0</v>
      </c>
      <c r="AZ153" s="307">
        <v>5226533.55</v>
      </c>
      <c r="BA153" s="309">
        <v>17924121.720000003</v>
      </c>
      <c r="BB153" s="307">
        <v>0</v>
      </c>
      <c r="BC153" s="307">
        <v>0</v>
      </c>
      <c r="BD153" s="307">
        <v>0</v>
      </c>
      <c r="BE153" s="307">
        <v>0</v>
      </c>
      <c r="BF153" s="307">
        <v>0</v>
      </c>
      <c r="BG153" s="307">
        <v>0</v>
      </c>
      <c r="BH153" s="307">
        <v>0</v>
      </c>
      <c r="BI153" s="307">
        <v>0</v>
      </c>
      <c r="BJ153" s="307">
        <v>0</v>
      </c>
      <c r="BK153" s="307">
        <v>0</v>
      </c>
      <c r="BL153" s="307">
        <v>0</v>
      </c>
      <c r="BM153" s="307">
        <v>17924121.720000003</v>
      </c>
      <c r="BN153" s="314">
        <f t="shared" si="27"/>
        <v>7465.89</v>
      </c>
      <c r="BO153" s="307">
        <v>0</v>
      </c>
      <c r="BP153" s="307">
        <v>7465.89</v>
      </c>
      <c r="BQ153" s="307">
        <v>0</v>
      </c>
      <c r="BR153" s="307">
        <v>0</v>
      </c>
      <c r="BS153" s="307"/>
      <c r="BT153" s="307">
        <v>0</v>
      </c>
      <c r="BU153" s="307">
        <v>0</v>
      </c>
      <c r="BV153" s="307">
        <v>0</v>
      </c>
      <c r="BW153" s="314">
        <f t="shared" si="28"/>
        <v>0</v>
      </c>
      <c r="BX153" s="314">
        <f t="shared" si="29"/>
        <v>0</v>
      </c>
      <c r="BY153" s="307">
        <v>0</v>
      </c>
      <c r="BZ153" s="307">
        <v>0</v>
      </c>
      <c r="CA153" s="307">
        <v>0</v>
      </c>
      <c r="CB153" s="309">
        <v>0</v>
      </c>
      <c r="CC153" s="317">
        <v>0</v>
      </c>
      <c r="CE153" s="311"/>
    </row>
    <row r="154" spans="1:83" ht="28.5">
      <c r="A154" s="184">
        <v>520407</v>
      </c>
      <c r="B154" s="300">
        <v>147</v>
      </c>
      <c r="C154" s="185" t="s">
        <v>193</v>
      </c>
      <c r="D154" s="12">
        <f t="shared" si="24"/>
        <v>0</v>
      </c>
      <c r="E154" s="270">
        <f>СОГАЗ!E157+Капитал!E157+Ингосстрах!E157+Ресо!E157</f>
        <v>0</v>
      </c>
      <c r="F154" s="270">
        <f>СОГАЗ!F157+Капитал!F157+Ингосстрах!F157+Ресо!F157</f>
        <v>0</v>
      </c>
      <c r="G154" s="270">
        <f>СОГАЗ!G157+Капитал!G157+Ингосстрах!G157+Ресо!G157</f>
        <v>0</v>
      </c>
      <c r="H154" s="270">
        <f>СОГАЗ!H157+Капитал!H157+Ингосстрах!H157+Ресо!H157</f>
        <v>0</v>
      </c>
      <c r="I154" s="270">
        <f>СОГАЗ!I157+Капитал!I157+Ингосстрах!I157+Ресо!I157</f>
        <v>0</v>
      </c>
      <c r="J154" s="270">
        <f>СОГАЗ!J157+Капитал!J157+Ингосстрах!J157+Ресо!J157</f>
        <v>0</v>
      </c>
      <c r="K154" s="270">
        <f>СОГАЗ!K157+Капитал!K157+Ингосстрах!K157+Ресо!K157</f>
        <v>0</v>
      </c>
      <c r="L154" s="270">
        <f>СОГАЗ!L157+Капитал!L157+Ингосстрах!L157+Ресо!L157</f>
        <v>0</v>
      </c>
      <c r="M154" s="301">
        <f t="shared" si="25"/>
        <v>0</v>
      </c>
      <c r="N154" s="305">
        <f>СОГАЗ!N157+Капитал!N157+Ингосстрах!N157+Ресо!N157</f>
        <v>0</v>
      </c>
      <c r="O154" s="305">
        <f>СОГАЗ!O157+Капитал!O157+Ингосстрах!O157+Ресо!O157</f>
        <v>1600</v>
      </c>
      <c r="P154" s="305">
        <f>СОГАЗ!P157+Капитал!P157+Ингосстрах!P157+Ресо!P157</f>
        <v>1409</v>
      </c>
      <c r="Q154" s="305">
        <f>СОГАЗ!Q157+Капитал!Q157+Ингосстрах!Q157+Ресо!Q157</f>
        <v>0</v>
      </c>
      <c r="R154" s="305">
        <f>СОГАЗ!R157+Капитал!R157+Ингосстрах!R157+Ресо!R157</f>
        <v>0</v>
      </c>
      <c r="S154" s="305">
        <f>СОГАЗ!S157+Капитал!S157+Ингосстрах!S157+Ресо!S157</f>
        <v>0</v>
      </c>
      <c r="T154" s="305">
        <f>СОГАЗ!T157+Капитал!T157+Ингосстрах!T157+Ресо!T157</f>
        <v>0</v>
      </c>
      <c r="U154" s="305">
        <f>СОГАЗ!U157+Капитал!U157+Ингосстрах!U157+Ресо!U157</f>
        <v>0</v>
      </c>
      <c r="V154" s="305">
        <f>СОГАЗ!V157+Капитал!V157+Ингосстрах!V157+Ресо!V157</f>
        <v>0</v>
      </c>
      <c r="W154" s="305">
        <f>СОГАЗ!W157+Капитал!W157+Ингосстрах!W157+Ресо!W157</f>
        <v>0</v>
      </c>
      <c r="X154" s="305">
        <f>СОГАЗ!X157+Капитал!X157+Ингосстрах!X157+Ресо!X157</f>
        <v>0</v>
      </c>
      <c r="Y154" s="186">
        <f>СОГАЗ!Y157+Капитал!Y157+Ингосстрах!Y157+Ресо!Y157</f>
        <v>0</v>
      </c>
      <c r="Z154" s="12">
        <f t="shared" si="20"/>
        <v>0</v>
      </c>
      <c r="AA154" s="306">
        <f>СОГАЗ!AA157+Капитал!AA157+Ингосстрах!AA157+Ресо!AA157</f>
        <v>0</v>
      </c>
      <c r="AB154" s="305">
        <f>СОГАЗ!AB157+Капитал!AB157+Ингосстрах!AB157+Ресо!AB157</f>
        <v>0</v>
      </c>
      <c r="AC154" s="305">
        <f>СОГАЗ!AC157+Капитал!AC157+Ингосстрах!AC157+Ресо!AC157</f>
        <v>0</v>
      </c>
      <c r="AD154" s="186">
        <f>СОГАЗ!AD157+Капитал!AD157+Ингосстрах!AD157+Ресо!AD157</f>
        <v>0</v>
      </c>
      <c r="AE154" s="14">
        <f>СОГАЗ!AE157+Капитал!AE157+Ингосстрах!AE157+Ресо!AE157</f>
        <v>0</v>
      </c>
      <c r="AF154" s="305">
        <f>СОГАЗ!AF157+Капитал!AF157+Ингосстрах!AF157+Ресо!AF157</f>
        <v>0</v>
      </c>
      <c r="AG154" s="305">
        <f>СОГАЗ!AG157+Капитал!AG157+Ингосстрах!AG157+Ресо!AG157</f>
        <v>0</v>
      </c>
      <c r="AH154" s="302">
        <f>СОГАЗ!AH157+Капитал!AH157+Ингосстрах!AH157+Ресо!AH157</f>
        <v>0</v>
      </c>
      <c r="AI154" s="17">
        <f t="shared" si="21"/>
        <v>0</v>
      </c>
      <c r="AJ154" s="12">
        <f t="shared" si="22"/>
        <v>0</v>
      </c>
      <c r="AK154" s="306">
        <f>СОГАЗ!AK157+Капитал!AK157+Ингосстрах!AK157+Ресо!AK157</f>
        <v>0</v>
      </c>
      <c r="AL154" s="305">
        <f>СОГАЗ!AL157+Капитал!AL157+Ингосстрах!AL157+Ресо!AL157</f>
        <v>0</v>
      </c>
      <c r="AM154" s="187">
        <f>СОГАЗ!AM157+Капитал!AM157+Ингосстрах!AM157+Ресо!AM157</f>
        <v>0</v>
      </c>
      <c r="AN154" s="14">
        <f>СОГАЗ!AN157+Капитал!AN157+Ингосстрах!AN157+Ресо!AN157</f>
        <v>0</v>
      </c>
      <c r="AO154" s="186">
        <f>СОГАЗ!AO157+Капитал!AO157+Ингосстрах!AO157+Ресо!AO157</f>
        <v>0</v>
      </c>
      <c r="AP154" s="309">
        <f t="shared" si="23"/>
        <v>9705575.0500000007</v>
      </c>
      <c r="AQ154" s="314">
        <f t="shared" si="26"/>
        <v>0</v>
      </c>
      <c r="AR154" s="307">
        <v>0</v>
      </c>
      <c r="AS154" s="307">
        <v>0</v>
      </c>
      <c r="AT154" s="307">
        <v>0</v>
      </c>
      <c r="AU154" s="307">
        <v>0</v>
      </c>
      <c r="AV154" s="307">
        <v>0</v>
      </c>
      <c r="AW154" s="307">
        <v>0</v>
      </c>
      <c r="AX154" s="307">
        <v>0</v>
      </c>
      <c r="AY154" s="307">
        <v>0</v>
      </c>
      <c r="AZ154" s="307">
        <v>0</v>
      </c>
      <c r="BA154" s="309">
        <v>9705575.0500000007</v>
      </c>
      <c r="BB154" s="307">
        <v>0</v>
      </c>
      <c r="BC154" s="307">
        <v>4929840</v>
      </c>
      <c r="BD154" s="307">
        <v>4775735.05</v>
      </c>
      <c r="BE154" s="307">
        <v>0</v>
      </c>
      <c r="BF154" s="307">
        <v>0</v>
      </c>
      <c r="BG154" s="307">
        <v>0</v>
      </c>
      <c r="BH154" s="307">
        <v>0</v>
      </c>
      <c r="BI154" s="307">
        <v>0</v>
      </c>
      <c r="BJ154" s="307">
        <v>0</v>
      </c>
      <c r="BK154" s="307">
        <v>0</v>
      </c>
      <c r="BL154" s="307">
        <v>0</v>
      </c>
      <c r="BM154" s="307">
        <v>0</v>
      </c>
      <c r="BN154" s="314">
        <f t="shared" si="27"/>
        <v>0</v>
      </c>
      <c r="BO154" s="307">
        <v>0</v>
      </c>
      <c r="BP154" s="307">
        <v>0</v>
      </c>
      <c r="BQ154" s="307">
        <v>0</v>
      </c>
      <c r="BR154" s="307">
        <v>0</v>
      </c>
      <c r="BS154" s="307"/>
      <c r="BT154" s="307">
        <v>0</v>
      </c>
      <c r="BU154" s="307">
        <v>0</v>
      </c>
      <c r="BV154" s="307">
        <v>0</v>
      </c>
      <c r="BW154" s="314">
        <f t="shared" si="28"/>
        <v>0</v>
      </c>
      <c r="BX154" s="314">
        <f t="shared" si="29"/>
        <v>0</v>
      </c>
      <c r="BY154" s="307">
        <v>0</v>
      </c>
      <c r="BZ154" s="307">
        <v>0</v>
      </c>
      <c r="CA154" s="307">
        <v>0</v>
      </c>
      <c r="CB154" s="309">
        <v>0</v>
      </c>
      <c r="CC154" s="317">
        <v>0</v>
      </c>
      <c r="CE154" s="311"/>
    </row>
    <row r="155" spans="1:83" ht="18.75">
      <c r="A155" s="184">
        <v>520210</v>
      </c>
      <c r="B155" s="300">
        <v>148</v>
      </c>
      <c r="C155" s="185" t="s">
        <v>194</v>
      </c>
      <c r="D155" s="12">
        <f t="shared" si="24"/>
        <v>15414</v>
      </c>
      <c r="E155" s="270">
        <f>СОГАЗ!E158+Капитал!E158+Ингосстрах!E158+Ресо!E158</f>
        <v>9800</v>
      </c>
      <c r="F155" s="270">
        <f>СОГАЗ!F158+Капитал!F158+Ингосстрах!F158+Ресо!F158</f>
        <v>0</v>
      </c>
      <c r="G155" s="270">
        <f>СОГАЗ!G158+Капитал!G158+Ингосстрах!G158+Ресо!G158</f>
        <v>0</v>
      </c>
      <c r="H155" s="270">
        <f>СОГАЗ!H158+Капитал!H158+Ингосстрах!H158+Ресо!H158</f>
        <v>0</v>
      </c>
      <c r="I155" s="270">
        <f>СОГАЗ!I158+Капитал!I158+Ингосстрах!I158+Ресо!I158</f>
        <v>0</v>
      </c>
      <c r="J155" s="270">
        <f>СОГАЗ!J158+Капитал!J158+Ингосстрах!J158+Ресо!J158</f>
        <v>0</v>
      </c>
      <c r="K155" s="270">
        <f>СОГАЗ!K158+Капитал!K158+Ингосстрах!K158+Ресо!K158</f>
        <v>0</v>
      </c>
      <c r="L155" s="270">
        <f>СОГАЗ!L158+Капитал!L158+Ингосстрах!L158+Ресо!L158</f>
        <v>5614</v>
      </c>
      <c r="M155" s="301">
        <f t="shared" si="25"/>
        <v>17472</v>
      </c>
      <c r="N155" s="305">
        <f>СОГАЗ!N158+Капитал!N158+Ингосстрах!N158+Ресо!N158</f>
        <v>16893</v>
      </c>
      <c r="O155" s="305">
        <f>СОГАЗ!O158+Капитал!O158+Ингосстрах!O158+Ресо!O158</f>
        <v>0</v>
      </c>
      <c r="P155" s="305">
        <f>СОГАЗ!P158+Капитал!P158+Ингосстрах!P158+Ресо!P158</f>
        <v>0</v>
      </c>
      <c r="Q155" s="305">
        <f>СОГАЗ!Q158+Капитал!Q158+Ингосстрах!Q158+Ресо!Q158</f>
        <v>0</v>
      </c>
      <c r="R155" s="305">
        <f>СОГАЗ!R158+Капитал!R158+Ингосстрах!R158+Ресо!R158</f>
        <v>0</v>
      </c>
      <c r="S155" s="305">
        <f>СОГАЗ!S158+Капитал!S158+Ингосстрах!S158+Ресо!S158</f>
        <v>0</v>
      </c>
      <c r="T155" s="305">
        <f>СОГАЗ!T158+Капитал!T158+Ингосстрах!T158+Ресо!T158</f>
        <v>0</v>
      </c>
      <c r="U155" s="305">
        <f>СОГАЗ!U158+Капитал!U158+Ингосстрах!U158+Ресо!U158</f>
        <v>0</v>
      </c>
      <c r="V155" s="305">
        <f>СОГАЗ!V158+Капитал!V158+Ингосстрах!V158+Ресо!V158</f>
        <v>0</v>
      </c>
      <c r="W155" s="305">
        <f>СОГАЗ!W158+Капитал!W158+Ингосстрах!W158+Ресо!W158</f>
        <v>0</v>
      </c>
      <c r="X155" s="305">
        <f>СОГАЗ!X158+Капитал!X158+Ингосстрах!X158+Ресо!X158</f>
        <v>0</v>
      </c>
      <c r="Y155" s="186">
        <f>СОГАЗ!Y158+Капитал!Y158+Ингосстрах!Y158+Ресо!Y158</f>
        <v>579</v>
      </c>
      <c r="Z155" s="12">
        <f t="shared" si="20"/>
        <v>4</v>
      </c>
      <c r="AA155" s="306">
        <f>СОГАЗ!AA158+Капитал!AA158+Ингосстрах!AA158+Ресо!AA158</f>
        <v>0</v>
      </c>
      <c r="AB155" s="305">
        <f>СОГАЗ!AB158+Капитал!AB158+Ингосстрах!AB158+Ресо!AB158</f>
        <v>4</v>
      </c>
      <c r="AC155" s="305">
        <f>СОГАЗ!AC158+Капитал!AC158+Ингосстрах!AC158+Ресо!AC158</f>
        <v>0</v>
      </c>
      <c r="AD155" s="186">
        <f>СОГАЗ!AD158+Капитал!AD158+Ингосстрах!AD158+Ресо!AD158</f>
        <v>0</v>
      </c>
      <c r="AE155" s="14">
        <f>СОГАЗ!AE158+Капитал!AE158+Ингосстрах!AE158+Ресо!AE158</f>
        <v>0</v>
      </c>
      <c r="AF155" s="305">
        <f>СОГАЗ!AF158+Капитал!AF158+Ингосстрах!AF158+Ресо!AF158</f>
        <v>0</v>
      </c>
      <c r="AG155" s="305">
        <f>СОГАЗ!AG158+Капитал!AG158+Ингосстрах!AG158+Ресо!AG158</f>
        <v>0</v>
      </c>
      <c r="AH155" s="302">
        <f>СОГАЗ!AH158+Капитал!AH158+Ингосстрах!AH158+Ресо!AH158</f>
        <v>0</v>
      </c>
      <c r="AI155" s="17">
        <f t="shared" si="21"/>
        <v>0</v>
      </c>
      <c r="AJ155" s="12">
        <f t="shared" si="22"/>
        <v>0</v>
      </c>
      <c r="AK155" s="306">
        <f>СОГАЗ!AK158+Капитал!AK158+Ингосстрах!AK158+Ресо!AK158</f>
        <v>0</v>
      </c>
      <c r="AL155" s="305">
        <f>СОГАЗ!AL158+Капитал!AL158+Ингосстрах!AL158+Ресо!AL158</f>
        <v>0</v>
      </c>
      <c r="AM155" s="187">
        <f>СОГАЗ!AM158+Капитал!AM158+Ингосстрах!AM158+Ресо!AM158</f>
        <v>0</v>
      </c>
      <c r="AN155" s="14">
        <f>СОГАЗ!AN158+Капитал!AN158+Ингосстрах!AN158+Ресо!AN158</f>
        <v>0</v>
      </c>
      <c r="AO155" s="186">
        <f>СОГАЗ!AO158+Капитал!AO158+Ингосстрах!AO158+Ресо!AO158</f>
        <v>0</v>
      </c>
      <c r="AP155" s="309">
        <f t="shared" si="23"/>
        <v>14680661.210000001</v>
      </c>
      <c r="AQ155" s="314">
        <f t="shared" si="26"/>
        <v>5106212.3000000007</v>
      </c>
      <c r="AR155" s="307">
        <v>1971074</v>
      </c>
      <c r="AS155" s="307">
        <v>0</v>
      </c>
      <c r="AT155" s="307">
        <v>0</v>
      </c>
      <c r="AU155" s="307">
        <v>0</v>
      </c>
      <c r="AV155" s="307">
        <v>0</v>
      </c>
      <c r="AW155" s="307">
        <v>0</v>
      </c>
      <c r="AX155" s="307">
        <v>0</v>
      </c>
      <c r="AY155" s="307">
        <v>0</v>
      </c>
      <c r="AZ155" s="307">
        <v>3135138.3000000003</v>
      </c>
      <c r="BA155" s="309">
        <v>9572692.2300000004</v>
      </c>
      <c r="BB155" s="307">
        <v>9055830.5099999998</v>
      </c>
      <c r="BC155" s="307">
        <v>0</v>
      </c>
      <c r="BD155" s="307">
        <v>0</v>
      </c>
      <c r="BE155" s="307">
        <v>0</v>
      </c>
      <c r="BF155" s="307">
        <v>0</v>
      </c>
      <c r="BG155" s="307">
        <v>0</v>
      </c>
      <c r="BH155" s="307">
        <v>0</v>
      </c>
      <c r="BI155" s="307">
        <v>0</v>
      </c>
      <c r="BJ155" s="307">
        <v>0</v>
      </c>
      <c r="BK155" s="307">
        <v>0</v>
      </c>
      <c r="BL155" s="307">
        <v>0</v>
      </c>
      <c r="BM155" s="307">
        <v>516861.72</v>
      </c>
      <c r="BN155" s="314">
        <f t="shared" si="27"/>
        <v>1756.68</v>
      </c>
      <c r="BO155" s="307">
        <v>0</v>
      </c>
      <c r="BP155" s="307">
        <v>1756.68</v>
      </c>
      <c r="BQ155" s="307">
        <v>0</v>
      </c>
      <c r="BR155" s="307">
        <v>0</v>
      </c>
      <c r="BS155" s="307"/>
      <c r="BT155" s="307">
        <v>0</v>
      </c>
      <c r="BU155" s="307">
        <v>0</v>
      </c>
      <c r="BV155" s="307">
        <v>0</v>
      </c>
      <c r="BW155" s="314">
        <f t="shared" si="28"/>
        <v>0</v>
      </c>
      <c r="BX155" s="314">
        <f t="shared" si="29"/>
        <v>0</v>
      </c>
      <c r="BY155" s="307">
        <v>0</v>
      </c>
      <c r="BZ155" s="307">
        <v>0</v>
      </c>
      <c r="CA155" s="307">
        <v>0</v>
      </c>
      <c r="CB155" s="309">
        <v>0</v>
      </c>
      <c r="CC155" s="317">
        <v>0</v>
      </c>
      <c r="CE155" s="311"/>
    </row>
    <row r="156" spans="1:83" ht="18.75">
      <c r="A156" s="184">
        <v>520191</v>
      </c>
      <c r="B156" s="300">
        <v>149</v>
      </c>
      <c r="C156" s="185" t="s">
        <v>195</v>
      </c>
      <c r="D156" s="12">
        <f t="shared" si="24"/>
        <v>497</v>
      </c>
      <c r="E156" s="270">
        <f>СОГАЗ!E159+Капитал!E159+Ингосстрах!E159+Ресо!E159</f>
        <v>497</v>
      </c>
      <c r="F156" s="270">
        <f>СОГАЗ!F159+Капитал!F159+Ингосстрах!F159+Ресо!F159</f>
        <v>0</v>
      </c>
      <c r="G156" s="270">
        <f>СОГАЗ!G159+Капитал!G159+Ингосстрах!G159+Ресо!G159</f>
        <v>0</v>
      </c>
      <c r="H156" s="270">
        <f>СОГАЗ!H159+Капитал!H159+Ингосстрах!H159+Ресо!H159</f>
        <v>0</v>
      </c>
      <c r="I156" s="270">
        <f>СОГАЗ!I159+Капитал!I159+Ингосстрах!I159+Ресо!I159</f>
        <v>0</v>
      </c>
      <c r="J156" s="270">
        <f>СОГАЗ!J159+Капитал!J159+Ингосстрах!J159+Ресо!J159</f>
        <v>0</v>
      </c>
      <c r="K156" s="270">
        <f>СОГАЗ!K159+Капитал!K159+Ингосстрах!K159+Ресо!K159</f>
        <v>0</v>
      </c>
      <c r="L156" s="270">
        <f>СОГАЗ!L159+Капитал!L159+Ингосстрах!L159+Ресо!L159</f>
        <v>0</v>
      </c>
      <c r="M156" s="301">
        <f t="shared" si="25"/>
        <v>9701</v>
      </c>
      <c r="N156" s="305">
        <f>СОГАЗ!N159+Капитал!N159+Ингосстрах!N159+Ресо!N159</f>
        <v>9701</v>
      </c>
      <c r="O156" s="305">
        <f>СОГАЗ!O159+Капитал!O159+Ингосстрах!O159+Ресо!O159</f>
        <v>0</v>
      </c>
      <c r="P156" s="305">
        <f>СОГАЗ!P159+Капитал!P159+Ингосстрах!P159+Ресо!P159</f>
        <v>0</v>
      </c>
      <c r="Q156" s="305">
        <f>СОГАЗ!Q159+Капитал!Q159+Ингосстрах!Q159+Ресо!Q159</f>
        <v>0</v>
      </c>
      <c r="R156" s="305">
        <f>СОГАЗ!R159+Капитал!R159+Ингосстрах!R159+Ресо!R159</f>
        <v>0</v>
      </c>
      <c r="S156" s="305">
        <f>СОГАЗ!S159+Капитал!S159+Ингосстрах!S159+Ресо!S159</f>
        <v>0</v>
      </c>
      <c r="T156" s="305">
        <f>СОГАЗ!T159+Капитал!T159+Ингосстрах!T159+Ресо!T159</f>
        <v>0</v>
      </c>
      <c r="U156" s="305">
        <f>СОГАЗ!U159+Капитал!U159+Ингосстрах!U159+Ресо!U159</f>
        <v>0</v>
      </c>
      <c r="V156" s="305">
        <f>СОГАЗ!V159+Капитал!V159+Ингосстрах!V159+Ресо!V159</f>
        <v>0</v>
      </c>
      <c r="W156" s="305">
        <f>СОГАЗ!W159+Капитал!W159+Ингосстрах!W159+Ресо!W159</f>
        <v>0</v>
      </c>
      <c r="X156" s="305">
        <f>СОГАЗ!X159+Капитал!X159+Ингосстрах!X159+Ресо!X159</f>
        <v>0</v>
      </c>
      <c r="Y156" s="186">
        <f>СОГАЗ!Y159+Капитал!Y159+Ингосстрах!Y159+Ресо!Y159</f>
        <v>0</v>
      </c>
      <c r="Z156" s="12">
        <f t="shared" si="20"/>
        <v>0</v>
      </c>
      <c r="AA156" s="306">
        <f>СОГАЗ!AA159+Капитал!AA159+Ингосстрах!AA159+Ресо!AA159</f>
        <v>0</v>
      </c>
      <c r="AB156" s="305">
        <f>СОГАЗ!AB159+Капитал!AB159+Ингосстрах!AB159+Ресо!AB159</f>
        <v>0</v>
      </c>
      <c r="AC156" s="305">
        <f>СОГАЗ!AC159+Капитал!AC159+Ингосстрах!AC159+Ресо!AC159</f>
        <v>0</v>
      </c>
      <c r="AD156" s="186">
        <f>СОГАЗ!AD159+Капитал!AD159+Ингосстрах!AD159+Ресо!AD159</f>
        <v>0</v>
      </c>
      <c r="AE156" s="14">
        <f>СОГАЗ!AE159+Капитал!AE159+Ингосстрах!AE159+Ресо!AE159</f>
        <v>0</v>
      </c>
      <c r="AF156" s="305">
        <f>СОГАЗ!AF159+Капитал!AF159+Ингосстрах!AF159+Ресо!AF159</f>
        <v>0</v>
      </c>
      <c r="AG156" s="305">
        <f>СОГАЗ!AG159+Капитал!AG159+Ингосстрах!AG159+Ресо!AG159</f>
        <v>0</v>
      </c>
      <c r="AH156" s="302">
        <f>СОГАЗ!AH159+Капитал!AH159+Ингосстрах!AH159+Ресо!AH159</f>
        <v>0</v>
      </c>
      <c r="AI156" s="17">
        <f t="shared" si="21"/>
        <v>0</v>
      </c>
      <c r="AJ156" s="12">
        <f t="shared" si="22"/>
        <v>0</v>
      </c>
      <c r="AK156" s="306">
        <f>СОГАЗ!AK159+Капитал!AK159+Ингосстрах!AK159+Ресо!AK159</f>
        <v>0</v>
      </c>
      <c r="AL156" s="305">
        <f>СОГАЗ!AL159+Капитал!AL159+Ингосстрах!AL159+Ресо!AL159</f>
        <v>0</v>
      </c>
      <c r="AM156" s="187">
        <f>СОГАЗ!AM159+Капитал!AM159+Ингосстрах!AM159+Ресо!AM159</f>
        <v>0</v>
      </c>
      <c r="AN156" s="14">
        <f>СОГАЗ!AN159+Капитал!AN159+Ингосстрах!AN159+Ресо!AN159</f>
        <v>0</v>
      </c>
      <c r="AO156" s="186">
        <f>СОГАЗ!AO159+Капитал!AO159+Ингосстрах!AO159+Ресо!AO159</f>
        <v>0</v>
      </c>
      <c r="AP156" s="309">
        <f t="shared" si="23"/>
        <v>5300376.6800000006</v>
      </c>
      <c r="AQ156" s="314">
        <f t="shared" si="26"/>
        <v>99961.61</v>
      </c>
      <c r="AR156" s="307">
        <v>99961.61</v>
      </c>
      <c r="AS156" s="307">
        <v>0</v>
      </c>
      <c r="AT156" s="307">
        <v>0</v>
      </c>
      <c r="AU156" s="307">
        <v>0</v>
      </c>
      <c r="AV156" s="307">
        <v>0</v>
      </c>
      <c r="AW156" s="307">
        <v>0</v>
      </c>
      <c r="AX156" s="307">
        <v>0</v>
      </c>
      <c r="AY156" s="307">
        <v>0</v>
      </c>
      <c r="AZ156" s="307">
        <v>0</v>
      </c>
      <c r="BA156" s="309">
        <v>5200415.07</v>
      </c>
      <c r="BB156" s="307">
        <v>5200415.07</v>
      </c>
      <c r="BC156" s="307">
        <v>0</v>
      </c>
      <c r="BD156" s="307">
        <v>0</v>
      </c>
      <c r="BE156" s="307">
        <v>0</v>
      </c>
      <c r="BF156" s="307">
        <v>0</v>
      </c>
      <c r="BG156" s="307">
        <v>0</v>
      </c>
      <c r="BH156" s="307">
        <v>0</v>
      </c>
      <c r="BI156" s="307">
        <v>0</v>
      </c>
      <c r="BJ156" s="307">
        <v>0</v>
      </c>
      <c r="BK156" s="307">
        <v>0</v>
      </c>
      <c r="BL156" s="307">
        <v>0</v>
      </c>
      <c r="BM156" s="307">
        <v>0</v>
      </c>
      <c r="BN156" s="314">
        <f t="shared" si="27"/>
        <v>0</v>
      </c>
      <c r="BO156" s="307">
        <v>0</v>
      </c>
      <c r="BP156" s="307">
        <v>0</v>
      </c>
      <c r="BQ156" s="307">
        <v>0</v>
      </c>
      <c r="BR156" s="307">
        <v>0</v>
      </c>
      <c r="BS156" s="307"/>
      <c r="BT156" s="307">
        <v>0</v>
      </c>
      <c r="BU156" s="307">
        <v>0</v>
      </c>
      <c r="BV156" s="307">
        <v>0</v>
      </c>
      <c r="BW156" s="314">
        <f t="shared" si="28"/>
        <v>0</v>
      </c>
      <c r="BX156" s="314">
        <f t="shared" si="29"/>
        <v>0</v>
      </c>
      <c r="BY156" s="307">
        <v>0</v>
      </c>
      <c r="BZ156" s="307">
        <v>0</v>
      </c>
      <c r="CA156" s="307">
        <v>0</v>
      </c>
      <c r="CB156" s="309">
        <v>0</v>
      </c>
      <c r="CC156" s="317">
        <v>0</v>
      </c>
      <c r="CE156" s="311"/>
    </row>
    <row r="157" spans="1:83" ht="18.75">
      <c r="A157" s="184">
        <v>520188</v>
      </c>
      <c r="B157" s="300">
        <v>150</v>
      </c>
      <c r="C157" s="185" t="s">
        <v>196</v>
      </c>
      <c r="D157" s="12">
        <f t="shared" si="24"/>
        <v>2820</v>
      </c>
      <c r="E157" s="270">
        <f>СОГАЗ!E160+Капитал!E160+Ингосстрах!E160+Ресо!E160</f>
        <v>2820</v>
      </c>
      <c r="F157" s="270">
        <f>СОГАЗ!F160+Капитал!F160+Ингосстрах!F160+Ресо!F160</f>
        <v>119</v>
      </c>
      <c r="G157" s="270">
        <f>СОГАЗ!G160+Капитал!G160+Ингосстрах!G160+Ресо!G160</f>
        <v>317</v>
      </c>
      <c r="H157" s="270">
        <f>СОГАЗ!H160+Капитал!H160+Ингосстрах!H160+Ресо!H160</f>
        <v>0</v>
      </c>
      <c r="I157" s="270">
        <f>СОГАЗ!I160+Капитал!I160+Ингосстрах!I160+Ресо!I160</f>
        <v>0</v>
      </c>
      <c r="J157" s="270">
        <f>СОГАЗ!J160+Капитал!J160+Ингосстрах!J160+Ресо!J160</f>
        <v>0</v>
      </c>
      <c r="K157" s="270">
        <f>СОГАЗ!K160+Капитал!K160+Ингосстрах!K160+Ресо!K160</f>
        <v>0</v>
      </c>
      <c r="L157" s="270">
        <f>СОГАЗ!L160+Капитал!L160+Ингосстрах!L160+Ресо!L160</f>
        <v>0</v>
      </c>
      <c r="M157" s="301">
        <f t="shared" si="25"/>
        <v>18930</v>
      </c>
      <c r="N157" s="305">
        <f>СОГАЗ!N160+Капитал!N160+Ингосстрах!N160+Ресо!N160</f>
        <v>18930</v>
      </c>
      <c r="O157" s="305">
        <f>СОГАЗ!O160+Капитал!O160+Ингосстрах!O160+Ресо!O160</f>
        <v>0</v>
      </c>
      <c r="P157" s="305">
        <f>СОГАЗ!P160+Капитал!P160+Ингосстрах!P160+Ресо!P160</f>
        <v>0</v>
      </c>
      <c r="Q157" s="305">
        <f>СОГАЗ!Q160+Капитал!Q160+Ингосстрах!Q160+Ресо!Q160</f>
        <v>325</v>
      </c>
      <c r="R157" s="305">
        <f>СОГАЗ!R160+Капитал!R160+Ингосстрах!R160+Ресо!R160</f>
        <v>147</v>
      </c>
      <c r="S157" s="305">
        <f>СОГАЗ!S160+Капитал!S160+Ингосстрах!S160+Ресо!S160</f>
        <v>0</v>
      </c>
      <c r="T157" s="305">
        <f>СОГАЗ!T160+Капитал!T160+Ингосстрах!T160+Ресо!T160</f>
        <v>0</v>
      </c>
      <c r="U157" s="305">
        <f>СОГАЗ!U160+Капитал!U160+Ингосстрах!U160+Ресо!U160</f>
        <v>200</v>
      </c>
      <c r="V157" s="305">
        <f>СОГАЗ!V160+Капитал!V160+Ингосстрах!V160+Ресо!V160</f>
        <v>0</v>
      </c>
      <c r="W157" s="305">
        <f>СОГАЗ!W160+Капитал!W160+Ингосстрах!W160+Ресо!W160</f>
        <v>396</v>
      </c>
      <c r="X157" s="305">
        <f>СОГАЗ!X160+Капитал!X160+Ингосстрах!X160+Ресо!X160</f>
        <v>0</v>
      </c>
      <c r="Y157" s="186">
        <f>СОГАЗ!Y160+Капитал!Y160+Ингосстрах!Y160+Ресо!Y160</f>
        <v>0</v>
      </c>
      <c r="Z157" s="12">
        <f t="shared" si="20"/>
        <v>264</v>
      </c>
      <c r="AA157" s="306">
        <f>СОГАЗ!AA160+Капитал!AA160+Ингосстрах!AA160+Ресо!AA160</f>
        <v>264</v>
      </c>
      <c r="AB157" s="305">
        <f>СОГАЗ!AB160+Капитал!AB160+Ингосстрах!AB160+Ресо!AB160</f>
        <v>0</v>
      </c>
      <c r="AC157" s="305">
        <f>СОГАЗ!AC160+Капитал!AC160+Ингосстрах!AC160+Ресо!AC160</f>
        <v>0</v>
      </c>
      <c r="AD157" s="186">
        <f>СОГАЗ!AD160+Капитал!AD160+Ингосстрах!AD160+Ресо!AD160</f>
        <v>0</v>
      </c>
      <c r="AE157" s="14">
        <f>СОГАЗ!AE160+Капитал!AE160+Ингосстрах!AE160+Ресо!AE160</f>
        <v>0</v>
      </c>
      <c r="AF157" s="305">
        <f>СОГАЗ!AF160+Капитал!AF160+Ингосстрах!AF160+Ресо!AF160</f>
        <v>0</v>
      </c>
      <c r="AG157" s="305">
        <f>СОГАЗ!AG160+Капитал!AG160+Ингосстрах!AG160+Ресо!AG160</f>
        <v>0</v>
      </c>
      <c r="AH157" s="302">
        <f>СОГАЗ!AH160+Капитал!AH160+Ингосстрах!AH160+Ресо!AH160</f>
        <v>0</v>
      </c>
      <c r="AI157" s="17">
        <f t="shared" si="21"/>
        <v>0</v>
      </c>
      <c r="AJ157" s="12">
        <f t="shared" si="22"/>
        <v>1859</v>
      </c>
      <c r="AK157" s="306">
        <f>СОГАЗ!AK160+Капитал!AK160+Ингосстрах!AK160+Ресо!AK160</f>
        <v>1859</v>
      </c>
      <c r="AL157" s="305">
        <f>СОГАЗ!AL160+Капитал!AL160+Ингосстрах!AL160+Ресо!AL160</f>
        <v>466</v>
      </c>
      <c r="AM157" s="187">
        <f>СОГАЗ!AM160+Капитал!AM160+Ингосстрах!AM160+Ресо!AM160</f>
        <v>0</v>
      </c>
      <c r="AN157" s="14">
        <f>СОГАЗ!AN160+Капитал!AN160+Ингосстрах!AN160+Ресо!AN160</f>
        <v>0</v>
      </c>
      <c r="AO157" s="186">
        <f>СОГАЗ!AO160+Капитал!AO160+Ингосстрах!AO160+Ресо!AO160</f>
        <v>0</v>
      </c>
      <c r="AP157" s="309">
        <f t="shared" si="23"/>
        <v>40904645.519999996</v>
      </c>
      <c r="AQ157" s="314">
        <f t="shared" si="26"/>
        <v>1493584.8</v>
      </c>
      <c r="AR157" s="307">
        <v>1493584.8</v>
      </c>
      <c r="AS157" s="307">
        <v>140016.59</v>
      </c>
      <c r="AT157" s="307">
        <v>687893.17</v>
      </c>
      <c r="AU157" s="307">
        <v>0</v>
      </c>
      <c r="AV157" s="307">
        <v>0</v>
      </c>
      <c r="AW157" s="307">
        <v>0</v>
      </c>
      <c r="AX157" s="307">
        <v>0</v>
      </c>
      <c r="AY157" s="307">
        <v>0</v>
      </c>
      <c r="AZ157" s="307">
        <v>0</v>
      </c>
      <c r="BA157" s="309">
        <v>4443568.05</v>
      </c>
      <c r="BB157" s="307">
        <v>3760065.9</v>
      </c>
      <c r="BC157" s="307">
        <v>0</v>
      </c>
      <c r="BD157" s="307">
        <v>0</v>
      </c>
      <c r="BE157" s="307">
        <v>216095.74999999994</v>
      </c>
      <c r="BF157" s="307">
        <v>138297.60000000003</v>
      </c>
      <c r="BG157" s="307">
        <v>0</v>
      </c>
      <c r="BH157" s="307">
        <v>0</v>
      </c>
      <c r="BI157" s="307">
        <v>96933.999999999985</v>
      </c>
      <c r="BJ157" s="307">
        <v>0</v>
      </c>
      <c r="BK157" s="307">
        <v>232174.80000000002</v>
      </c>
      <c r="BL157" s="307">
        <v>0</v>
      </c>
      <c r="BM157" s="307">
        <v>0</v>
      </c>
      <c r="BN157" s="314">
        <f t="shared" si="27"/>
        <v>150337.44</v>
      </c>
      <c r="BO157" s="307">
        <v>150337.44</v>
      </c>
      <c r="BP157" s="307">
        <v>0</v>
      </c>
      <c r="BQ157" s="307">
        <v>0</v>
      </c>
      <c r="BR157" s="307">
        <v>0</v>
      </c>
      <c r="BS157" s="307"/>
      <c r="BT157" s="307">
        <v>0</v>
      </c>
      <c r="BU157" s="307">
        <v>0</v>
      </c>
      <c r="BV157" s="307">
        <v>0</v>
      </c>
      <c r="BW157" s="314">
        <f t="shared" si="28"/>
        <v>0</v>
      </c>
      <c r="BX157" s="314">
        <f t="shared" si="29"/>
        <v>34817155.229999997</v>
      </c>
      <c r="BY157" s="307">
        <v>34817155.229999997</v>
      </c>
      <c r="BZ157" s="307">
        <v>22800112.489999998</v>
      </c>
      <c r="CA157" s="307">
        <v>0</v>
      </c>
      <c r="CB157" s="309">
        <v>0</v>
      </c>
      <c r="CC157" s="317">
        <v>0</v>
      </c>
      <c r="CE157" s="311"/>
    </row>
    <row r="158" spans="1:83" ht="18.75">
      <c r="A158" s="278">
        <v>520414</v>
      </c>
      <c r="B158" s="300">
        <v>151</v>
      </c>
      <c r="C158" s="185" t="s">
        <v>197</v>
      </c>
      <c r="D158" s="12">
        <f t="shared" si="24"/>
        <v>15872</v>
      </c>
      <c r="E158" s="270">
        <f>СОГАЗ!E161+Капитал!E161+Ингосстрах!E161+Ресо!E161</f>
        <v>15872</v>
      </c>
      <c r="F158" s="270">
        <f>СОГАЗ!F161+Капитал!F161+Ингосстрах!F161+Ресо!F161</f>
        <v>0</v>
      </c>
      <c r="G158" s="270">
        <f>СОГАЗ!G161+Капитал!G161+Ингосстрах!G161+Ресо!G161</f>
        <v>0</v>
      </c>
      <c r="H158" s="270">
        <f>СОГАЗ!H161+Капитал!H161+Ингосстрах!H161+Ресо!H161</f>
        <v>0</v>
      </c>
      <c r="I158" s="270">
        <f>СОГАЗ!I161+Капитал!I161+Ингосстрах!I161+Ресо!I161</f>
        <v>0</v>
      </c>
      <c r="J158" s="270">
        <f>СОГАЗ!J161+Капитал!J161+Ингосстрах!J161+Ресо!J161</f>
        <v>0</v>
      </c>
      <c r="K158" s="270">
        <f>СОГАЗ!K161+Капитал!K161+Ингосстрах!K161+Ресо!K161</f>
        <v>0</v>
      </c>
      <c r="L158" s="270">
        <f>СОГАЗ!L161+Капитал!L161+Ингосстрах!L161+Ресо!L161</f>
        <v>0</v>
      </c>
      <c r="M158" s="301">
        <f t="shared" si="25"/>
        <v>13888</v>
      </c>
      <c r="N158" s="305">
        <f>СОГАЗ!N161+Капитал!N161+Ингосстрах!N161+Ресо!N161</f>
        <v>13888</v>
      </c>
      <c r="O158" s="305">
        <f>СОГАЗ!O161+Капитал!O161+Ингосстрах!O161+Ресо!O161</f>
        <v>0</v>
      </c>
      <c r="P158" s="305">
        <f>СОГАЗ!P161+Капитал!P161+Ингосстрах!P161+Ресо!P161</f>
        <v>0</v>
      </c>
      <c r="Q158" s="305">
        <f>СОГАЗ!Q161+Капитал!Q161+Ингосстрах!Q161+Ресо!Q161</f>
        <v>0</v>
      </c>
      <c r="R158" s="305">
        <f>СОГАЗ!R161+Капитал!R161+Ингосстрах!R161+Ресо!R161</f>
        <v>0</v>
      </c>
      <c r="S158" s="305">
        <f>СОГАЗ!S161+Капитал!S161+Ингосстрах!S161+Ресо!S161</f>
        <v>0</v>
      </c>
      <c r="T158" s="305">
        <f>СОГАЗ!T161+Капитал!T161+Ингосстрах!T161+Ресо!T161</f>
        <v>0</v>
      </c>
      <c r="U158" s="305">
        <f>СОГАЗ!U161+Капитал!U161+Ингосстрах!U161+Ресо!U161</f>
        <v>0</v>
      </c>
      <c r="V158" s="305">
        <f>СОГАЗ!V161+Капитал!V161+Ингосстрах!V161+Ресо!V161</f>
        <v>0</v>
      </c>
      <c r="W158" s="305">
        <f>СОГАЗ!W161+Капитал!W161+Ингосстрах!W161+Ресо!W161</f>
        <v>0</v>
      </c>
      <c r="X158" s="305">
        <f>СОГАЗ!X161+Капитал!X161+Ингосстрах!X161+Ресо!X161</f>
        <v>0</v>
      </c>
      <c r="Y158" s="186">
        <f>СОГАЗ!Y161+Капитал!Y161+Ингосстрах!Y161+Ресо!Y161</f>
        <v>0</v>
      </c>
      <c r="Z158" s="12">
        <f t="shared" si="20"/>
        <v>4355</v>
      </c>
      <c r="AA158" s="306">
        <f>СОГАЗ!AA161+Капитал!AA161+Ингосстрах!AA161+Ресо!AA161</f>
        <v>0</v>
      </c>
      <c r="AB158" s="305">
        <f>СОГАЗ!AB161+Капитал!AB161+Ингосстрах!AB161+Ресо!AB161</f>
        <v>0</v>
      </c>
      <c r="AC158" s="305">
        <f>СОГАЗ!AC161+Капитал!AC161+Ингосстрах!AC161+Ресо!AC161</f>
        <v>0</v>
      </c>
      <c r="AD158" s="186">
        <f>СОГАЗ!AD161+Капитал!AD161+Ингосстрах!AD161+Ресо!AD161</f>
        <v>4355</v>
      </c>
      <c r="AE158" s="14">
        <f>СОГАЗ!AE161+Капитал!AE161+Ингосстрах!AE161+Ресо!AE161</f>
        <v>0</v>
      </c>
      <c r="AF158" s="305">
        <f>СОГАЗ!AF161+Капитал!AF161+Ингосстрах!AF161+Ресо!AF161</f>
        <v>0</v>
      </c>
      <c r="AG158" s="305">
        <f>СОГАЗ!AG161+Капитал!AG161+Ингосстрах!AG161+Ресо!AG161</f>
        <v>0</v>
      </c>
      <c r="AH158" s="302">
        <f>СОГАЗ!AH161+Капитал!AH161+Ингосстрах!AH161+Ресо!AH161</f>
        <v>0</v>
      </c>
      <c r="AI158" s="17">
        <f t="shared" si="21"/>
        <v>0</v>
      </c>
      <c r="AJ158" s="12">
        <f t="shared" si="22"/>
        <v>0</v>
      </c>
      <c r="AK158" s="306">
        <f>СОГАЗ!AK161+Капитал!AK161+Ингосстрах!AK161+Ресо!AK161</f>
        <v>0</v>
      </c>
      <c r="AL158" s="305">
        <f>СОГАЗ!AL161+Капитал!AL161+Ингосстрах!AL161+Ресо!AL161</f>
        <v>0</v>
      </c>
      <c r="AM158" s="187">
        <f>СОГАЗ!AM161+Капитал!AM161+Ингосстрах!AM161+Ресо!AM161</f>
        <v>0</v>
      </c>
      <c r="AN158" s="14">
        <f>СОГАЗ!AN161+Капитал!AN161+Ингосстрах!AN161+Ресо!AN161</f>
        <v>0</v>
      </c>
      <c r="AO158" s="186">
        <f>СОГАЗ!AO161+Капитал!AO161+Ингосстрах!AO161+Ресо!AO161</f>
        <v>0</v>
      </c>
      <c r="AP158" s="309">
        <f t="shared" si="23"/>
        <v>13667049.02</v>
      </c>
      <c r="AQ158" s="314">
        <f t="shared" si="26"/>
        <v>3192335.36</v>
      </c>
      <c r="AR158" s="307">
        <v>3192335.36</v>
      </c>
      <c r="AS158" s="307">
        <v>0</v>
      </c>
      <c r="AT158" s="307">
        <v>0</v>
      </c>
      <c r="AU158" s="307">
        <v>0</v>
      </c>
      <c r="AV158" s="307">
        <v>0</v>
      </c>
      <c r="AW158" s="307">
        <v>0</v>
      </c>
      <c r="AX158" s="307">
        <v>0</v>
      </c>
      <c r="AY158" s="307">
        <v>0</v>
      </c>
      <c r="AZ158" s="307">
        <v>0</v>
      </c>
      <c r="BA158" s="309">
        <v>7444940.1600000001</v>
      </c>
      <c r="BB158" s="307">
        <v>7444940.1600000001</v>
      </c>
      <c r="BC158" s="307">
        <v>0</v>
      </c>
      <c r="BD158" s="307">
        <v>0</v>
      </c>
      <c r="BE158" s="307">
        <v>0</v>
      </c>
      <c r="BF158" s="307">
        <v>0</v>
      </c>
      <c r="BG158" s="307">
        <v>0</v>
      </c>
      <c r="BH158" s="307">
        <v>0</v>
      </c>
      <c r="BI158" s="307">
        <v>0</v>
      </c>
      <c r="BJ158" s="307">
        <v>0</v>
      </c>
      <c r="BK158" s="307">
        <v>0</v>
      </c>
      <c r="BL158" s="307">
        <v>0</v>
      </c>
      <c r="BM158" s="307">
        <v>0</v>
      </c>
      <c r="BN158" s="314">
        <f t="shared" si="27"/>
        <v>3029773.5</v>
      </c>
      <c r="BO158" s="307">
        <v>0</v>
      </c>
      <c r="BP158" s="307">
        <v>0</v>
      </c>
      <c r="BQ158" s="307">
        <v>0</v>
      </c>
      <c r="BR158" s="307">
        <v>3029773.5</v>
      </c>
      <c r="BS158" s="307"/>
      <c r="BT158" s="307">
        <v>0</v>
      </c>
      <c r="BU158" s="307">
        <v>0</v>
      </c>
      <c r="BV158" s="307">
        <v>0</v>
      </c>
      <c r="BW158" s="314">
        <f t="shared" si="28"/>
        <v>0</v>
      </c>
      <c r="BX158" s="314">
        <f t="shared" si="29"/>
        <v>0</v>
      </c>
      <c r="BY158" s="307">
        <v>0</v>
      </c>
      <c r="BZ158" s="307">
        <v>0</v>
      </c>
      <c r="CA158" s="307">
        <v>0</v>
      </c>
      <c r="CB158" s="309">
        <v>0</v>
      </c>
      <c r="CC158" s="317">
        <v>0</v>
      </c>
      <c r="CE158" s="311"/>
    </row>
    <row r="159" spans="1:83" ht="18.75">
      <c r="A159" s="184">
        <v>520269</v>
      </c>
      <c r="B159" s="300">
        <v>152</v>
      </c>
      <c r="C159" s="185" t="s">
        <v>198</v>
      </c>
      <c r="D159" s="12">
        <f t="shared" si="24"/>
        <v>1516</v>
      </c>
      <c r="E159" s="270">
        <f>СОГАЗ!E162+Капитал!E162+Ингосстрах!E162+Ресо!E162</f>
        <v>0</v>
      </c>
      <c r="F159" s="270">
        <f>СОГАЗ!F162+Капитал!F162+Ингосстрах!F162+Ресо!F162</f>
        <v>0</v>
      </c>
      <c r="G159" s="270">
        <f>СОГАЗ!G162+Капитал!G162+Ингосстрах!G162+Ресо!G162</f>
        <v>0</v>
      </c>
      <c r="H159" s="270">
        <f>СОГАЗ!H162+Капитал!H162+Ингосстрах!H162+Ресо!H162</f>
        <v>0</v>
      </c>
      <c r="I159" s="270">
        <f>СОГАЗ!I162+Капитал!I162+Ингосстрах!I162+Ресо!I162</f>
        <v>0</v>
      </c>
      <c r="J159" s="270">
        <f>СОГАЗ!J162+Капитал!J162+Ингосстрах!J162+Ресо!J162</f>
        <v>0</v>
      </c>
      <c r="K159" s="270">
        <f>СОГАЗ!K162+Капитал!K162+Ингосстрах!K162+Ресо!K162</f>
        <v>0</v>
      </c>
      <c r="L159" s="270">
        <f>СОГАЗ!L162+Капитал!L162+Ингосстрах!L162+Ресо!L162</f>
        <v>1516</v>
      </c>
      <c r="M159" s="301">
        <f t="shared" si="25"/>
        <v>859</v>
      </c>
      <c r="N159" s="305">
        <f>СОГАЗ!N162+Капитал!N162+Ингосстрах!N162+Ресо!N162</f>
        <v>0</v>
      </c>
      <c r="O159" s="305">
        <f>СОГАЗ!O162+Капитал!O162+Ингосстрах!O162+Ресо!O162</f>
        <v>0</v>
      </c>
      <c r="P159" s="305">
        <f>СОГАЗ!P162+Капитал!P162+Ингосстрах!P162+Ресо!P162</f>
        <v>0</v>
      </c>
      <c r="Q159" s="305">
        <f>СОГАЗ!Q162+Капитал!Q162+Ингосстрах!Q162+Ресо!Q162</f>
        <v>0</v>
      </c>
      <c r="R159" s="305">
        <f>СОГАЗ!R162+Капитал!R162+Ингосстрах!R162+Ресо!R162</f>
        <v>0</v>
      </c>
      <c r="S159" s="305">
        <f>СОГАЗ!S162+Капитал!S162+Ингосстрах!S162+Ресо!S162</f>
        <v>0</v>
      </c>
      <c r="T159" s="305">
        <f>СОГАЗ!T162+Капитал!T162+Ингосстрах!T162+Ресо!T162</f>
        <v>0</v>
      </c>
      <c r="U159" s="305">
        <f>СОГАЗ!U162+Капитал!U162+Ингосстрах!U162+Ресо!U162</f>
        <v>0</v>
      </c>
      <c r="V159" s="305">
        <f>СОГАЗ!V162+Капитал!V162+Ингосстрах!V162+Ресо!V162</f>
        <v>0</v>
      </c>
      <c r="W159" s="305">
        <f>СОГАЗ!W162+Капитал!W162+Ингосстрах!W162+Ресо!W162</f>
        <v>0</v>
      </c>
      <c r="X159" s="305">
        <f>СОГАЗ!X162+Капитал!X162+Ингосстрах!X162+Ресо!X162</f>
        <v>0</v>
      </c>
      <c r="Y159" s="186">
        <f>СОГАЗ!Y162+Капитал!Y162+Ингосстрах!Y162+Ресо!Y162</f>
        <v>859</v>
      </c>
      <c r="Z159" s="12">
        <f t="shared" si="20"/>
        <v>0</v>
      </c>
      <c r="AA159" s="306">
        <f>СОГАЗ!AA162+Капитал!AA162+Ингосстрах!AA162+Ресо!AA162</f>
        <v>0</v>
      </c>
      <c r="AB159" s="305">
        <f>СОГАЗ!AB162+Капитал!AB162+Ингосстрах!AB162+Ресо!AB162</f>
        <v>0</v>
      </c>
      <c r="AC159" s="305">
        <f>СОГАЗ!AC162+Капитал!AC162+Ингосстрах!AC162+Ресо!AC162</f>
        <v>0</v>
      </c>
      <c r="AD159" s="186">
        <f>СОГАЗ!AD162+Капитал!AD162+Ингосстрах!AD162+Ресо!AD162</f>
        <v>0</v>
      </c>
      <c r="AE159" s="14">
        <f>СОГАЗ!AE162+Капитал!AE162+Ингосстрах!AE162+Ресо!AE162</f>
        <v>0</v>
      </c>
      <c r="AF159" s="305">
        <f>СОГАЗ!AF162+Капитал!AF162+Ингосстрах!AF162+Ресо!AF162</f>
        <v>0</v>
      </c>
      <c r="AG159" s="305">
        <f>СОГАЗ!AG162+Капитал!AG162+Ингосстрах!AG162+Ресо!AG162</f>
        <v>0</v>
      </c>
      <c r="AH159" s="302">
        <f>СОГАЗ!AH162+Капитал!AH162+Ингосстрах!AH162+Ресо!AH162</f>
        <v>0</v>
      </c>
      <c r="AI159" s="17">
        <f t="shared" si="21"/>
        <v>0</v>
      </c>
      <c r="AJ159" s="12">
        <f t="shared" si="22"/>
        <v>0</v>
      </c>
      <c r="AK159" s="306">
        <f>СОГАЗ!AK162+Капитал!AK162+Ингосстрах!AK162+Ресо!AK162</f>
        <v>0</v>
      </c>
      <c r="AL159" s="305">
        <f>СОГАЗ!AL162+Капитал!AL162+Ингосстрах!AL162+Ресо!AL162</f>
        <v>0</v>
      </c>
      <c r="AM159" s="187">
        <f>СОГАЗ!AM162+Капитал!AM162+Ингосстрах!AM162+Ресо!AM162</f>
        <v>0</v>
      </c>
      <c r="AN159" s="14">
        <f>СОГАЗ!AN162+Капитал!AN162+Ингосстрах!AN162+Ресо!AN162</f>
        <v>0</v>
      </c>
      <c r="AO159" s="186">
        <f>СОГАЗ!AO162+Капитал!AO162+Ингосстрах!AO162+Ресо!AO162</f>
        <v>0</v>
      </c>
      <c r="AP159" s="309">
        <f t="shared" si="23"/>
        <v>1613422.3199999998</v>
      </c>
      <c r="AQ159" s="314">
        <f t="shared" si="26"/>
        <v>846610.2</v>
      </c>
      <c r="AR159" s="307">
        <v>0</v>
      </c>
      <c r="AS159" s="307">
        <v>0</v>
      </c>
      <c r="AT159" s="307">
        <v>0</v>
      </c>
      <c r="AU159" s="307">
        <v>0</v>
      </c>
      <c r="AV159" s="307">
        <v>0</v>
      </c>
      <c r="AW159" s="307">
        <v>0</v>
      </c>
      <c r="AX159" s="307">
        <v>0</v>
      </c>
      <c r="AY159" s="307">
        <v>0</v>
      </c>
      <c r="AZ159" s="307">
        <v>846610.2</v>
      </c>
      <c r="BA159" s="309">
        <v>766812.12</v>
      </c>
      <c r="BB159" s="307">
        <v>0</v>
      </c>
      <c r="BC159" s="307">
        <v>0</v>
      </c>
      <c r="BD159" s="307">
        <v>0</v>
      </c>
      <c r="BE159" s="307">
        <v>0</v>
      </c>
      <c r="BF159" s="307">
        <v>0</v>
      </c>
      <c r="BG159" s="307">
        <v>0</v>
      </c>
      <c r="BH159" s="307">
        <v>0</v>
      </c>
      <c r="BI159" s="307">
        <v>0</v>
      </c>
      <c r="BJ159" s="307">
        <v>0</v>
      </c>
      <c r="BK159" s="307">
        <v>0</v>
      </c>
      <c r="BL159" s="307">
        <v>0</v>
      </c>
      <c r="BM159" s="307">
        <v>766812.12</v>
      </c>
      <c r="BN159" s="314">
        <f t="shared" si="27"/>
        <v>0</v>
      </c>
      <c r="BO159" s="307">
        <v>0</v>
      </c>
      <c r="BP159" s="307">
        <v>0</v>
      </c>
      <c r="BQ159" s="307">
        <v>0</v>
      </c>
      <c r="BR159" s="307">
        <v>0</v>
      </c>
      <c r="BS159" s="307"/>
      <c r="BT159" s="307">
        <v>0</v>
      </c>
      <c r="BU159" s="307">
        <v>0</v>
      </c>
      <c r="BV159" s="307">
        <v>0</v>
      </c>
      <c r="BW159" s="314">
        <f t="shared" si="28"/>
        <v>0</v>
      </c>
      <c r="BX159" s="314">
        <f t="shared" si="29"/>
        <v>0</v>
      </c>
      <c r="BY159" s="307">
        <v>0</v>
      </c>
      <c r="BZ159" s="307">
        <v>0</v>
      </c>
      <c r="CA159" s="307">
        <v>0</v>
      </c>
      <c r="CB159" s="309">
        <v>0</v>
      </c>
      <c r="CC159" s="317">
        <v>0</v>
      </c>
      <c r="CE159" s="311"/>
    </row>
    <row r="160" spans="1:83" ht="18.75">
      <c r="A160" s="184">
        <v>520391</v>
      </c>
      <c r="B160" s="300">
        <v>153</v>
      </c>
      <c r="C160" s="185" t="s">
        <v>199</v>
      </c>
      <c r="D160" s="12">
        <f t="shared" si="24"/>
        <v>0</v>
      </c>
      <c r="E160" s="270">
        <f>СОГАЗ!E163+Капитал!E163+Ингосстрах!E163+Ресо!E163</f>
        <v>0</v>
      </c>
      <c r="F160" s="270">
        <f>СОГАЗ!F163+Капитал!F163+Ингосстрах!F163+Ресо!F163</f>
        <v>0</v>
      </c>
      <c r="G160" s="270">
        <f>СОГАЗ!G163+Капитал!G163+Ингосстрах!G163+Ресо!G163</f>
        <v>0</v>
      </c>
      <c r="H160" s="270">
        <f>СОГАЗ!H163+Капитал!H163+Ингосстрах!H163+Ресо!H163</f>
        <v>0</v>
      </c>
      <c r="I160" s="270">
        <f>СОГАЗ!I163+Капитал!I163+Ингосстрах!I163+Ресо!I163</f>
        <v>0</v>
      </c>
      <c r="J160" s="270">
        <f>СОГАЗ!J163+Капитал!J163+Ингосстрах!J163+Ресо!J163</f>
        <v>0</v>
      </c>
      <c r="K160" s="270">
        <f>СОГАЗ!K163+Капитал!K163+Ингосстрах!K163+Ресо!K163</f>
        <v>0</v>
      </c>
      <c r="L160" s="270">
        <f>СОГАЗ!L163+Капитал!L163+Ингосстрах!L163+Ресо!L163</f>
        <v>0</v>
      </c>
      <c r="M160" s="301">
        <f t="shared" si="25"/>
        <v>0</v>
      </c>
      <c r="N160" s="305">
        <f>СОГАЗ!N163+Капитал!N163+Ингосстрах!N163+Ресо!N163</f>
        <v>0</v>
      </c>
      <c r="O160" s="305">
        <f>СОГАЗ!O163+Капитал!O163+Ингосстрах!O163+Ресо!O163</f>
        <v>381</v>
      </c>
      <c r="P160" s="305">
        <f>СОГАЗ!P163+Капитал!P163+Ингосстрах!P163+Ресо!P163</f>
        <v>0</v>
      </c>
      <c r="Q160" s="305">
        <f>СОГАЗ!Q163+Капитал!Q163+Ингосстрах!Q163+Ресо!Q163</f>
        <v>600</v>
      </c>
      <c r="R160" s="305">
        <f>СОГАЗ!R163+Капитал!R163+Ингосстрах!R163+Ресо!R163</f>
        <v>588</v>
      </c>
      <c r="S160" s="305">
        <f>СОГАЗ!S163+Капитал!S163+Ингосстрах!S163+Ресо!S163</f>
        <v>0</v>
      </c>
      <c r="T160" s="305">
        <f>СОГАЗ!T163+Капитал!T163+Ингосстрах!T163+Ресо!T163</f>
        <v>0</v>
      </c>
      <c r="U160" s="305">
        <f>СОГАЗ!U163+Капитал!U163+Ингосстрах!U163+Ресо!U163</f>
        <v>0</v>
      </c>
      <c r="V160" s="305">
        <f>СОГАЗ!V163+Капитал!V163+Ингосстрах!V163+Ресо!V163</f>
        <v>0</v>
      </c>
      <c r="W160" s="305">
        <f>СОГАЗ!W163+Капитал!W163+Ингосстрах!W163+Ресо!W163</f>
        <v>0</v>
      </c>
      <c r="X160" s="305">
        <f>СОГАЗ!X163+Капитал!X163+Ингосстрах!X163+Ресо!X163</f>
        <v>0</v>
      </c>
      <c r="Y160" s="186">
        <f>СОГАЗ!Y163+Капитал!Y163+Ингосстрах!Y163+Ресо!Y163</f>
        <v>0</v>
      </c>
      <c r="Z160" s="12">
        <f t="shared" si="20"/>
        <v>0</v>
      </c>
      <c r="AA160" s="306">
        <f>СОГАЗ!AA163+Капитал!AA163+Ингосстрах!AA163+Ресо!AA163</f>
        <v>0</v>
      </c>
      <c r="AB160" s="305">
        <f>СОГАЗ!AB163+Капитал!AB163+Ингосстрах!AB163+Ресо!AB163</f>
        <v>0</v>
      </c>
      <c r="AC160" s="305">
        <f>СОГАЗ!AC163+Капитал!AC163+Ингосстрах!AC163+Ресо!AC163</f>
        <v>0</v>
      </c>
      <c r="AD160" s="186">
        <f>СОГАЗ!AD163+Капитал!AD163+Ингосстрах!AD163+Ресо!AD163</f>
        <v>0</v>
      </c>
      <c r="AE160" s="14">
        <f>СОГАЗ!AE163+Капитал!AE163+Ингосстрах!AE163+Ресо!AE163</f>
        <v>0</v>
      </c>
      <c r="AF160" s="305">
        <f>СОГАЗ!AF163+Капитал!AF163+Ингосстрах!AF163+Ресо!AF163</f>
        <v>0</v>
      </c>
      <c r="AG160" s="305">
        <f>СОГАЗ!AG163+Капитал!AG163+Ингосстрах!AG163+Ресо!AG163</f>
        <v>0</v>
      </c>
      <c r="AH160" s="302">
        <f>СОГАЗ!AH163+Капитал!AH163+Ингосстрах!AH163+Ресо!AH163</f>
        <v>0</v>
      </c>
      <c r="AI160" s="17">
        <f t="shared" si="21"/>
        <v>0</v>
      </c>
      <c r="AJ160" s="12">
        <f t="shared" si="22"/>
        <v>163</v>
      </c>
      <c r="AK160" s="306">
        <f>СОГАЗ!AK163+Капитал!AK163+Ингосстрах!AK163+Ресо!AK163</f>
        <v>69</v>
      </c>
      <c r="AL160" s="305">
        <f>СОГАЗ!AL163+Капитал!AL163+Ингосстрах!AL163+Ресо!AL163</f>
        <v>0</v>
      </c>
      <c r="AM160" s="187">
        <f>СОГАЗ!AM163+Капитал!AM163+Ингосстрах!AM163+Ресо!AM163</f>
        <v>94</v>
      </c>
      <c r="AN160" s="14">
        <f>СОГАЗ!AN163+Капитал!AN163+Ингосстрах!AN163+Ресо!AN163</f>
        <v>0</v>
      </c>
      <c r="AO160" s="186">
        <f>СОГАЗ!AO163+Капитал!AO163+Ингосстрах!AO163+Ресо!AO163</f>
        <v>0</v>
      </c>
      <c r="AP160" s="309">
        <f t="shared" si="23"/>
        <v>13899132.489999998</v>
      </c>
      <c r="AQ160" s="314">
        <f t="shared" si="26"/>
        <v>0</v>
      </c>
      <c r="AR160" s="307">
        <v>0</v>
      </c>
      <c r="AS160" s="307">
        <v>0</v>
      </c>
      <c r="AT160" s="307">
        <v>0</v>
      </c>
      <c r="AU160" s="307">
        <v>0</v>
      </c>
      <c r="AV160" s="307">
        <v>0</v>
      </c>
      <c r="AW160" s="307">
        <v>0</v>
      </c>
      <c r="AX160" s="307">
        <v>0</v>
      </c>
      <c r="AY160" s="307">
        <v>0</v>
      </c>
      <c r="AZ160" s="307">
        <v>0</v>
      </c>
      <c r="BA160" s="309">
        <v>2126054.5499999998</v>
      </c>
      <c r="BB160" s="307">
        <v>0</v>
      </c>
      <c r="BC160" s="307">
        <v>1173918.1499999999</v>
      </c>
      <c r="BD160" s="307">
        <v>0</v>
      </c>
      <c r="BE160" s="307">
        <v>398946</v>
      </c>
      <c r="BF160" s="307">
        <v>553190.40000000002</v>
      </c>
      <c r="BG160" s="307">
        <v>0</v>
      </c>
      <c r="BH160" s="307">
        <v>0</v>
      </c>
      <c r="BI160" s="307">
        <v>0</v>
      </c>
      <c r="BJ160" s="307">
        <v>0</v>
      </c>
      <c r="BK160" s="307">
        <v>0</v>
      </c>
      <c r="BL160" s="307">
        <v>0</v>
      </c>
      <c r="BM160" s="307">
        <v>0</v>
      </c>
      <c r="BN160" s="314">
        <f t="shared" si="27"/>
        <v>0</v>
      </c>
      <c r="BO160" s="307">
        <v>0</v>
      </c>
      <c r="BP160" s="307">
        <v>0</v>
      </c>
      <c r="BQ160" s="307">
        <v>0</v>
      </c>
      <c r="BR160" s="307">
        <v>0</v>
      </c>
      <c r="BS160" s="307"/>
      <c r="BT160" s="307">
        <v>0</v>
      </c>
      <c r="BU160" s="307">
        <v>0</v>
      </c>
      <c r="BV160" s="307">
        <v>0</v>
      </c>
      <c r="BW160" s="314">
        <f t="shared" si="28"/>
        <v>0</v>
      </c>
      <c r="BX160" s="314">
        <f t="shared" si="29"/>
        <v>11773077.939999999</v>
      </c>
      <c r="BY160" s="307">
        <v>0</v>
      </c>
      <c r="BZ160" s="307">
        <v>0</v>
      </c>
      <c r="CA160" s="307">
        <v>11773077.939999999</v>
      </c>
      <c r="CB160" s="309">
        <v>0</v>
      </c>
      <c r="CC160" s="317">
        <v>0</v>
      </c>
      <c r="CE160" s="311"/>
    </row>
    <row r="161" spans="1:83" ht="18.75">
      <c r="A161" s="184">
        <v>520243</v>
      </c>
      <c r="B161" s="300">
        <v>154</v>
      </c>
      <c r="C161" s="185" t="s">
        <v>200</v>
      </c>
      <c r="D161" s="12">
        <f t="shared" si="24"/>
        <v>2746</v>
      </c>
      <c r="E161" s="270">
        <f>СОГАЗ!E164+Капитал!E164+Ингосстрах!E164+Ресо!E164</f>
        <v>0</v>
      </c>
      <c r="F161" s="270">
        <f>СОГАЗ!F164+Капитал!F164+Ингосстрах!F164+Ресо!F164</f>
        <v>0</v>
      </c>
      <c r="G161" s="270">
        <f>СОГАЗ!G164+Капитал!G164+Ингосстрах!G164+Ресо!G164</f>
        <v>0</v>
      </c>
      <c r="H161" s="270">
        <f>СОГАЗ!H164+Капитал!H164+Ингосстрах!H164+Ресо!H164</f>
        <v>0</v>
      </c>
      <c r="I161" s="270">
        <f>СОГАЗ!I164+Капитал!I164+Ингосстрах!I164+Ресо!I164</f>
        <v>0</v>
      </c>
      <c r="J161" s="270">
        <f>СОГАЗ!J164+Капитал!J164+Ингосстрах!J164+Ресо!J164</f>
        <v>0</v>
      </c>
      <c r="K161" s="270">
        <f>СОГАЗ!K164+Капитал!K164+Ингосстрах!K164+Ресо!K164</f>
        <v>0</v>
      </c>
      <c r="L161" s="270">
        <f>СОГАЗ!L164+Капитал!L164+Ингосстрах!L164+Ресо!L164</f>
        <v>2746</v>
      </c>
      <c r="M161" s="301">
        <f t="shared" si="25"/>
        <v>4488</v>
      </c>
      <c r="N161" s="305">
        <f>СОГАЗ!N164+Капитал!N164+Ингосстрах!N164+Ресо!N164</f>
        <v>0</v>
      </c>
      <c r="O161" s="305">
        <f>СОГАЗ!O164+Капитал!O164+Ингосстрах!O164+Ресо!O164</f>
        <v>0</v>
      </c>
      <c r="P161" s="305">
        <f>СОГАЗ!P164+Капитал!P164+Ингосстрах!P164+Ресо!P164</f>
        <v>0</v>
      </c>
      <c r="Q161" s="305">
        <f>СОГАЗ!Q164+Капитал!Q164+Ингосстрах!Q164+Ресо!Q164</f>
        <v>0</v>
      </c>
      <c r="R161" s="305">
        <f>СОГАЗ!R164+Капитал!R164+Ингосстрах!R164+Ресо!R164</f>
        <v>0</v>
      </c>
      <c r="S161" s="305">
        <f>СОГАЗ!S164+Капитал!S164+Ингосстрах!S164+Ресо!S164</f>
        <v>0</v>
      </c>
      <c r="T161" s="305">
        <f>СОГАЗ!T164+Капитал!T164+Ингосстрах!T164+Ресо!T164</f>
        <v>0</v>
      </c>
      <c r="U161" s="305">
        <f>СОГАЗ!U164+Капитал!U164+Ингосстрах!U164+Ресо!U164</f>
        <v>0</v>
      </c>
      <c r="V161" s="305">
        <f>СОГАЗ!V164+Капитал!V164+Ингосстрах!V164+Ресо!V164</f>
        <v>0</v>
      </c>
      <c r="W161" s="305">
        <f>СОГАЗ!W164+Капитал!W164+Ингосстрах!W164+Ресо!W164</f>
        <v>0</v>
      </c>
      <c r="X161" s="305">
        <f>СОГАЗ!X164+Капитал!X164+Ингосстрах!X164+Ресо!X164</f>
        <v>0</v>
      </c>
      <c r="Y161" s="186">
        <f>СОГАЗ!Y164+Капитал!Y164+Ингосстрах!Y164+Ресо!Y164</f>
        <v>4488</v>
      </c>
      <c r="Z161" s="12">
        <f t="shared" si="20"/>
        <v>20</v>
      </c>
      <c r="AA161" s="306">
        <f>СОГАЗ!AA164+Капитал!AA164+Ингосстрах!AA164+Ресо!AA164</f>
        <v>0</v>
      </c>
      <c r="AB161" s="305">
        <f>СОГАЗ!AB164+Капитал!AB164+Ингосстрах!AB164+Ресо!AB164</f>
        <v>20</v>
      </c>
      <c r="AC161" s="305">
        <f>СОГАЗ!AC164+Капитал!AC164+Ингосстрах!AC164+Ресо!AC164</f>
        <v>0</v>
      </c>
      <c r="AD161" s="186">
        <f>СОГАЗ!AD164+Капитал!AD164+Ингосстрах!AD164+Ресо!AD164</f>
        <v>0</v>
      </c>
      <c r="AE161" s="14">
        <f>СОГАЗ!AE164+Капитал!AE164+Ингосстрах!AE164+Ресо!AE164</f>
        <v>0</v>
      </c>
      <c r="AF161" s="305">
        <f>СОГАЗ!AF164+Капитал!AF164+Ингосстрах!AF164+Ресо!AF164</f>
        <v>0</v>
      </c>
      <c r="AG161" s="305">
        <f>СОГАЗ!AG164+Капитал!AG164+Ингосстрах!AG164+Ресо!AG164</f>
        <v>0</v>
      </c>
      <c r="AH161" s="302">
        <f>СОГАЗ!AH164+Капитал!AH164+Ингосстрах!AH164+Ресо!AH164</f>
        <v>0</v>
      </c>
      <c r="AI161" s="17">
        <f t="shared" si="21"/>
        <v>0</v>
      </c>
      <c r="AJ161" s="12">
        <f t="shared" si="22"/>
        <v>0</v>
      </c>
      <c r="AK161" s="306">
        <f>СОГАЗ!AK164+Капитал!AK164+Ингосстрах!AK164+Ресо!AK164</f>
        <v>0</v>
      </c>
      <c r="AL161" s="305">
        <f>СОГАЗ!AL164+Капитал!AL164+Ингосстрах!AL164+Ресо!AL164</f>
        <v>0</v>
      </c>
      <c r="AM161" s="187">
        <f>СОГАЗ!AM164+Капитал!AM164+Ингосстрах!AM164+Ресо!AM164</f>
        <v>0</v>
      </c>
      <c r="AN161" s="14">
        <f>СОГАЗ!AN164+Капитал!AN164+Ингосстрах!AN164+Ресо!AN164</f>
        <v>0</v>
      </c>
      <c r="AO161" s="186">
        <f>СОГАЗ!AO164+Капитал!AO164+Ингосстрах!AO164+Ресо!AO164</f>
        <v>0</v>
      </c>
      <c r="AP161" s="309">
        <f t="shared" si="23"/>
        <v>5548634.9400000004</v>
      </c>
      <c r="AQ161" s="314">
        <f t="shared" si="26"/>
        <v>1533503.7</v>
      </c>
      <c r="AR161" s="307">
        <v>0</v>
      </c>
      <c r="AS161" s="307">
        <v>0</v>
      </c>
      <c r="AT161" s="307">
        <v>0</v>
      </c>
      <c r="AU161" s="307">
        <v>0</v>
      </c>
      <c r="AV161" s="307">
        <v>0</v>
      </c>
      <c r="AW161" s="307">
        <v>0</v>
      </c>
      <c r="AX161" s="307">
        <v>0</v>
      </c>
      <c r="AY161" s="307">
        <v>0</v>
      </c>
      <c r="AZ161" s="307">
        <v>1533503.7</v>
      </c>
      <c r="BA161" s="309">
        <v>4006347.8400000003</v>
      </c>
      <c r="BB161" s="307">
        <v>0</v>
      </c>
      <c r="BC161" s="307">
        <v>0</v>
      </c>
      <c r="BD161" s="307">
        <v>0</v>
      </c>
      <c r="BE161" s="307">
        <v>0</v>
      </c>
      <c r="BF161" s="307">
        <v>0</v>
      </c>
      <c r="BG161" s="307">
        <v>0</v>
      </c>
      <c r="BH161" s="307">
        <v>0</v>
      </c>
      <c r="BI161" s="307">
        <v>0</v>
      </c>
      <c r="BJ161" s="307">
        <v>0</v>
      </c>
      <c r="BK161" s="307">
        <v>0</v>
      </c>
      <c r="BL161" s="307">
        <v>0</v>
      </c>
      <c r="BM161" s="307">
        <v>4006347.8400000003</v>
      </c>
      <c r="BN161" s="314">
        <f t="shared" si="27"/>
        <v>8783.4</v>
      </c>
      <c r="BO161" s="307">
        <v>0</v>
      </c>
      <c r="BP161" s="307">
        <v>8783.4</v>
      </c>
      <c r="BQ161" s="307">
        <v>0</v>
      </c>
      <c r="BR161" s="307">
        <v>0</v>
      </c>
      <c r="BS161" s="307"/>
      <c r="BT161" s="307">
        <v>0</v>
      </c>
      <c r="BU161" s="307">
        <v>0</v>
      </c>
      <c r="BV161" s="307">
        <v>0</v>
      </c>
      <c r="BW161" s="314">
        <f t="shared" si="28"/>
        <v>0</v>
      </c>
      <c r="BX161" s="314">
        <f t="shared" si="29"/>
        <v>0</v>
      </c>
      <c r="BY161" s="307">
        <v>0</v>
      </c>
      <c r="BZ161" s="307">
        <v>0</v>
      </c>
      <c r="CA161" s="307">
        <v>0</v>
      </c>
      <c r="CB161" s="309">
        <v>0</v>
      </c>
      <c r="CC161" s="317">
        <v>0</v>
      </c>
      <c r="CE161" s="311"/>
    </row>
    <row r="162" spans="1:83" ht="18.75">
      <c r="A162" s="184">
        <v>520264</v>
      </c>
      <c r="B162" s="300">
        <v>155</v>
      </c>
      <c r="C162" s="185" t="s">
        <v>201</v>
      </c>
      <c r="D162" s="12">
        <f t="shared" si="24"/>
        <v>3631</v>
      </c>
      <c r="E162" s="270">
        <f>СОГАЗ!E165+Капитал!E165+Ингосстрах!E165+Ресо!E165</f>
        <v>0</v>
      </c>
      <c r="F162" s="270">
        <f>СОГАЗ!F165+Капитал!F165+Ингосстрах!F165+Ресо!F165</f>
        <v>0</v>
      </c>
      <c r="G162" s="270">
        <f>СОГАЗ!G165+Капитал!G165+Ингосстрах!G165+Ресо!G165</f>
        <v>0</v>
      </c>
      <c r="H162" s="270">
        <f>СОГАЗ!H165+Капитал!H165+Ингосстрах!H165+Ресо!H165</f>
        <v>0</v>
      </c>
      <c r="I162" s="270">
        <f>СОГАЗ!I165+Капитал!I165+Ингосстрах!I165+Ресо!I165</f>
        <v>0</v>
      </c>
      <c r="J162" s="270">
        <f>СОГАЗ!J165+Капитал!J165+Ингосстрах!J165+Ресо!J165</f>
        <v>0</v>
      </c>
      <c r="K162" s="270">
        <f>СОГАЗ!K165+Капитал!K165+Ингосстрах!K165+Ресо!K165</f>
        <v>0</v>
      </c>
      <c r="L162" s="270">
        <f>СОГАЗ!L165+Капитал!L165+Ингосстрах!L165+Ресо!L165</f>
        <v>3631</v>
      </c>
      <c r="M162" s="301">
        <f t="shared" si="25"/>
        <v>12472</v>
      </c>
      <c r="N162" s="305">
        <f>СОГАЗ!N165+Капитал!N165+Ингосстрах!N165+Ресо!N165</f>
        <v>0</v>
      </c>
      <c r="O162" s="305">
        <f>СОГАЗ!O165+Капитал!O165+Ингосстрах!O165+Ресо!O165</f>
        <v>0</v>
      </c>
      <c r="P162" s="305">
        <f>СОГАЗ!P165+Капитал!P165+Ингосстрах!P165+Ресо!P165</f>
        <v>0</v>
      </c>
      <c r="Q162" s="305">
        <f>СОГАЗ!Q165+Капитал!Q165+Ингосстрах!Q165+Ресо!Q165</f>
        <v>0</v>
      </c>
      <c r="R162" s="305">
        <f>СОГАЗ!R165+Капитал!R165+Ингосстрах!R165+Ресо!R165</f>
        <v>0</v>
      </c>
      <c r="S162" s="305">
        <f>СОГАЗ!S165+Капитал!S165+Ингосстрах!S165+Ресо!S165</f>
        <v>0</v>
      </c>
      <c r="T162" s="305">
        <f>СОГАЗ!T165+Капитал!T165+Ингосстрах!T165+Ресо!T165</f>
        <v>0</v>
      </c>
      <c r="U162" s="305">
        <f>СОГАЗ!U165+Капитал!U165+Ингосстрах!U165+Ресо!U165</f>
        <v>0</v>
      </c>
      <c r="V162" s="305">
        <f>СОГАЗ!V165+Капитал!V165+Ингосстрах!V165+Ресо!V165</f>
        <v>0</v>
      </c>
      <c r="W162" s="305">
        <f>СОГАЗ!W165+Капитал!W165+Ингосстрах!W165+Ресо!W165</f>
        <v>0</v>
      </c>
      <c r="X162" s="305">
        <f>СОГАЗ!X165+Капитал!X165+Ингосстрах!X165+Ресо!X165</f>
        <v>0</v>
      </c>
      <c r="Y162" s="186">
        <f>СОГАЗ!Y165+Капитал!Y165+Ингосстрах!Y165+Ресо!Y165</f>
        <v>12472</v>
      </c>
      <c r="Z162" s="12">
        <f t="shared" si="20"/>
        <v>45</v>
      </c>
      <c r="AA162" s="306">
        <f>СОГАЗ!AA165+Капитал!AA165+Ингосстрах!AA165+Ресо!AA165</f>
        <v>0</v>
      </c>
      <c r="AB162" s="305">
        <f>СОГАЗ!AB165+Капитал!AB165+Ингосстрах!AB165+Ресо!AB165</f>
        <v>45</v>
      </c>
      <c r="AC162" s="305">
        <f>СОГАЗ!AC165+Капитал!AC165+Ингосстрах!AC165+Ресо!AC165</f>
        <v>0</v>
      </c>
      <c r="AD162" s="186">
        <f>СОГАЗ!AD165+Капитал!AD165+Ингосстрах!AD165+Ресо!AD165</f>
        <v>0</v>
      </c>
      <c r="AE162" s="14">
        <f>СОГАЗ!AE165+Капитал!AE165+Ингосстрах!AE165+Ресо!AE165</f>
        <v>0</v>
      </c>
      <c r="AF162" s="305">
        <f>СОГАЗ!AF165+Капитал!AF165+Ингосстрах!AF165+Ресо!AF165</f>
        <v>0</v>
      </c>
      <c r="AG162" s="305">
        <f>СОГАЗ!AG165+Капитал!AG165+Ингосстрах!AG165+Ресо!AG165</f>
        <v>0</v>
      </c>
      <c r="AH162" s="302">
        <f>СОГАЗ!AH165+Капитал!AH165+Ингосстрах!AH165+Ресо!AH165</f>
        <v>0</v>
      </c>
      <c r="AI162" s="17">
        <f t="shared" si="21"/>
        <v>0</v>
      </c>
      <c r="AJ162" s="12">
        <f t="shared" si="22"/>
        <v>0</v>
      </c>
      <c r="AK162" s="306">
        <f>СОГАЗ!AK165+Капитал!AK165+Ингосстрах!AK165+Ресо!AK165</f>
        <v>0</v>
      </c>
      <c r="AL162" s="305">
        <f>СОГАЗ!AL165+Капитал!AL165+Ингосстрах!AL165+Ресо!AL165</f>
        <v>0</v>
      </c>
      <c r="AM162" s="187">
        <f>СОГАЗ!AM165+Капитал!AM165+Ингосстрах!AM165+Ресо!AM165</f>
        <v>0</v>
      </c>
      <c r="AN162" s="14">
        <f>СОГАЗ!AN165+Капитал!AN165+Ингосстрах!AN165+Ресо!AN165</f>
        <v>0</v>
      </c>
      <c r="AO162" s="186">
        <f>СОГАЗ!AO165+Капитал!AO165+Ингосстрах!AO165+Ресо!AO165</f>
        <v>0</v>
      </c>
      <c r="AP162" s="309">
        <f t="shared" si="23"/>
        <v>13180999.559999999</v>
      </c>
      <c r="AQ162" s="314">
        <f t="shared" si="26"/>
        <v>2027731.95</v>
      </c>
      <c r="AR162" s="307">
        <v>0</v>
      </c>
      <c r="AS162" s="307">
        <v>0</v>
      </c>
      <c r="AT162" s="307">
        <v>0</v>
      </c>
      <c r="AU162" s="307">
        <v>0</v>
      </c>
      <c r="AV162" s="307">
        <v>0</v>
      </c>
      <c r="AW162" s="307">
        <v>0</v>
      </c>
      <c r="AX162" s="307">
        <v>0</v>
      </c>
      <c r="AY162" s="307">
        <v>0</v>
      </c>
      <c r="AZ162" s="307">
        <v>2027731.95</v>
      </c>
      <c r="BA162" s="309">
        <v>11133504.959999999</v>
      </c>
      <c r="BB162" s="307">
        <v>0</v>
      </c>
      <c r="BC162" s="307">
        <v>0</v>
      </c>
      <c r="BD162" s="307">
        <v>0</v>
      </c>
      <c r="BE162" s="307">
        <v>0</v>
      </c>
      <c r="BF162" s="307">
        <v>0</v>
      </c>
      <c r="BG162" s="307">
        <v>0</v>
      </c>
      <c r="BH162" s="307">
        <v>0</v>
      </c>
      <c r="BI162" s="307">
        <v>0</v>
      </c>
      <c r="BJ162" s="307">
        <v>0</v>
      </c>
      <c r="BK162" s="307">
        <v>0</v>
      </c>
      <c r="BL162" s="307">
        <v>0</v>
      </c>
      <c r="BM162" s="307">
        <v>11133504.959999999</v>
      </c>
      <c r="BN162" s="314">
        <f t="shared" si="27"/>
        <v>19762.650000000001</v>
      </c>
      <c r="BO162" s="307">
        <v>0</v>
      </c>
      <c r="BP162" s="307">
        <v>19762.650000000001</v>
      </c>
      <c r="BQ162" s="307">
        <v>0</v>
      </c>
      <c r="BR162" s="307">
        <v>0</v>
      </c>
      <c r="BS162" s="307"/>
      <c r="BT162" s="307">
        <v>0</v>
      </c>
      <c r="BU162" s="307">
        <v>0</v>
      </c>
      <c r="BV162" s="307">
        <v>0</v>
      </c>
      <c r="BW162" s="314">
        <f t="shared" si="28"/>
        <v>0</v>
      </c>
      <c r="BX162" s="314">
        <f t="shared" si="29"/>
        <v>0</v>
      </c>
      <c r="BY162" s="307">
        <v>0</v>
      </c>
      <c r="BZ162" s="307">
        <v>0</v>
      </c>
      <c r="CA162" s="307">
        <v>0</v>
      </c>
      <c r="CB162" s="309">
        <v>0</v>
      </c>
      <c r="CC162" s="317">
        <v>0</v>
      </c>
      <c r="CE162" s="311"/>
    </row>
    <row r="163" spans="1:83" ht="18.75">
      <c r="A163" s="184">
        <v>520314</v>
      </c>
      <c r="B163" s="300">
        <v>156</v>
      </c>
      <c r="C163" s="185" t="s">
        <v>202</v>
      </c>
      <c r="D163" s="12">
        <f t="shared" si="24"/>
        <v>5461</v>
      </c>
      <c r="E163" s="270">
        <f>СОГАЗ!E166+Капитал!E166+Ингосстрах!E166+Ресо!E166</f>
        <v>0</v>
      </c>
      <c r="F163" s="270">
        <f>СОГАЗ!F166+Капитал!F166+Ингосстрах!F166+Ресо!F166</f>
        <v>0</v>
      </c>
      <c r="G163" s="270">
        <f>СОГАЗ!G166+Капитал!G166+Ингосстрах!G166+Ресо!G166</f>
        <v>0</v>
      </c>
      <c r="H163" s="270">
        <f>СОГАЗ!H166+Капитал!H166+Ингосстрах!H166+Ресо!H166</f>
        <v>0</v>
      </c>
      <c r="I163" s="270">
        <f>СОГАЗ!I166+Капитал!I166+Ингосстрах!I166+Ресо!I166</f>
        <v>0</v>
      </c>
      <c r="J163" s="270">
        <f>СОГАЗ!J166+Капитал!J166+Ингосстрах!J166+Ресо!J166</f>
        <v>0</v>
      </c>
      <c r="K163" s="270">
        <f>СОГАЗ!K166+Капитал!K166+Ингосстрах!K166+Ресо!K166</f>
        <v>0</v>
      </c>
      <c r="L163" s="270">
        <f>СОГАЗ!L166+Капитал!L166+Ингосстрах!L166+Ресо!L166</f>
        <v>5461</v>
      </c>
      <c r="M163" s="301">
        <f t="shared" si="25"/>
        <v>3480</v>
      </c>
      <c r="N163" s="305">
        <f>СОГАЗ!N166+Капитал!N166+Ингосстрах!N166+Ресо!N166</f>
        <v>0</v>
      </c>
      <c r="O163" s="305">
        <f>СОГАЗ!O166+Капитал!O166+Ингосстрах!O166+Ресо!O166</f>
        <v>0</v>
      </c>
      <c r="P163" s="305">
        <f>СОГАЗ!P166+Капитал!P166+Ингосстрах!P166+Ресо!P166</f>
        <v>0</v>
      </c>
      <c r="Q163" s="305">
        <f>СОГАЗ!Q166+Капитал!Q166+Ингосстрах!Q166+Ресо!Q166</f>
        <v>0</v>
      </c>
      <c r="R163" s="305">
        <f>СОГАЗ!R166+Капитал!R166+Ингосстрах!R166+Ресо!R166</f>
        <v>0</v>
      </c>
      <c r="S163" s="305">
        <f>СОГАЗ!S166+Капитал!S166+Ингосстрах!S166+Ресо!S166</f>
        <v>0</v>
      </c>
      <c r="T163" s="305">
        <f>СОГАЗ!T166+Капитал!T166+Ингосстрах!T166+Ресо!T166</f>
        <v>0</v>
      </c>
      <c r="U163" s="305">
        <f>СОГАЗ!U166+Капитал!U166+Ингосстрах!U166+Ресо!U166</f>
        <v>0</v>
      </c>
      <c r="V163" s="305">
        <f>СОГАЗ!V166+Капитал!V166+Ингосстрах!V166+Ресо!V166</f>
        <v>0</v>
      </c>
      <c r="W163" s="305">
        <f>СОГАЗ!W166+Капитал!W166+Ингосстрах!W166+Ресо!W166</f>
        <v>0</v>
      </c>
      <c r="X163" s="305">
        <f>СОГАЗ!X166+Капитал!X166+Ингосстрах!X166+Ресо!X166</f>
        <v>0</v>
      </c>
      <c r="Y163" s="186">
        <f>СОГАЗ!Y166+Капитал!Y166+Ингосстрах!Y166+Ресо!Y166</f>
        <v>3480</v>
      </c>
      <c r="Z163" s="12">
        <f t="shared" si="20"/>
        <v>0</v>
      </c>
      <c r="AA163" s="306">
        <f>СОГАЗ!AA166+Капитал!AA166+Ингосстрах!AA166+Ресо!AA166</f>
        <v>0</v>
      </c>
      <c r="AB163" s="305">
        <f>СОГАЗ!AB166+Капитал!AB166+Ингосстрах!AB166+Ресо!AB166</f>
        <v>0</v>
      </c>
      <c r="AC163" s="305">
        <f>СОГАЗ!AC166+Капитал!AC166+Ингосстрах!AC166+Ресо!AC166</f>
        <v>0</v>
      </c>
      <c r="AD163" s="186">
        <f>СОГАЗ!AD166+Капитал!AD166+Ингосстрах!AD166+Ресо!AD166</f>
        <v>0</v>
      </c>
      <c r="AE163" s="14">
        <f>СОГАЗ!AE166+Капитал!AE166+Ингосстрах!AE166+Ресо!AE166</f>
        <v>0</v>
      </c>
      <c r="AF163" s="305">
        <f>СОГАЗ!AF166+Капитал!AF166+Ингосстрах!AF166+Ресо!AF166</f>
        <v>0</v>
      </c>
      <c r="AG163" s="305">
        <f>СОГАЗ!AG166+Капитал!AG166+Ингосстрах!AG166+Ресо!AG166</f>
        <v>0</v>
      </c>
      <c r="AH163" s="302">
        <f>СОГАЗ!AH166+Капитал!AH166+Ингосстрах!AH166+Ресо!AH166</f>
        <v>0</v>
      </c>
      <c r="AI163" s="17">
        <f t="shared" si="21"/>
        <v>0</v>
      </c>
      <c r="AJ163" s="12">
        <f t="shared" si="22"/>
        <v>0</v>
      </c>
      <c r="AK163" s="306">
        <f>СОГАЗ!AK166+Капитал!AK166+Ингосстрах!AK166+Ресо!AK166</f>
        <v>0</v>
      </c>
      <c r="AL163" s="305">
        <f>СОГАЗ!AL166+Капитал!AL166+Ингосстрах!AL166+Ресо!AL166</f>
        <v>0</v>
      </c>
      <c r="AM163" s="187">
        <f>СОГАЗ!AM166+Капитал!AM166+Ингосстрах!AM166+Ресо!AM166</f>
        <v>0</v>
      </c>
      <c r="AN163" s="14">
        <f>СОГАЗ!AN166+Капитал!AN166+Ингосстрах!AN166+Ресо!AN166</f>
        <v>0</v>
      </c>
      <c r="AO163" s="186">
        <f>СОГАЗ!AO166+Капитал!AO166+Ингосстрах!AO166+Ресо!AO166</f>
        <v>0</v>
      </c>
      <c r="AP163" s="309">
        <f t="shared" si="23"/>
        <v>6156221.8499999996</v>
      </c>
      <c r="AQ163" s="314">
        <f t="shared" si="26"/>
        <v>3049695.4499999997</v>
      </c>
      <c r="AR163" s="307">
        <v>0</v>
      </c>
      <c r="AS163" s="307">
        <v>0</v>
      </c>
      <c r="AT163" s="307">
        <v>0</v>
      </c>
      <c r="AU163" s="307">
        <v>0</v>
      </c>
      <c r="AV163" s="307">
        <v>0</v>
      </c>
      <c r="AW163" s="307">
        <v>0</v>
      </c>
      <c r="AX163" s="307">
        <v>0</v>
      </c>
      <c r="AY163" s="307">
        <v>0</v>
      </c>
      <c r="AZ163" s="307">
        <v>3049695.4499999997</v>
      </c>
      <c r="BA163" s="309">
        <v>3106526.4</v>
      </c>
      <c r="BB163" s="307">
        <v>0</v>
      </c>
      <c r="BC163" s="307">
        <v>0</v>
      </c>
      <c r="BD163" s="307">
        <v>0</v>
      </c>
      <c r="BE163" s="307">
        <v>0</v>
      </c>
      <c r="BF163" s="307">
        <v>0</v>
      </c>
      <c r="BG163" s="307">
        <v>0</v>
      </c>
      <c r="BH163" s="307">
        <v>0</v>
      </c>
      <c r="BI163" s="307">
        <v>0</v>
      </c>
      <c r="BJ163" s="307">
        <v>0</v>
      </c>
      <c r="BK163" s="307">
        <v>0</v>
      </c>
      <c r="BL163" s="307">
        <v>0</v>
      </c>
      <c r="BM163" s="307">
        <v>3106526.4</v>
      </c>
      <c r="BN163" s="314">
        <f t="shared" si="27"/>
        <v>0</v>
      </c>
      <c r="BO163" s="307">
        <v>0</v>
      </c>
      <c r="BP163" s="307">
        <v>0</v>
      </c>
      <c r="BQ163" s="307">
        <v>0</v>
      </c>
      <c r="BR163" s="307">
        <v>0</v>
      </c>
      <c r="BS163" s="307"/>
      <c r="BT163" s="307">
        <v>0</v>
      </c>
      <c r="BU163" s="307">
        <v>0</v>
      </c>
      <c r="BV163" s="307">
        <v>0</v>
      </c>
      <c r="BW163" s="314">
        <f t="shared" si="28"/>
        <v>0</v>
      </c>
      <c r="BX163" s="314">
        <f t="shared" si="29"/>
        <v>0</v>
      </c>
      <c r="BY163" s="307">
        <v>0</v>
      </c>
      <c r="BZ163" s="307">
        <v>0</v>
      </c>
      <c r="CA163" s="307">
        <v>0</v>
      </c>
      <c r="CB163" s="309">
        <v>0</v>
      </c>
      <c r="CC163" s="317">
        <v>0</v>
      </c>
      <c r="CE163" s="311"/>
    </row>
    <row r="164" spans="1:83" ht="18.75">
      <c r="A164" s="184">
        <v>520179</v>
      </c>
      <c r="B164" s="300">
        <v>157</v>
      </c>
      <c r="C164" s="185" t="s">
        <v>203</v>
      </c>
      <c r="D164" s="12">
        <f t="shared" si="24"/>
        <v>233</v>
      </c>
      <c r="E164" s="270">
        <f>СОГАЗ!E167+Капитал!E167+Ингосстрах!E167+Ресо!E167</f>
        <v>0</v>
      </c>
      <c r="F164" s="270">
        <f>СОГАЗ!F167+Капитал!F167+Ингосстрах!F167+Ресо!F167</f>
        <v>0</v>
      </c>
      <c r="G164" s="270">
        <f>СОГАЗ!G167+Капитал!G167+Ингосстрах!G167+Ресо!G167</f>
        <v>0</v>
      </c>
      <c r="H164" s="270">
        <f>СОГАЗ!H167+Капитал!H167+Ингосстрах!H167+Ресо!H167</f>
        <v>0</v>
      </c>
      <c r="I164" s="270">
        <f>СОГАЗ!I167+Капитал!I167+Ингосстрах!I167+Ресо!I167</f>
        <v>0</v>
      </c>
      <c r="J164" s="270">
        <f>СОГАЗ!J167+Капитал!J167+Ингосстрах!J167+Ресо!J167</f>
        <v>0</v>
      </c>
      <c r="K164" s="270">
        <f>СОГАЗ!K167+Капитал!K167+Ингосстрах!K167+Ресо!K167</f>
        <v>0</v>
      </c>
      <c r="L164" s="270">
        <f>СОГАЗ!L167+Капитал!L167+Ингосстрах!L167+Ресо!L167</f>
        <v>233</v>
      </c>
      <c r="M164" s="301">
        <f t="shared" si="25"/>
        <v>155</v>
      </c>
      <c r="N164" s="305">
        <f>СОГАЗ!N167+Капитал!N167+Ингосстрах!N167+Ресо!N167</f>
        <v>0</v>
      </c>
      <c r="O164" s="305">
        <f>СОГАЗ!O167+Капитал!O167+Ингосстрах!O167+Ресо!O167</f>
        <v>0</v>
      </c>
      <c r="P164" s="305">
        <f>СОГАЗ!P167+Капитал!P167+Ингосстрах!P167+Ресо!P167</f>
        <v>0</v>
      </c>
      <c r="Q164" s="305">
        <f>СОГАЗ!Q167+Капитал!Q167+Ингосстрах!Q167+Ресо!Q167</f>
        <v>0</v>
      </c>
      <c r="R164" s="305">
        <f>СОГАЗ!R167+Капитал!R167+Ингосстрах!R167+Ресо!R167</f>
        <v>0</v>
      </c>
      <c r="S164" s="305">
        <f>СОГАЗ!S167+Капитал!S167+Ингосстрах!S167+Ресо!S167</f>
        <v>0</v>
      </c>
      <c r="T164" s="305">
        <f>СОГАЗ!T167+Капитал!T167+Ингосстрах!T167+Ресо!T167</f>
        <v>0</v>
      </c>
      <c r="U164" s="305">
        <f>СОГАЗ!U167+Капитал!U167+Ингосстрах!U167+Ресо!U167</f>
        <v>0</v>
      </c>
      <c r="V164" s="305">
        <f>СОГАЗ!V167+Капитал!V167+Ингосстрах!V167+Ресо!V167</f>
        <v>0</v>
      </c>
      <c r="W164" s="305">
        <f>СОГАЗ!W167+Капитал!W167+Ингосстрах!W167+Ресо!W167</f>
        <v>0</v>
      </c>
      <c r="X164" s="305">
        <f>СОГАЗ!X167+Капитал!X167+Ингосстрах!X167+Ресо!X167</f>
        <v>0</v>
      </c>
      <c r="Y164" s="186">
        <f>СОГАЗ!Y167+Капитал!Y167+Ингосстрах!Y167+Ресо!Y167</f>
        <v>155</v>
      </c>
      <c r="Z164" s="12">
        <f t="shared" si="20"/>
        <v>3</v>
      </c>
      <c r="AA164" s="306">
        <f>СОГАЗ!AA167+Капитал!AA167+Ингосстрах!AA167+Ресо!AA167</f>
        <v>0</v>
      </c>
      <c r="AB164" s="305">
        <f>СОГАЗ!AB167+Капитал!AB167+Ингосстрах!AB167+Ресо!AB167</f>
        <v>3</v>
      </c>
      <c r="AC164" s="305">
        <f>СОГАЗ!AC167+Капитал!AC167+Ингосстрах!AC167+Ресо!AC167</f>
        <v>0</v>
      </c>
      <c r="AD164" s="186">
        <f>СОГАЗ!AD167+Капитал!AD167+Ингосстрах!AD167+Ресо!AD167</f>
        <v>0</v>
      </c>
      <c r="AE164" s="14">
        <f>СОГАЗ!AE167+Капитал!AE167+Ингосстрах!AE167+Ресо!AE167</f>
        <v>0</v>
      </c>
      <c r="AF164" s="305">
        <f>СОГАЗ!AF167+Капитал!AF167+Ингосстрах!AF167+Ресо!AF167</f>
        <v>0</v>
      </c>
      <c r="AG164" s="305">
        <f>СОГАЗ!AG167+Капитал!AG167+Ингосстрах!AG167+Ресо!AG167</f>
        <v>0</v>
      </c>
      <c r="AH164" s="302">
        <f>СОГАЗ!AH167+Капитал!AH167+Ингосстрах!AH167+Ресо!AH167</f>
        <v>0</v>
      </c>
      <c r="AI164" s="17">
        <f t="shared" si="21"/>
        <v>0</v>
      </c>
      <c r="AJ164" s="12">
        <f t="shared" si="22"/>
        <v>0</v>
      </c>
      <c r="AK164" s="306">
        <f>СОГАЗ!AK167+Капитал!AK167+Ингосстрах!AK167+Ресо!AK167</f>
        <v>0</v>
      </c>
      <c r="AL164" s="305">
        <f>СОГАЗ!AL167+Капитал!AL167+Ингосстрах!AL167+Ресо!AL167</f>
        <v>0</v>
      </c>
      <c r="AM164" s="187">
        <f>СОГАЗ!AM167+Капитал!AM167+Ингосстрах!AM167+Ресо!AM167</f>
        <v>0</v>
      </c>
      <c r="AN164" s="14">
        <f>СОГАЗ!AN167+Капитал!AN167+Ингосстрах!AN167+Ресо!AN167</f>
        <v>0</v>
      </c>
      <c r="AO164" s="186">
        <f>СОГАЗ!AO167+Капитал!AO167+Ингосстрах!AO167+Ресо!AO167</f>
        <v>0</v>
      </c>
      <c r="AP164" s="309">
        <f t="shared" si="23"/>
        <v>269801.76</v>
      </c>
      <c r="AQ164" s="314">
        <f t="shared" si="26"/>
        <v>130118.85</v>
      </c>
      <c r="AR164" s="307">
        <v>0</v>
      </c>
      <c r="AS164" s="307">
        <v>0</v>
      </c>
      <c r="AT164" s="307">
        <v>0</v>
      </c>
      <c r="AU164" s="307">
        <v>0</v>
      </c>
      <c r="AV164" s="307">
        <v>0</v>
      </c>
      <c r="AW164" s="307">
        <v>0</v>
      </c>
      <c r="AX164" s="307">
        <v>0</v>
      </c>
      <c r="AY164" s="307">
        <v>0</v>
      </c>
      <c r="AZ164" s="307">
        <v>130118.85</v>
      </c>
      <c r="BA164" s="309">
        <v>138365.4</v>
      </c>
      <c r="BB164" s="307">
        <v>0</v>
      </c>
      <c r="BC164" s="307">
        <v>0</v>
      </c>
      <c r="BD164" s="307">
        <v>0</v>
      </c>
      <c r="BE164" s="307">
        <v>0</v>
      </c>
      <c r="BF164" s="307">
        <v>0</v>
      </c>
      <c r="BG164" s="307">
        <v>0</v>
      </c>
      <c r="BH164" s="307">
        <v>0</v>
      </c>
      <c r="BI164" s="307">
        <v>0</v>
      </c>
      <c r="BJ164" s="307">
        <v>0</v>
      </c>
      <c r="BK164" s="307">
        <v>0</v>
      </c>
      <c r="BL164" s="307">
        <v>0</v>
      </c>
      <c r="BM164" s="307">
        <v>138365.4</v>
      </c>
      <c r="BN164" s="314">
        <f t="shared" si="27"/>
        <v>1317.51</v>
      </c>
      <c r="BO164" s="307">
        <v>0</v>
      </c>
      <c r="BP164" s="307">
        <v>1317.51</v>
      </c>
      <c r="BQ164" s="307">
        <v>0</v>
      </c>
      <c r="BR164" s="307">
        <v>0</v>
      </c>
      <c r="BS164" s="307"/>
      <c r="BT164" s="307">
        <v>0</v>
      </c>
      <c r="BU164" s="307">
        <v>0</v>
      </c>
      <c r="BV164" s="307">
        <v>0</v>
      </c>
      <c r="BW164" s="314">
        <f t="shared" si="28"/>
        <v>0</v>
      </c>
      <c r="BX164" s="314">
        <f t="shared" si="29"/>
        <v>0</v>
      </c>
      <c r="BY164" s="307">
        <v>0</v>
      </c>
      <c r="BZ164" s="307">
        <v>0</v>
      </c>
      <c r="CA164" s="307">
        <v>0</v>
      </c>
      <c r="CB164" s="309">
        <v>0</v>
      </c>
      <c r="CC164" s="317">
        <v>0</v>
      </c>
      <c r="CE164" s="311"/>
    </row>
    <row r="165" spans="1:83" ht="28.5">
      <c r="A165" s="184">
        <v>520195</v>
      </c>
      <c r="B165" s="300">
        <v>158</v>
      </c>
      <c r="C165" s="185" t="s">
        <v>204</v>
      </c>
      <c r="D165" s="12">
        <f t="shared" si="24"/>
        <v>1725</v>
      </c>
      <c r="E165" s="270">
        <f>СОГАЗ!E168+Капитал!E168+Ингосстрах!E168+Ресо!E168</f>
        <v>1725</v>
      </c>
      <c r="F165" s="270">
        <f>СОГАЗ!F168+Капитал!F168+Ингосстрах!F168+Ресо!F168</f>
        <v>0</v>
      </c>
      <c r="G165" s="270">
        <f>СОГАЗ!G168+Капитал!G168+Ингосстрах!G168+Ресо!G168</f>
        <v>0</v>
      </c>
      <c r="H165" s="270">
        <f>СОГАЗ!H168+Капитал!H168+Ингосстрах!H168+Ресо!H168</f>
        <v>0</v>
      </c>
      <c r="I165" s="270">
        <f>СОГАЗ!I168+Капитал!I168+Ингосстрах!I168+Ресо!I168</f>
        <v>0</v>
      </c>
      <c r="J165" s="270">
        <f>СОГАЗ!J168+Капитал!J168+Ингосстрах!J168+Ресо!J168</f>
        <v>0</v>
      </c>
      <c r="K165" s="270">
        <f>СОГАЗ!K168+Капитал!K168+Ингосстрах!K168+Ресо!K168</f>
        <v>0</v>
      </c>
      <c r="L165" s="270">
        <f>СОГАЗ!L168+Капитал!L168+Ингосстрах!L168+Ресо!L168</f>
        <v>0</v>
      </c>
      <c r="M165" s="301">
        <f t="shared" si="25"/>
        <v>12950</v>
      </c>
      <c r="N165" s="305">
        <f>СОГАЗ!N168+Капитал!N168+Ингосстрах!N168+Ресо!N168</f>
        <v>12950</v>
      </c>
      <c r="O165" s="305">
        <f>СОГАЗ!O168+Капитал!O168+Ингосстрах!O168+Ресо!O168</f>
        <v>0</v>
      </c>
      <c r="P165" s="305">
        <f>СОГАЗ!P168+Капитал!P168+Ингосстрах!P168+Ресо!P168</f>
        <v>0</v>
      </c>
      <c r="Q165" s="305">
        <f>СОГАЗ!Q168+Капитал!Q168+Ингосстрах!Q168+Ресо!Q168</f>
        <v>0</v>
      </c>
      <c r="R165" s="305">
        <f>СОГАЗ!R168+Капитал!R168+Ингосстрах!R168+Ресо!R168</f>
        <v>0</v>
      </c>
      <c r="S165" s="305">
        <f>СОГАЗ!S168+Капитал!S168+Ингосстрах!S168+Ресо!S168</f>
        <v>0</v>
      </c>
      <c r="T165" s="305">
        <f>СОГАЗ!T168+Капитал!T168+Ингосстрах!T168+Ресо!T168</f>
        <v>0</v>
      </c>
      <c r="U165" s="305">
        <f>СОГАЗ!U168+Капитал!U168+Ингосстрах!U168+Ресо!U168</f>
        <v>0</v>
      </c>
      <c r="V165" s="305">
        <f>СОГАЗ!V168+Капитал!V168+Ингосстрах!V168+Ресо!V168</f>
        <v>0</v>
      </c>
      <c r="W165" s="305">
        <f>СОГАЗ!W168+Капитал!W168+Ингосстрах!W168+Ресо!W168</f>
        <v>0</v>
      </c>
      <c r="X165" s="305">
        <f>СОГАЗ!X168+Капитал!X168+Ингосстрах!X168+Ресо!X168</f>
        <v>0</v>
      </c>
      <c r="Y165" s="186">
        <f>СОГАЗ!Y168+Капитал!Y168+Ингосстрах!Y168+Ресо!Y168</f>
        <v>0</v>
      </c>
      <c r="Z165" s="12">
        <f t="shared" si="20"/>
        <v>0</v>
      </c>
      <c r="AA165" s="306">
        <f>СОГАЗ!AA168+Капитал!AA168+Ингосстрах!AA168+Ресо!AA168</f>
        <v>0</v>
      </c>
      <c r="AB165" s="305">
        <f>СОГАЗ!AB168+Капитал!AB168+Ингосстрах!AB168+Ресо!AB168</f>
        <v>0</v>
      </c>
      <c r="AC165" s="305">
        <f>СОГАЗ!AC168+Капитал!AC168+Ингосстрах!AC168+Ресо!AC168</f>
        <v>0</v>
      </c>
      <c r="AD165" s="186">
        <f>СОГАЗ!AD168+Капитал!AD168+Ингосстрах!AD168+Ресо!AD168</f>
        <v>0</v>
      </c>
      <c r="AE165" s="14">
        <f>СОГАЗ!AE168+Капитал!AE168+Ингосстрах!AE168+Ресо!AE168</f>
        <v>0</v>
      </c>
      <c r="AF165" s="305">
        <f>СОГАЗ!AF168+Капитал!AF168+Ингосстрах!AF168+Ресо!AF168</f>
        <v>0</v>
      </c>
      <c r="AG165" s="305">
        <f>СОГАЗ!AG168+Капитал!AG168+Ингосстрах!AG168+Ресо!AG168</f>
        <v>0</v>
      </c>
      <c r="AH165" s="302">
        <f>СОГАЗ!AH168+Капитал!AH168+Ингосстрах!AH168+Ресо!AH168</f>
        <v>0</v>
      </c>
      <c r="AI165" s="17">
        <f t="shared" si="21"/>
        <v>0</v>
      </c>
      <c r="AJ165" s="12">
        <f t="shared" si="22"/>
        <v>0</v>
      </c>
      <c r="AK165" s="306">
        <f>СОГАЗ!AK168+Капитал!AK168+Ингосстрах!AK168+Ресо!AK168</f>
        <v>0</v>
      </c>
      <c r="AL165" s="305">
        <f>СОГАЗ!AL168+Капитал!AL168+Ингосстрах!AL168+Ресо!AL168</f>
        <v>0</v>
      </c>
      <c r="AM165" s="187">
        <f>СОГАЗ!AM168+Капитал!AM168+Ингосстрах!AM168+Ресо!AM168</f>
        <v>0</v>
      </c>
      <c r="AN165" s="14">
        <f>СОГАЗ!AN168+Капитал!AN168+Ингосстрах!AN168+Ресо!AN168</f>
        <v>0</v>
      </c>
      <c r="AO165" s="186">
        <f>СОГАЗ!AO168+Капитал!AO168+Ингосстрах!AO168+Ресо!AO168</f>
        <v>0</v>
      </c>
      <c r="AP165" s="309">
        <f t="shared" si="23"/>
        <v>7289055.75</v>
      </c>
      <c r="AQ165" s="314">
        <f t="shared" si="26"/>
        <v>346949.25000000006</v>
      </c>
      <c r="AR165" s="307">
        <v>346949.25000000006</v>
      </c>
      <c r="AS165" s="307">
        <v>0</v>
      </c>
      <c r="AT165" s="307">
        <v>0</v>
      </c>
      <c r="AU165" s="307">
        <v>0</v>
      </c>
      <c r="AV165" s="307">
        <v>0</v>
      </c>
      <c r="AW165" s="307">
        <v>0</v>
      </c>
      <c r="AX165" s="307">
        <v>0</v>
      </c>
      <c r="AY165" s="307">
        <v>0</v>
      </c>
      <c r="AZ165" s="307">
        <v>0</v>
      </c>
      <c r="BA165" s="309">
        <v>6942106.5</v>
      </c>
      <c r="BB165" s="307">
        <v>6942106.5</v>
      </c>
      <c r="BC165" s="307">
        <v>0</v>
      </c>
      <c r="BD165" s="307">
        <v>0</v>
      </c>
      <c r="BE165" s="307">
        <v>0</v>
      </c>
      <c r="BF165" s="307">
        <v>0</v>
      </c>
      <c r="BG165" s="307">
        <v>0</v>
      </c>
      <c r="BH165" s="307">
        <v>0</v>
      </c>
      <c r="BI165" s="307">
        <v>0</v>
      </c>
      <c r="BJ165" s="307">
        <v>0</v>
      </c>
      <c r="BK165" s="307">
        <v>0</v>
      </c>
      <c r="BL165" s="307">
        <v>0</v>
      </c>
      <c r="BM165" s="307">
        <v>0</v>
      </c>
      <c r="BN165" s="314">
        <f t="shared" si="27"/>
        <v>0</v>
      </c>
      <c r="BO165" s="307">
        <v>0</v>
      </c>
      <c r="BP165" s="307">
        <v>0</v>
      </c>
      <c r="BQ165" s="307">
        <v>0</v>
      </c>
      <c r="BR165" s="307">
        <v>0</v>
      </c>
      <c r="BS165" s="307"/>
      <c r="BT165" s="307">
        <v>0</v>
      </c>
      <c r="BU165" s="307">
        <v>0</v>
      </c>
      <c r="BV165" s="307">
        <v>0</v>
      </c>
      <c r="BW165" s="314">
        <f t="shared" si="28"/>
        <v>0</v>
      </c>
      <c r="BX165" s="314">
        <f t="shared" si="29"/>
        <v>0</v>
      </c>
      <c r="BY165" s="307">
        <v>0</v>
      </c>
      <c r="BZ165" s="307">
        <v>0</v>
      </c>
      <c r="CA165" s="307">
        <v>0</v>
      </c>
      <c r="CB165" s="309">
        <v>0</v>
      </c>
      <c r="CC165" s="317">
        <v>0</v>
      </c>
      <c r="CE165" s="311"/>
    </row>
    <row r="166" spans="1:83" ht="18.75">
      <c r="A166" s="184">
        <v>520310</v>
      </c>
      <c r="B166" s="300">
        <v>159</v>
      </c>
      <c r="C166" s="185" t="s">
        <v>205</v>
      </c>
      <c r="D166" s="12">
        <f t="shared" si="24"/>
        <v>0</v>
      </c>
      <c r="E166" s="270">
        <f>СОГАЗ!E169+Капитал!E169+Ингосстрах!E169+Ресо!E169</f>
        <v>0</v>
      </c>
      <c r="F166" s="270">
        <f>СОГАЗ!F169+Капитал!F169+Ингосстрах!F169+Ресо!F169</f>
        <v>0</v>
      </c>
      <c r="G166" s="270">
        <f>СОГАЗ!G169+Капитал!G169+Ингосстрах!G169+Ресо!G169</f>
        <v>0</v>
      </c>
      <c r="H166" s="270">
        <f>СОГАЗ!H169+Капитал!H169+Ингосстрах!H169+Ресо!H169</f>
        <v>0</v>
      </c>
      <c r="I166" s="270">
        <f>СОГАЗ!I169+Капитал!I169+Ингосстрах!I169+Ресо!I169</f>
        <v>0</v>
      </c>
      <c r="J166" s="270">
        <f>СОГАЗ!J169+Капитал!J169+Ингосстрах!J169+Ресо!J169</f>
        <v>0</v>
      </c>
      <c r="K166" s="270">
        <f>СОГАЗ!K169+Капитал!K169+Ингосстрах!K169+Ресо!K169</f>
        <v>0</v>
      </c>
      <c r="L166" s="270">
        <f>СОГАЗ!L169+Капитал!L169+Ингосстрах!L169+Ресо!L169</f>
        <v>0</v>
      </c>
      <c r="M166" s="301">
        <f t="shared" si="25"/>
        <v>0</v>
      </c>
      <c r="N166" s="305">
        <f>СОГАЗ!N169+Капитал!N169+Ингосстрах!N169+Ресо!N169</f>
        <v>0</v>
      </c>
      <c r="O166" s="305">
        <f>СОГАЗ!O169+Капитал!O169+Ингосстрах!O169+Ресо!O169</f>
        <v>0</v>
      </c>
      <c r="P166" s="305">
        <f>СОГАЗ!P169+Капитал!P169+Ингосстрах!P169+Ресо!P169</f>
        <v>3168</v>
      </c>
      <c r="Q166" s="305">
        <f>СОГАЗ!Q169+Капитал!Q169+Ингосстрах!Q169+Ресо!Q169</f>
        <v>0</v>
      </c>
      <c r="R166" s="305">
        <f>СОГАЗ!R169+Капитал!R169+Ингосстрах!R169+Ресо!R169</f>
        <v>0</v>
      </c>
      <c r="S166" s="305">
        <f>СОГАЗ!S169+Капитал!S169+Ингосстрах!S169+Ресо!S169</f>
        <v>0</v>
      </c>
      <c r="T166" s="305">
        <f>СОГАЗ!T169+Капитал!T169+Ингосстрах!T169+Ресо!T169</f>
        <v>0</v>
      </c>
      <c r="U166" s="305">
        <f>СОГАЗ!U169+Капитал!U169+Ингосстрах!U169+Ресо!U169</f>
        <v>0</v>
      </c>
      <c r="V166" s="305">
        <f>СОГАЗ!V169+Капитал!V169+Ингосстрах!V169+Ресо!V169</f>
        <v>0</v>
      </c>
      <c r="W166" s="305">
        <f>СОГАЗ!W169+Капитал!W169+Ингосстрах!W169+Ресо!W169</f>
        <v>0</v>
      </c>
      <c r="X166" s="305">
        <f>СОГАЗ!X169+Капитал!X169+Ингосстрах!X169+Ресо!X169</f>
        <v>0</v>
      </c>
      <c r="Y166" s="186">
        <f>СОГАЗ!Y169+Капитал!Y169+Ингосстрах!Y169+Ресо!Y169</f>
        <v>0</v>
      </c>
      <c r="Z166" s="12">
        <f t="shared" si="20"/>
        <v>0</v>
      </c>
      <c r="AA166" s="306">
        <f>СОГАЗ!AA169+Капитал!AA169+Ингосстрах!AA169+Ресо!AA169</f>
        <v>0</v>
      </c>
      <c r="AB166" s="305">
        <f>СОГАЗ!AB169+Капитал!AB169+Ингосстрах!AB169+Ресо!AB169</f>
        <v>0</v>
      </c>
      <c r="AC166" s="305">
        <f>СОГАЗ!AC169+Капитал!AC169+Ингосстрах!AC169+Ресо!AC169</f>
        <v>0</v>
      </c>
      <c r="AD166" s="186">
        <f>СОГАЗ!AD169+Капитал!AD169+Ингосстрах!AD169+Ресо!AD169</f>
        <v>0</v>
      </c>
      <c r="AE166" s="14">
        <f>СОГАЗ!AE169+Капитал!AE169+Ингосстрах!AE169+Ресо!AE169</f>
        <v>0</v>
      </c>
      <c r="AF166" s="305">
        <f>СОГАЗ!AF169+Капитал!AF169+Ингосстрах!AF169+Ресо!AF169</f>
        <v>0</v>
      </c>
      <c r="AG166" s="305">
        <f>СОГАЗ!AG169+Капитал!AG169+Ингосстрах!AG169+Ресо!AG169</f>
        <v>0</v>
      </c>
      <c r="AH166" s="302">
        <f>СОГАЗ!AH169+Капитал!AH169+Ингосстрах!AH169+Ресо!AH169</f>
        <v>0</v>
      </c>
      <c r="AI166" s="17">
        <f t="shared" si="21"/>
        <v>0</v>
      </c>
      <c r="AJ166" s="12">
        <f t="shared" si="22"/>
        <v>0</v>
      </c>
      <c r="AK166" s="306">
        <f>СОГАЗ!AK169+Капитал!AK169+Ингосстрах!AK169+Ресо!AK169</f>
        <v>0</v>
      </c>
      <c r="AL166" s="305">
        <f>СОГАЗ!AL169+Капитал!AL169+Ингосстрах!AL169+Ресо!AL169</f>
        <v>0</v>
      </c>
      <c r="AM166" s="187">
        <f>СОГАЗ!AM169+Капитал!AM169+Ингосстрах!AM169+Ресо!AM169</f>
        <v>0</v>
      </c>
      <c r="AN166" s="14">
        <f>СОГАЗ!AN169+Капитал!AN169+Ингосстрах!AN169+Ресо!AN169</f>
        <v>0</v>
      </c>
      <c r="AO166" s="186">
        <f>СОГАЗ!AO169+Капитал!AO169+Ингосстрах!AO169+Ресо!AO169</f>
        <v>0</v>
      </c>
      <c r="AP166" s="309">
        <f t="shared" si="23"/>
        <v>10737777.600000001</v>
      </c>
      <c r="AQ166" s="314">
        <f t="shared" si="26"/>
        <v>0</v>
      </c>
      <c r="AR166" s="307">
        <v>0</v>
      </c>
      <c r="AS166" s="307">
        <v>0</v>
      </c>
      <c r="AT166" s="307">
        <v>0</v>
      </c>
      <c r="AU166" s="307">
        <v>0</v>
      </c>
      <c r="AV166" s="307">
        <v>0</v>
      </c>
      <c r="AW166" s="307">
        <v>0</v>
      </c>
      <c r="AX166" s="307">
        <v>0</v>
      </c>
      <c r="AY166" s="307">
        <v>0</v>
      </c>
      <c r="AZ166" s="307">
        <v>0</v>
      </c>
      <c r="BA166" s="309">
        <v>10737777.600000001</v>
      </c>
      <c r="BB166" s="307">
        <v>0</v>
      </c>
      <c r="BC166" s="307">
        <v>0</v>
      </c>
      <c r="BD166" s="307">
        <v>10737777.600000001</v>
      </c>
      <c r="BE166" s="307">
        <v>0</v>
      </c>
      <c r="BF166" s="307">
        <v>0</v>
      </c>
      <c r="BG166" s="307">
        <v>0</v>
      </c>
      <c r="BH166" s="307">
        <v>0</v>
      </c>
      <c r="BI166" s="307">
        <v>0</v>
      </c>
      <c r="BJ166" s="307">
        <v>0</v>
      </c>
      <c r="BK166" s="307">
        <v>0</v>
      </c>
      <c r="BL166" s="307">
        <v>0</v>
      </c>
      <c r="BM166" s="307">
        <v>0</v>
      </c>
      <c r="BN166" s="314">
        <f t="shared" si="27"/>
        <v>0</v>
      </c>
      <c r="BO166" s="307">
        <v>0</v>
      </c>
      <c r="BP166" s="307">
        <v>0</v>
      </c>
      <c r="BQ166" s="307">
        <v>0</v>
      </c>
      <c r="BR166" s="307">
        <v>0</v>
      </c>
      <c r="BS166" s="307"/>
      <c r="BT166" s="307">
        <v>0</v>
      </c>
      <c r="BU166" s="307">
        <v>0</v>
      </c>
      <c r="BV166" s="307">
        <v>0</v>
      </c>
      <c r="BW166" s="314">
        <f t="shared" si="28"/>
        <v>0</v>
      </c>
      <c r="BX166" s="314">
        <f t="shared" si="29"/>
        <v>0</v>
      </c>
      <c r="BY166" s="307">
        <v>0</v>
      </c>
      <c r="BZ166" s="307">
        <v>0</v>
      </c>
      <c r="CA166" s="307">
        <v>0</v>
      </c>
      <c r="CB166" s="309">
        <v>0</v>
      </c>
      <c r="CC166" s="317">
        <v>0</v>
      </c>
      <c r="CE166" s="311"/>
    </row>
    <row r="167" spans="1:83" ht="18.75">
      <c r="A167" s="184">
        <v>520394</v>
      </c>
      <c r="B167" s="300">
        <v>160</v>
      </c>
      <c r="C167" s="185" t="s">
        <v>206</v>
      </c>
      <c r="D167" s="12">
        <f t="shared" si="24"/>
        <v>0</v>
      </c>
      <c r="E167" s="270">
        <f>СОГАЗ!E170+Капитал!E170+Ингосстрах!E170+Ресо!E170</f>
        <v>0</v>
      </c>
      <c r="F167" s="270">
        <f>СОГАЗ!F170+Капитал!F170+Ингосстрах!F170+Ресо!F170</f>
        <v>0</v>
      </c>
      <c r="G167" s="270">
        <f>СОГАЗ!G170+Капитал!G170+Ингосстрах!G170+Ресо!G170</f>
        <v>0</v>
      </c>
      <c r="H167" s="270">
        <f>СОГАЗ!H170+Капитал!H170+Ингосстрах!H170+Ресо!H170</f>
        <v>0</v>
      </c>
      <c r="I167" s="270">
        <f>СОГАЗ!I170+Капитал!I170+Ингосстрах!I170+Ресо!I170</f>
        <v>0</v>
      </c>
      <c r="J167" s="270">
        <f>СОГАЗ!J170+Капитал!J170+Ингосстрах!J170+Ресо!J170</f>
        <v>0</v>
      </c>
      <c r="K167" s="270">
        <f>СОГАЗ!K170+Капитал!K170+Ингосстрах!K170+Ресо!K170</f>
        <v>0</v>
      </c>
      <c r="L167" s="270">
        <f>СОГАЗ!L170+Капитал!L170+Ингосстрах!L170+Ресо!L170</f>
        <v>0</v>
      </c>
      <c r="M167" s="301">
        <f t="shared" si="25"/>
        <v>0</v>
      </c>
      <c r="N167" s="305">
        <f>СОГАЗ!N170+Капитал!N170+Ингосстрах!N170+Ресо!N170</f>
        <v>0</v>
      </c>
      <c r="O167" s="305">
        <f>СОГАЗ!O170+Капитал!O170+Ингосстрах!O170+Ресо!O170</f>
        <v>0</v>
      </c>
      <c r="P167" s="305">
        <f>СОГАЗ!P170+Капитал!P170+Ингосстрах!P170+Ресо!P170</f>
        <v>0</v>
      </c>
      <c r="Q167" s="305">
        <f>СОГАЗ!Q170+Капитал!Q170+Ингосстрах!Q170+Ресо!Q170</f>
        <v>0</v>
      </c>
      <c r="R167" s="305">
        <f>СОГАЗ!R170+Капитал!R170+Ингосстрах!R170+Ресо!R170</f>
        <v>0</v>
      </c>
      <c r="S167" s="305">
        <f>СОГАЗ!S170+Капитал!S170+Ингосстрах!S170+Ресо!S170</f>
        <v>0</v>
      </c>
      <c r="T167" s="305">
        <f>СОГАЗ!T170+Капитал!T170+Ингосстрах!T170+Ресо!T170</f>
        <v>0</v>
      </c>
      <c r="U167" s="305">
        <f>СОГАЗ!U170+Капитал!U170+Ингосстрах!U170+Ресо!U170</f>
        <v>0</v>
      </c>
      <c r="V167" s="305">
        <f>СОГАЗ!V170+Капитал!V170+Ингосстрах!V170+Ресо!V170</f>
        <v>0</v>
      </c>
      <c r="W167" s="305">
        <f>СОГАЗ!W170+Капитал!W170+Ингосстрах!W170+Ресо!W170</f>
        <v>0</v>
      </c>
      <c r="X167" s="305">
        <f>СОГАЗ!X170+Капитал!X170+Ингосстрах!X170+Ресо!X170</f>
        <v>0</v>
      </c>
      <c r="Y167" s="186">
        <f>СОГАЗ!Y170+Капитал!Y170+Ингосстрах!Y170+Ресо!Y170</f>
        <v>0</v>
      </c>
      <c r="Z167" s="12">
        <f t="shared" si="20"/>
        <v>0</v>
      </c>
      <c r="AA167" s="306">
        <f>СОГАЗ!AA170+Капитал!AA170+Ингосстрах!AA170+Ресо!AA170</f>
        <v>0</v>
      </c>
      <c r="AB167" s="305">
        <f>СОГАЗ!AB170+Капитал!AB170+Ингосстрах!AB170+Ресо!AB170</f>
        <v>0</v>
      </c>
      <c r="AC167" s="305">
        <f>СОГАЗ!AC170+Капитал!AC170+Ингосстрах!AC170+Ресо!AC170</f>
        <v>0</v>
      </c>
      <c r="AD167" s="186">
        <f>СОГАЗ!AD170+Капитал!AD170+Ингосстрах!AD170+Ресо!AD170</f>
        <v>0</v>
      </c>
      <c r="AE167" s="14">
        <f>СОГАЗ!AE170+Капитал!AE170+Ингосстрах!AE170+Ресо!AE170</f>
        <v>0</v>
      </c>
      <c r="AF167" s="305">
        <f>СОГАЗ!AF170+Капитал!AF170+Ингосстрах!AF170+Ресо!AF170</f>
        <v>0</v>
      </c>
      <c r="AG167" s="305">
        <f>СОГАЗ!AG170+Капитал!AG170+Ингосстрах!AG170+Ресо!AG170</f>
        <v>0</v>
      </c>
      <c r="AH167" s="302">
        <f>СОГАЗ!AH170+Капитал!AH170+Ингосстрах!AH170+Ресо!AH170</f>
        <v>0</v>
      </c>
      <c r="AI167" s="17">
        <f t="shared" si="21"/>
        <v>0</v>
      </c>
      <c r="AJ167" s="12">
        <f t="shared" si="22"/>
        <v>114</v>
      </c>
      <c r="AK167" s="306">
        <f>СОГАЗ!AK170+Капитал!AK170+Ингосстрах!AK170+Ресо!AK170</f>
        <v>114</v>
      </c>
      <c r="AL167" s="305">
        <f>СОГАЗ!AL170+Капитал!AL170+Ингосстрах!AL170+Ресо!AL170</f>
        <v>0</v>
      </c>
      <c r="AM167" s="187">
        <f>СОГАЗ!AM170+Капитал!AM170+Ингосстрах!AM170+Ресо!AM170</f>
        <v>0</v>
      </c>
      <c r="AN167" s="14">
        <f>СОГАЗ!AN170+Капитал!AN170+Ингосстрах!AN170+Ресо!AN170</f>
        <v>0</v>
      </c>
      <c r="AO167" s="186">
        <f>СОГАЗ!AO170+Капитал!AO170+Ингосстрах!AO170+Ресо!AO170</f>
        <v>0</v>
      </c>
      <c r="AP167" s="309">
        <f t="shared" si="23"/>
        <v>4626850.74</v>
      </c>
      <c r="AQ167" s="314">
        <f t="shared" si="26"/>
        <v>0</v>
      </c>
      <c r="AR167" s="307">
        <v>0</v>
      </c>
      <c r="AS167" s="307">
        <v>0</v>
      </c>
      <c r="AT167" s="307">
        <v>0</v>
      </c>
      <c r="AU167" s="307">
        <v>0</v>
      </c>
      <c r="AV167" s="307">
        <v>0</v>
      </c>
      <c r="AW167" s="307">
        <v>0</v>
      </c>
      <c r="AX167" s="307">
        <v>0</v>
      </c>
      <c r="AY167" s="307">
        <v>0</v>
      </c>
      <c r="AZ167" s="307">
        <v>0</v>
      </c>
      <c r="BA167" s="309">
        <v>0</v>
      </c>
      <c r="BB167" s="307">
        <v>0</v>
      </c>
      <c r="BC167" s="307">
        <v>0</v>
      </c>
      <c r="BD167" s="307">
        <v>0</v>
      </c>
      <c r="BE167" s="307">
        <v>0</v>
      </c>
      <c r="BF167" s="307">
        <v>0</v>
      </c>
      <c r="BG167" s="307">
        <v>0</v>
      </c>
      <c r="BH167" s="307">
        <v>0</v>
      </c>
      <c r="BI167" s="307">
        <v>0</v>
      </c>
      <c r="BJ167" s="307">
        <v>0</v>
      </c>
      <c r="BK167" s="307">
        <v>0</v>
      </c>
      <c r="BL167" s="307">
        <v>0</v>
      </c>
      <c r="BM167" s="307">
        <v>0</v>
      </c>
      <c r="BN167" s="314">
        <f t="shared" si="27"/>
        <v>0</v>
      </c>
      <c r="BO167" s="307">
        <v>0</v>
      </c>
      <c r="BP167" s="307">
        <v>0</v>
      </c>
      <c r="BQ167" s="307">
        <v>0</v>
      </c>
      <c r="BR167" s="307">
        <v>0</v>
      </c>
      <c r="BS167" s="307"/>
      <c r="BT167" s="307">
        <v>0</v>
      </c>
      <c r="BU167" s="307">
        <v>0</v>
      </c>
      <c r="BV167" s="307">
        <v>0</v>
      </c>
      <c r="BW167" s="314">
        <f t="shared" si="28"/>
        <v>0</v>
      </c>
      <c r="BX167" s="314">
        <f t="shared" si="29"/>
        <v>4626850.74</v>
      </c>
      <c r="BY167" s="307">
        <v>4626850.74</v>
      </c>
      <c r="BZ167" s="307">
        <v>0</v>
      </c>
      <c r="CA167" s="307">
        <v>0</v>
      </c>
      <c r="CB167" s="309">
        <v>0</v>
      </c>
      <c r="CC167" s="317">
        <v>0</v>
      </c>
      <c r="CE167" s="311"/>
    </row>
    <row r="168" spans="1:83" ht="28.5">
      <c r="A168" s="184">
        <v>520398</v>
      </c>
      <c r="B168" s="300">
        <v>161</v>
      </c>
      <c r="C168" s="185" t="s">
        <v>207</v>
      </c>
      <c r="D168" s="12">
        <f t="shared" si="24"/>
        <v>0</v>
      </c>
      <c r="E168" s="270">
        <f>СОГАЗ!E171+Капитал!E171+Ингосстрах!E171+Ресо!E171</f>
        <v>0</v>
      </c>
      <c r="F168" s="270">
        <f>СОГАЗ!F171+Капитал!F171+Ингосстрах!F171+Ресо!F171</f>
        <v>0</v>
      </c>
      <c r="G168" s="270">
        <f>СОГАЗ!G171+Капитал!G171+Ингосстрах!G171+Ресо!G171</f>
        <v>0</v>
      </c>
      <c r="H168" s="270">
        <f>СОГАЗ!H171+Капитал!H171+Ингосстрах!H171+Ресо!H171</f>
        <v>0</v>
      </c>
      <c r="I168" s="270">
        <f>СОГАЗ!I171+Капитал!I171+Ингосстрах!I171+Ресо!I171</f>
        <v>0</v>
      </c>
      <c r="J168" s="270">
        <f>СОГАЗ!J171+Капитал!J171+Ингосстрах!J171+Ресо!J171</f>
        <v>0</v>
      </c>
      <c r="K168" s="270">
        <f>СОГАЗ!K171+Капитал!K171+Ингосстрах!K171+Ресо!K171</f>
        <v>0</v>
      </c>
      <c r="L168" s="270">
        <f>СОГАЗ!L171+Капитал!L171+Ингосстрах!L171+Ресо!L171</f>
        <v>0</v>
      </c>
      <c r="M168" s="301">
        <f t="shared" si="25"/>
        <v>0</v>
      </c>
      <c r="N168" s="305">
        <f>СОГАЗ!N171+Капитал!N171+Ингосстрах!N171+Ресо!N171</f>
        <v>0</v>
      </c>
      <c r="O168" s="305">
        <f>СОГАЗ!O171+Капитал!O171+Ингосстрах!O171+Ресо!O171</f>
        <v>0</v>
      </c>
      <c r="P168" s="305">
        <f>СОГАЗ!P171+Капитал!P171+Ингосстрах!P171+Ресо!P171</f>
        <v>0</v>
      </c>
      <c r="Q168" s="305">
        <f>СОГАЗ!Q171+Капитал!Q171+Ингосстрах!Q171+Ресо!Q171</f>
        <v>0</v>
      </c>
      <c r="R168" s="305">
        <f>СОГАЗ!R171+Капитал!R171+Ингосстрах!R171+Ресо!R171</f>
        <v>0</v>
      </c>
      <c r="S168" s="305">
        <f>СОГАЗ!S171+Капитал!S171+Ингосстрах!S171+Ресо!S171</f>
        <v>0</v>
      </c>
      <c r="T168" s="305">
        <f>СОГАЗ!T171+Капитал!T171+Ингосстрах!T171+Ресо!T171</f>
        <v>0</v>
      </c>
      <c r="U168" s="305">
        <f>СОГАЗ!U171+Капитал!U171+Ингосстрах!U171+Ресо!U171</f>
        <v>0</v>
      </c>
      <c r="V168" s="305">
        <f>СОГАЗ!V171+Капитал!V171+Ингосстрах!V171+Ресо!V171</f>
        <v>0</v>
      </c>
      <c r="W168" s="305">
        <f>СОГАЗ!W171+Капитал!W171+Ингосстрах!W171+Ресо!W171</f>
        <v>0</v>
      </c>
      <c r="X168" s="305">
        <f>СОГАЗ!X171+Капитал!X171+Ингосстрах!X171+Ресо!X171</f>
        <v>0</v>
      </c>
      <c r="Y168" s="186">
        <f>СОГАЗ!Y171+Капитал!Y171+Ингосстрах!Y171+Ресо!Y171</f>
        <v>0</v>
      </c>
      <c r="Z168" s="12">
        <f t="shared" si="20"/>
        <v>0</v>
      </c>
      <c r="AA168" s="306">
        <f>СОГАЗ!AA171+Капитал!AA171+Ингосстрах!AA171+Ресо!AA171</f>
        <v>0</v>
      </c>
      <c r="AB168" s="305">
        <f>СОГАЗ!AB171+Капитал!AB171+Ингосстрах!AB171+Ресо!AB171</f>
        <v>0</v>
      </c>
      <c r="AC168" s="305">
        <f>СОГАЗ!AC171+Капитал!AC171+Ингосстрах!AC171+Ресо!AC171</f>
        <v>0</v>
      </c>
      <c r="AD168" s="186">
        <f>СОГАЗ!AD171+Капитал!AD171+Ингосстрах!AD171+Ресо!AD171</f>
        <v>0</v>
      </c>
      <c r="AE168" s="14">
        <f>СОГАЗ!AE171+Капитал!AE171+Ингосстрах!AE171+Ресо!AE171</f>
        <v>0</v>
      </c>
      <c r="AF168" s="305">
        <f>СОГАЗ!AF171+Капитал!AF171+Ингосстрах!AF171+Ресо!AF171</f>
        <v>0</v>
      </c>
      <c r="AG168" s="305">
        <f>СОГАЗ!AG171+Капитал!AG171+Ингосстрах!AG171+Ресо!AG171</f>
        <v>0</v>
      </c>
      <c r="AH168" s="302">
        <f>СОГАЗ!AH171+Капитал!AH171+Ингосстрах!AH171+Ресо!AH171</f>
        <v>0</v>
      </c>
      <c r="AI168" s="17">
        <f t="shared" si="21"/>
        <v>0</v>
      </c>
      <c r="AJ168" s="12">
        <f t="shared" si="22"/>
        <v>287</v>
      </c>
      <c r="AK168" s="306">
        <f>СОГАЗ!AK171+Капитал!AK171+Ингосстрах!AK171+Ресо!AK171</f>
        <v>0</v>
      </c>
      <c r="AL168" s="305">
        <f>СОГАЗ!AL171+Капитал!AL171+Ингосстрах!AL171+Ресо!AL171</f>
        <v>0</v>
      </c>
      <c r="AM168" s="187">
        <f>СОГАЗ!AM171+Капитал!AM171+Ингосстрах!AM171+Ресо!AM171</f>
        <v>287</v>
      </c>
      <c r="AN168" s="14">
        <f>СОГАЗ!AN171+Капитал!AN171+Ингосстрах!AN171+Ресо!AN171</f>
        <v>0</v>
      </c>
      <c r="AO168" s="186">
        <f>СОГАЗ!AO171+Капитал!AO171+Ингосстрах!AO171+Ресо!AO171</f>
        <v>0</v>
      </c>
      <c r="AP168" s="309">
        <f t="shared" si="23"/>
        <v>35945461.369999997</v>
      </c>
      <c r="AQ168" s="314">
        <f t="shared" si="26"/>
        <v>0</v>
      </c>
      <c r="AR168" s="307">
        <v>0</v>
      </c>
      <c r="AS168" s="307">
        <v>0</v>
      </c>
      <c r="AT168" s="307">
        <v>0</v>
      </c>
      <c r="AU168" s="307">
        <v>0</v>
      </c>
      <c r="AV168" s="307">
        <v>0</v>
      </c>
      <c r="AW168" s="307">
        <v>0</v>
      </c>
      <c r="AX168" s="307">
        <v>0</v>
      </c>
      <c r="AY168" s="307">
        <v>0</v>
      </c>
      <c r="AZ168" s="307">
        <v>0</v>
      </c>
      <c r="BA168" s="309">
        <v>0</v>
      </c>
      <c r="BB168" s="307">
        <v>0</v>
      </c>
      <c r="BC168" s="307">
        <v>0</v>
      </c>
      <c r="BD168" s="307">
        <v>0</v>
      </c>
      <c r="BE168" s="307">
        <v>0</v>
      </c>
      <c r="BF168" s="307">
        <v>0</v>
      </c>
      <c r="BG168" s="307">
        <v>0</v>
      </c>
      <c r="BH168" s="307">
        <v>0</v>
      </c>
      <c r="BI168" s="307">
        <v>0</v>
      </c>
      <c r="BJ168" s="307">
        <v>0</v>
      </c>
      <c r="BK168" s="307">
        <v>0</v>
      </c>
      <c r="BL168" s="307">
        <v>0</v>
      </c>
      <c r="BM168" s="307">
        <v>0</v>
      </c>
      <c r="BN168" s="314">
        <f t="shared" si="27"/>
        <v>0</v>
      </c>
      <c r="BO168" s="307">
        <v>0</v>
      </c>
      <c r="BP168" s="307">
        <v>0</v>
      </c>
      <c r="BQ168" s="307">
        <v>0</v>
      </c>
      <c r="BR168" s="307">
        <v>0</v>
      </c>
      <c r="BS168" s="307"/>
      <c r="BT168" s="307">
        <v>0</v>
      </c>
      <c r="BU168" s="307">
        <v>0</v>
      </c>
      <c r="BV168" s="307">
        <v>0</v>
      </c>
      <c r="BW168" s="314">
        <f t="shared" si="28"/>
        <v>0</v>
      </c>
      <c r="BX168" s="314">
        <f t="shared" si="29"/>
        <v>35945461.369999997</v>
      </c>
      <c r="BY168" s="307">
        <v>0</v>
      </c>
      <c r="BZ168" s="307">
        <v>0</v>
      </c>
      <c r="CA168" s="307">
        <v>35945461.369999997</v>
      </c>
      <c r="CB168" s="309">
        <v>0</v>
      </c>
      <c r="CC168" s="317">
        <v>0</v>
      </c>
      <c r="CE168" s="311"/>
    </row>
    <row r="169" spans="1:83" ht="18.75">
      <c r="A169" s="278">
        <v>520411</v>
      </c>
      <c r="B169" s="300">
        <v>162</v>
      </c>
      <c r="C169" s="185" t="s">
        <v>208</v>
      </c>
      <c r="D169" s="12">
        <f t="shared" si="24"/>
        <v>0</v>
      </c>
      <c r="E169" s="270">
        <f>СОГАЗ!E172+Капитал!E172+Ингосстрах!E172+Ресо!E172</f>
        <v>0</v>
      </c>
      <c r="F169" s="270">
        <f>СОГАЗ!F172+Капитал!F172+Ингосстрах!F172+Ресо!F172</f>
        <v>0</v>
      </c>
      <c r="G169" s="270">
        <f>СОГАЗ!G172+Капитал!G172+Ингосстрах!G172+Ресо!G172</f>
        <v>0</v>
      </c>
      <c r="H169" s="270">
        <f>СОГАЗ!H172+Капитал!H172+Ингосстрах!H172+Ресо!H172</f>
        <v>0</v>
      </c>
      <c r="I169" s="270">
        <f>СОГАЗ!I172+Капитал!I172+Ингосстрах!I172+Ресо!I172</f>
        <v>0</v>
      </c>
      <c r="J169" s="270">
        <f>СОГАЗ!J172+Капитал!J172+Ингосстрах!J172+Ресо!J172</f>
        <v>0</v>
      </c>
      <c r="K169" s="270">
        <f>СОГАЗ!K172+Капитал!K172+Ингосстрах!K172+Ресо!K172</f>
        <v>0</v>
      </c>
      <c r="L169" s="270">
        <f>СОГАЗ!L172+Капитал!L172+Ингосстрах!L172+Ресо!L172</f>
        <v>0</v>
      </c>
      <c r="M169" s="301">
        <f t="shared" si="25"/>
        <v>0</v>
      </c>
      <c r="N169" s="305">
        <f>СОГАЗ!N172+Капитал!N172+Ингосстрах!N172+Ресо!N172</f>
        <v>0</v>
      </c>
      <c r="O169" s="305">
        <f>СОГАЗ!O172+Капитал!O172+Ингосстрах!O172+Ресо!O172</f>
        <v>0</v>
      </c>
      <c r="P169" s="305">
        <f>СОГАЗ!P172+Капитал!P172+Ингосстрах!P172+Ресо!P172</f>
        <v>578</v>
      </c>
      <c r="Q169" s="305">
        <f>СОГАЗ!Q172+Капитал!Q172+Ингосстрах!Q172+Ресо!Q172</f>
        <v>0</v>
      </c>
      <c r="R169" s="305">
        <f>СОГАЗ!R172+Капитал!R172+Ингосстрах!R172+Ресо!R172</f>
        <v>0</v>
      </c>
      <c r="S169" s="305">
        <f>СОГАЗ!S172+Капитал!S172+Ингосстрах!S172+Ресо!S172</f>
        <v>0</v>
      </c>
      <c r="T169" s="305">
        <f>СОГАЗ!T172+Капитал!T172+Ингосстрах!T172+Ресо!T172</f>
        <v>0</v>
      </c>
      <c r="U169" s="305">
        <f>СОГАЗ!U172+Капитал!U172+Ингосстрах!U172+Ресо!U172</f>
        <v>0</v>
      </c>
      <c r="V169" s="305">
        <f>СОГАЗ!V172+Капитал!V172+Ингосстрах!V172+Ресо!V172</f>
        <v>0</v>
      </c>
      <c r="W169" s="305">
        <f>СОГАЗ!W172+Капитал!W172+Ингосстрах!W172+Ресо!W172</f>
        <v>0</v>
      </c>
      <c r="X169" s="305">
        <f>СОГАЗ!X172+Капитал!X172+Ингосстрах!X172+Ресо!X172</f>
        <v>0</v>
      </c>
      <c r="Y169" s="186">
        <f>СОГАЗ!Y172+Капитал!Y172+Ингосстрах!Y172+Ресо!Y172</f>
        <v>0</v>
      </c>
      <c r="Z169" s="12">
        <f t="shared" si="20"/>
        <v>0</v>
      </c>
      <c r="AA169" s="306">
        <f>СОГАЗ!AA172+Капитал!AA172+Ингосстрах!AA172+Ресо!AA172</f>
        <v>0</v>
      </c>
      <c r="AB169" s="305">
        <f>СОГАЗ!AB172+Капитал!AB172+Ингосстрах!AB172+Ресо!AB172</f>
        <v>0</v>
      </c>
      <c r="AC169" s="305">
        <f>СОГАЗ!AC172+Капитал!AC172+Ингосстрах!AC172+Ресо!AC172</f>
        <v>0</v>
      </c>
      <c r="AD169" s="186">
        <f>СОГАЗ!AD172+Капитал!AD172+Ингосстрах!AD172+Ресо!AD172</f>
        <v>0</v>
      </c>
      <c r="AE169" s="14">
        <f>СОГАЗ!AE172+Капитал!AE172+Ингосстрах!AE172+Ресо!AE172</f>
        <v>0</v>
      </c>
      <c r="AF169" s="305">
        <f>СОГАЗ!AF172+Капитал!AF172+Ингосстрах!AF172+Ресо!AF172</f>
        <v>0</v>
      </c>
      <c r="AG169" s="305">
        <f>СОГАЗ!AG172+Капитал!AG172+Ингосстрах!AG172+Ресо!AG172</f>
        <v>0</v>
      </c>
      <c r="AH169" s="302">
        <f>СОГАЗ!AH172+Капитал!AH172+Ингосстрах!AH172+Ресо!AH172</f>
        <v>0</v>
      </c>
      <c r="AI169" s="17">
        <f t="shared" si="21"/>
        <v>0</v>
      </c>
      <c r="AJ169" s="12">
        <f t="shared" si="22"/>
        <v>50</v>
      </c>
      <c r="AK169" s="306">
        <f>СОГАЗ!AK172+Капитал!AK172+Ингосстрах!AK172+Ресо!AK172</f>
        <v>50</v>
      </c>
      <c r="AL169" s="305">
        <f>СОГАЗ!AL172+Капитал!AL172+Ингосстрах!AL172+Ресо!AL172</f>
        <v>0</v>
      </c>
      <c r="AM169" s="187">
        <f>СОГАЗ!AM172+Капитал!AM172+Ингосстрах!AM172+Ресо!AM172</f>
        <v>0</v>
      </c>
      <c r="AN169" s="14">
        <f>СОГАЗ!AN172+Капитал!AN172+Ингосстрах!AN172+Ресо!AN172</f>
        <v>0</v>
      </c>
      <c r="AO169" s="186">
        <f>СОГАЗ!AO172+Капитал!AO172+Ингосстрах!AO172+Ресо!AO172</f>
        <v>0</v>
      </c>
      <c r="AP169" s="309">
        <f t="shared" si="23"/>
        <v>3986917.1</v>
      </c>
      <c r="AQ169" s="314">
        <f t="shared" si="26"/>
        <v>0</v>
      </c>
      <c r="AR169" s="307">
        <v>0</v>
      </c>
      <c r="AS169" s="307">
        <v>0</v>
      </c>
      <c r="AT169" s="307">
        <v>0</v>
      </c>
      <c r="AU169" s="307">
        <v>0</v>
      </c>
      <c r="AV169" s="307">
        <v>0</v>
      </c>
      <c r="AW169" s="307">
        <v>0</v>
      </c>
      <c r="AX169" s="307">
        <v>0</v>
      </c>
      <c r="AY169" s="307">
        <v>0</v>
      </c>
      <c r="AZ169" s="307">
        <v>0</v>
      </c>
      <c r="BA169" s="309">
        <v>1959102.1</v>
      </c>
      <c r="BB169" s="307">
        <v>0</v>
      </c>
      <c r="BC169" s="307">
        <v>0</v>
      </c>
      <c r="BD169" s="307">
        <v>1959102.1</v>
      </c>
      <c r="BE169" s="307">
        <v>0</v>
      </c>
      <c r="BF169" s="307">
        <v>0</v>
      </c>
      <c r="BG169" s="307">
        <v>0</v>
      </c>
      <c r="BH169" s="307">
        <v>0</v>
      </c>
      <c r="BI169" s="307">
        <v>0</v>
      </c>
      <c r="BJ169" s="307">
        <v>0</v>
      </c>
      <c r="BK169" s="307">
        <v>0</v>
      </c>
      <c r="BL169" s="307">
        <v>0</v>
      </c>
      <c r="BM169" s="307">
        <v>0</v>
      </c>
      <c r="BN169" s="314">
        <f t="shared" si="27"/>
        <v>0</v>
      </c>
      <c r="BO169" s="307">
        <v>0</v>
      </c>
      <c r="BP169" s="307">
        <v>0</v>
      </c>
      <c r="BQ169" s="307">
        <v>0</v>
      </c>
      <c r="BR169" s="307">
        <v>0</v>
      </c>
      <c r="BS169" s="307"/>
      <c r="BT169" s="307">
        <v>0</v>
      </c>
      <c r="BU169" s="307">
        <v>0</v>
      </c>
      <c r="BV169" s="307">
        <v>0</v>
      </c>
      <c r="BW169" s="314">
        <f t="shared" si="28"/>
        <v>0</v>
      </c>
      <c r="BX169" s="314">
        <f t="shared" si="29"/>
        <v>2027815</v>
      </c>
      <c r="BY169" s="307">
        <v>2027815</v>
      </c>
      <c r="BZ169" s="307">
        <v>0</v>
      </c>
      <c r="CA169" s="307">
        <v>0</v>
      </c>
      <c r="CB169" s="309">
        <v>0</v>
      </c>
      <c r="CC169" s="317">
        <v>0</v>
      </c>
      <c r="CE169" s="311"/>
    </row>
    <row r="170" spans="1:83" ht="18.75">
      <c r="A170" s="184">
        <v>520296</v>
      </c>
      <c r="B170" s="300">
        <v>163</v>
      </c>
      <c r="C170" s="185" t="s">
        <v>209</v>
      </c>
      <c r="D170" s="12">
        <f t="shared" si="24"/>
        <v>2664</v>
      </c>
      <c r="E170" s="270">
        <f>СОГАЗ!E173+Капитал!E173+Ингосстрах!E173+Ресо!E173</f>
        <v>2335</v>
      </c>
      <c r="F170" s="270">
        <f>СОГАЗ!F173+Капитал!F173+Ингосстрах!F173+Ресо!F173</f>
        <v>0</v>
      </c>
      <c r="G170" s="270">
        <f>СОГАЗ!G173+Капитал!G173+Ингосстрах!G173+Ресо!G173</f>
        <v>0</v>
      </c>
      <c r="H170" s="270">
        <f>СОГАЗ!H173+Капитал!H173+Ингосстрах!H173+Ресо!H173</f>
        <v>0</v>
      </c>
      <c r="I170" s="270">
        <f>СОГАЗ!I173+Капитал!I173+Ингосстрах!I173+Ресо!I173</f>
        <v>0</v>
      </c>
      <c r="J170" s="270">
        <f>СОГАЗ!J173+Капитал!J173+Ингосстрах!J173+Ресо!J173</f>
        <v>0</v>
      </c>
      <c r="K170" s="270">
        <f>СОГАЗ!K173+Капитал!K173+Ингосстрах!K173+Ресо!K173</f>
        <v>0</v>
      </c>
      <c r="L170" s="270">
        <f>СОГАЗ!L173+Капитал!L173+Ингосстрах!L173+Ресо!L173</f>
        <v>329</v>
      </c>
      <c r="M170" s="301">
        <f t="shared" si="25"/>
        <v>1487</v>
      </c>
      <c r="N170" s="305">
        <f>СОГАЗ!N173+Капитал!N173+Ингосстрах!N173+Ресо!N173</f>
        <v>1190</v>
      </c>
      <c r="O170" s="305">
        <f>СОГАЗ!O173+Капитал!O173+Ингосстрах!O173+Ресо!O173</f>
        <v>0</v>
      </c>
      <c r="P170" s="305">
        <f>СОГАЗ!P173+Капитал!P173+Ингосстрах!P173+Ресо!P173</f>
        <v>0</v>
      </c>
      <c r="Q170" s="305">
        <f>СОГАЗ!Q173+Капитал!Q173+Ингосстрах!Q173+Ресо!Q173</f>
        <v>0</v>
      </c>
      <c r="R170" s="305">
        <f>СОГАЗ!R173+Капитал!R173+Ингосстрах!R173+Ресо!R173</f>
        <v>0</v>
      </c>
      <c r="S170" s="305">
        <f>СОГАЗ!S173+Капитал!S173+Ингосстрах!S173+Ресо!S173</f>
        <v>0</v>
      </c>
      <c r="T170" s="305">
        <f>СОГАЗ!T173+Капитал!T173+Ингосстрах!T173+Ресо!T173</f>
        <v>0</v>
      </c>
      <c r="U170" s="305">
        <f>СОГАЗ!U173+Капитал!U173+Ингосстрах!U173+Ресо!U173</f>
        <v>0</v>
      </c>
      <c r="V170" s="305">
        <f>СОГАЗ!V173+Капитал!V173+Ингосстрах!V173+Ресо!V173</f>
        <v>0</v>
      </c>
      <c r="W170" s="305">
        <f>СОГАЗ!W173+Капитал!W173+Ингосстрах!W173+Ресо!W173</f>
        <v>0</v>
      </c>
      <c r="X170" s="305">
        <f>СОГАЗ!X173+Капитал!X173+Ингосстрах!X173+Ресо!X173</f>
        <v>0</v>
      </c>
      <c r="Y170" s="186">
        <f>СОГАЗ!Y173+Капитал!Y173+Ингосстрах!Y173+Ресо!Y173</f>
        <v>297</v>
      </c>
      <c r="Z170" s="12">
        <f t="shared" si="20"/>
        <v>4</v>
      </c>
      <c r="AA170" s="306">
        <f>СОГАЗ!AA173+Капитал!AA173+Ингосстрах!AA173+Ресо!AA173</f>
        <v>0</v>
      </c>
      <c r="AB170" s="305">
        <f>СОГАЗ!AB173+Капитал!AB173+Ингосстрах!AB173+Ресо!AB173</f>
        <v>4</v>
      </c>
      <c r="AC170" s="305">
        <f>СОГАЗ!AC173+Капитал!AC173+Ингосстрах!AC173+Ресо!AC173</f>
        <v>0</v>
      </c>
      <c r="AD170" s="186">
        <f>СОГАЗ!AD173+Капитал!AD173+Ингосстрах!AD173+Ресо!AD173</f>
        <v>0</v>
      </c>
      <c r="AE170" s="14">
        <f>СОГАЗ!AE173+Капитал!AE173+Ингосстрах!AE173+Ресо!AE173</f>
        <v>0</v>
      </c>
      <c r="AF170" s="305">
        <f>СОГАЗ!AF173+Капитал!AF173+Ингосстрах!AF173+Ресо!AF173</f>
        <v>0</v>
      </c>
      <c r="AG170" s="305">
        <f>СОГАЗ!AG173+Капитал!AG173+Ингосстрах!AG173+Ресо!AG173</f>
        <v>0</v>
      </c>
      <c r="AH170" s="302">
        <f>СОГАЗ!AH173+Капитал!AH173+Ингосстрах!AH173+Ресо!AH173</f>
        <v>0</v>
      </c>
      <c r="AI170" s="17">
        <f t="shared" si="21"/>
        <v>0</v>
      </c>
      <c r="AJ170" s="12">
        <f t="shared" si="22"/>
        <v>1218</v>
      </c>
      <c r="AK170" s="306">
        <f>СОГАЗ!AK173+Капитал!AK173+Ингосстрах!AK173+Ресо!AK173</f>
        <v>1218</v>
      </c>
      <c r="AL170" s="305">
        <f>СОГАЗ!AL173+Капитал!AL173+Ингосстрах!AL173+Ресо!AL173</f>
        <v>1036</v>
      </c>
      <c r="AM170" s="187">
        <f>СОГАЗ!AM173+Капитал!AM173+Ингосстрах!AM173+Ресо!AM173</f>
        <v>0</v>
      </c>
      <c r="AN170" s="14">
        <f>СОГАЗ!AN173+Капитал!AN173+Ингосстрах!AN173+Ресо!AN173</f>
        <v>0</v>
      </c>
      <c r="AO170" s="186">
        <f>СОГАЗ!AO173+Капитал!AO173+Ингосстрах!AO173+Ресо!AO173</f>
        <v>0</v>
      </c>
      <c r="AP170" s="309">
        <f t="shared" si="23"/>
        <v>48611134.479999997</v>
      </c>
      <c r="AQ170" s="314">
        <f t="shared" si="26"/>
        <v>653368.6</v>
      </c>
      <c r="AR170" s="307">
        <v>469638.54999999993</v>
      </c>
      <c r="AS170" s="307">
        <v>0</v>
      </c>
      <c r="AT170" s="307">
        <v>0</v>
      </c>
      <c r="AU170" s="307">
        <v>0</v>
      </c>
      <c r="AV170" s="307">
        <v>0</v>
      </c>
      <c r="AW170" s="307">
        <v>0</v>
      </c>
      <c r="AX170" s="307">
        <v>0</v>
      </c>
      <c r="AY170" s="307">
        <v>0</v>
      </c>
      <c r="AZ170" s="307">
        <v>183730.05000000002</v>
      </c>
      <c r="BA170" s="309">
        <v>903049.26</v>
      </c>
      <c r="BB170" s="307">
        <v>637923.30000000005</v>
      </c>
      <c r="BC170" s="307">
        <v>0</v>
      </c>
      <c r="BD170" s="307">
        <v>0</v>
      </c>
      <c r="BE170" s="307">
        <v>0</v>
      </c>
      <c r="BF170" s="307">
        <v>0</v>
      </c>
      <c r="BG170" s="307">
        <v>0</v>
      </c>
      <c r="BH170" s="307">
        <v>0</v>
      </c>
      <c r="BI170" s="307">
        <v>0</v>
      </c>
      <c r="BJ170" s="307">
        <v>0</v>
      </c>
      <c r="BK170" s="307">
        <v>0</v>
      </c>
      <c r="BL170" s="307">
        <v>0</v>
      </c>
      <c r="BM170" s="307">
        <v>265125.96000000002</v>
      </c>
      <c r="BN170" s="314">
        <f t="shared" si="27"/>
        <v>1756.68</v>
      </c>
      <c r="BO170" s="307">
        <v>0</v>
      </c>
      <c r="BP170" s="307">
        <v>1756.68</v>
      </c>
      <c r="BQ170" s="307">
        <v>0</v>
      </c>
      <c r="BR170" s="307">
        <v>0</v>
      </c>
      <c r="BS170" s="307"/>
      <c r="BT170" s="307">
        <v>0</v>
      </c>
      <c r="BU170" s="307">
        <v>0</v>
      </c>
      <c r="BV170" s="307">
        <v>0</v>
      </c>
      <c r="BW170" s="314">
        <f t="shared" si="28"/>
        <v>0</v>
      </c>
      <c r="BX170" s="314">
        <f t="shared" si="29"/>
        <v>47052959.939999998</v>
      </c>
      <c r="BY170" s="307">
        <v>47052959.939999998</v>
      </c>
      <c r="BZ170" s="307">
        <v>43149327.479999997</v>
      </c>
      <c r="CA170" s="307">
        <v>0</v>
      </c>
      <c r="CB170" s="309">
        <v>0</v>
      </c>
      <c r="CC170" s="317">
        <v>0</v>
      </c>
      <c r="CE170" s="311"/>
    </row>
    <row r="171" spans="1:83" ht="18.75">
      <c r="A171" s="184">
        <v>520346</v>
      </c>
      <c r="B171" s="300">
        <v>164</v>
      </c>
      <c r="C171" s="185" t="s">
        <v>210</v>
      </c>
      <c r="D171" s="12">
        <f t="shared" si="24"/>
        <v>1027</v>
      </c>
      <c r="E171" s="270">
        <f>СОГАЗ!E174+Капитал!E174+Ингосстрах!E174+Ресо!E174</f>
        <v>0</v>
      </c>
      <c r="F171" s="270">
        <f>СОГАЗ!F174+Капитал!F174+Ингосстрах!F174+Ресо!F174</f>
        <v>0</v>
      </c>
      <c r="G171" s="270">
        <f>СОГАЗ!G174+Капитал!G174+Ингосстрах!G174+Ресо!G174</f>
        <v>0</v>
      </c>
      <c r="H171" s="270">
        <f>СОГАЗ!H174+Капитал!H174+Ингосстрах!H174+Ресо!H174</f>
        <v>0</v>
      </c>
      <c r="I171" s="270">
        <f>СОГАЗ!I174+Капитал!I174+Ингосстрах!I174+Ресо!I174</f>
        <v>0</v>
      </c>
      <c r="J171" s="270">
        <f>СОГАЗ!J174+Капитал!J174+Ингосстрах!J174+Ресо!J174</f>
        <v>0</v>
      </c>
      <c r="K171" s="270">
        <f>СОГАЗ!K174+Капитал!K174+Ингосстрах!K174+Ресо!K174</f>
        <v>0</v>
      </c>
      <c r="L171" s="270">
        <f>СОГАЗ!L174+Капитал!L174+Ингосстрах!L174+Ресо!L174</f>
        <v>1027</v>
      </c>
      <c r="M171" s="301">
        <f t="shared" si="25"/>
        <v>711</v>
      </c>
      <c r="N171" s="305">
        <f>СОГАЗ!N174+Капитал!N174+Ингосстрах!N174+Ресо!N174</f>
        <v>0</v>
      </c>
      <c r="O171" s="305">
        <f>СОГАЗ!O174+Капитал!O174+Ингосстрах!O174+Ресо!O174</f>
        <v>0</v>
      </c>
      <c r="P171" s="305">
        <f>СОГАЗ!P174+Капитал!P174+Ингосстрах!P174+Ресо!P174</f>
        <v>0</v>
      </c>
      <c r="Q171" s="305">
        <f>СОГАЗ!Q174+Капитал!Q174+Ингосстрах!Q174+Ресо!Q174</f>
        <v>0</v>
      </c>
      <c r="R171" s="305">
        <f>СОГАЗ!R174+Капитал!R174+Ингосстрах!R174+Ресо!R174</f>
        <v>0</v>
      </c>
      <c r="S171" s="305">
        <f>СОГАЗ!S174+Капитал!S174+Ингосстрах!S174+Ресо!S174</f>
        <v>0</v>
      </c>
      <c r="T171" s="305">
        <f>СОГАЗ!T174+Капитал!T174+Ингосстрах!T174+Ресо!T174</f>
        <v>0</v>
      </c>
      <c r="U171" s="305">
        <f>СОГАЗ!U174+Капитал!U174+Ингосстрах!U174+Ресо!U174</f>
        <v>0</v>
      </c>
      <c r="V171" s="305">
        <f>СОГАЗ!V174+Капитал!V174+Ингосстрах!V174+Ресо!V174</f>
        <v>0</v>
      </c>
      <c r="W171" s="305">
        <f>СОГАЗ!W174+Капитал!W174+Ингосстрах!W174+Ресо!W174</f>
        <v>0</v>
      </c>
      <c r="X171" s="305">
        <f>СОГАЗ!X174+Капитал!X174+Ингосстрах!X174+Ресо!X174</f>
        <v>0</v>
      </c>
      <c r="Y171" s="186">
        <f>СОГАЗ!Y174+Капитал!Y174+Ингосстрах!Y174+Ресо!Y174</f>
        <v>711</v>
      </c>
      <c r="Z171" s="12">
        <f t="shared" si="20"/>
        <v>5</v>
      </c>
      <c r="AA171" s="306">
        <f>СОГАЗ!AA174+Капитал!AA174+Ингосстрах!AA174+Ресо!AA174</f>
        <v>0</v>
      </c>
      <c r="AB171" s="305">
        <f>СОГАЗ!AB174+Капитал!AB174+Ингосстрах!AB174+Ресо!AB174</f>
        <v>5</v>
      </c>
      <c r="AC171" s="305">
        <f>СОГАЗ!AC174+Капитал!AC174+Ингосстрах!AC174+Ресо!AC174</f>
        <v>0</v>
      </c>
      <c r="AD171" s="186">
        <f>СОГАЗ!AD174+Капитал!AD174+Ингосстрах!AD174+Ресо!AD174</f>
        <v>0</v>
      </c>
      <c r="AE171" s="14">
        <f>СОГАЗ!AE174+Капитал!AE174+Ингосстрах!AE174+Ресо!AE174</f>
        <v>0</v>
      </c>
      <c r="AF171" s="305">
        <f>СОГАЗ!AF174+Капитал!AF174+Ингосстрах!AF174+Ресо!AF174</f>
        <v>0</v>
      </c>
      <c r="AG171" s="305">
        <f>СОГАЗ!AG174+Капитал!AG174+Ингосстрах!AG174+Ресо!AG174</f>
        <v>0</v>
      </c>
      <c r="AH171" s="302">
        <f>СОГАЗ!AH174+Капитал!AH174+Ингосстрах!AH174+Ресо!AH174</f>
        <v>0</v>
      </c>
      <c r="AI171" s="17">
        <f t="shared" si="21"/>
        <v>0</v>
      </c>
      <c r="AJ171" s="12">
        <f t="shared" si="22"/>
        <v>0</v>
      </c>
      <c r="AK171" s="306">
        <f>СОГАЗ!AK174+Капитал!AK174+Ингосстрах!AK174+Ресо!AK174</f>
        <v>0</v>
      </c>
      <c r="AL171" s="305">
        <f>СОГАЗ!AL174+Капитал!AL174+Ингосстрах!AL174+Ресо!AL174</f>
        <v>0</v>
      </c>
      <c r="AM171" s="187">
        <f>СОГАЗ!AM174+Капитал!AM174+Ингосстрах!AM174+Ресо!AM174</f>
        <v>0</v>
      </c>
      <c r="AN171" s="14">
        <f>СОГАЗ!AN174+Капитал!AN174+Ингосстрах!AN174+Ресо!AN174</f>
        <v>0</v>
      </c>
      <c r="AO171" s="186">
        <f>СОГАЗ!AO174+Капитал!AO174+Ингосстрах!AO174+Ресо!AO174</f>
        <v>0</v>
      </c>
      <c r="AP171" s="309">
        <f t="shared" si="23"/>
        <v>1210419.48</v>
      </c>
      <c r="AQ171" s="314">
        <f t="shared" si="26"/>
        <v>573528.15</v>
      </c>
      <c r="AR171" s="307">
        <v>0</v>
      </c>
      <c r="AS171" s="307">
        <v>0</v>
      </c>
      <c r="AT171" s="307">
        <v>0</v>
      </c>
      <c r="AU171" s="307">
        <v>0</v>
      </c>
      <c r="AV171" s="307">
        <v>0</v>
      </c>
      <c r="AW171" s="307">
        <v>0</v>
      </c>
      <c r="AX171" s="307">
        <v>0</v>
      </c>
      <c r="AY171" s="307">
        <v>0</v>
      </c>
      <c r="AZ171" s="307">
        <v>573528.15</v>
      </c>
      <c r="BA171" s="309">
        <v>634695.48</v>
      </c>
      <c r="BB171" s="307">
        <v>0</v>
      </c>
      <c r="BC171" s="307">
        <v>0</v>
      </c>
      <c r="BD171" s="307">
        <v>0</v>
      </c>
      <c r="BE171" s="307">
        <v>0</v>
      </c>
      <c r="BF171" s="307">
        <v>0</v>
      </c>
      <c r="BG171" s="307">
        <v>0</v>
      </c>
      <c r="BH171" s="307">
        <v>0</v>
      </c>
      <c r="BI171" s="307">
        <v>0</v>
      </c>
      <c r="BJ171" s="307">
        <v>0</v>
      </c>
      <c r="BK171" s="307">
        <v>0</v>
      </c>
      <c r="BL171" s="307">
        <v>0</v>
      </c>
      <c r="BM171" s="307">
        <v>634695.48</v>
      </c>
      <c r="BN171" s="314">
        <f t="shared" si="27"/>
        <v>2195.85</v>
      </c>
      <c r="BO171" s="307">
        <v>0</v>
      </c>
      <c r="BP171" s="307">
        <v>2195.85</v>
      </c>
      <c r="BQ171" s="307">
        <v>0</v>
      </c>
      <c r="BR171" s="307">
        <v>0</v>
      </c>
      <c r="BS171" s="307"/>
      <c r="BT171" s="307">
        <v>0</v>
      </c>
      <c r="BU171" s="307">
        <v>0</v>
      </c>
      <c r="BV171" s="307">
        <v>0</v>
      </c>
      <c r="BW171" s="314">
        <f t="shared" si="28"/>
        <v>0</v>
      </c>
      <c r="BX171" s="314">
        <f t="shared" si="29"/>
        <v>0</v>
      </c>
      <c r="BY171" s="307">
        <v>0</v>
      </c>
      <c r="BZ171" s="307">
        <v>0</v>
      </c>
      <c r="CA171" s="307">
        <v>0</v>
      </c>
      <c r="CB171" s="309">
        <v>0</v>
      </c>
      <c r="CC171" s="317">
        <v>0</v>
      </c>
      <c r="CE171" s="311"/>
    </row>
    <row r="172" spans="1:83" ht="18.75">
      <c r="A172" s="184">
        <v>520315</v>
      </c>
      <c r="B172" s="300">
        <v>165</v>
      </c>
      <c r="C172" s="185" t="s">
        <v>211</v>
      </c>
      <c r="D172" s="12">
        <f t="shared" si="24"/>
        <v>0</v>
      </c>
      <c r="E172" s="270">
        <f>СОГАЗ!E175+Капитал!E175+Ингосстрах!E175+Ресо!E175</f>
        <v>0</v>
      </c>
      <c r="F172" s="270">
        <f>СОГАЗ!F175+Капитал!F175+Ингосстрах!F175+Ресо!F175</f>
        <v>0</v>
      </c>
      <c r="G172" s="270">
        <f>СОГАЗ!G175+Капитал!G175+Ингосстрах!G175+Ресо!G175</f>
        <v>0</v>
      </c>
      <c r="H172" s="270">
        <f>СОГАЗ!H175+Капитал!H175+Ингосстрах!H175+Ресо!H175</f>
        <v>0</v>
      </c>
      <c r="I172" s="270">
        <f>СОГАЗ!I175+Капитал!I175+Ингосстрах!I175+Ресо!I175</f>
        <v>0</v>
      </c>
      <c r="J172" s="270">
        <f>СОГАЗ!J175+Капитал!J175+Ингосстрах!J175+Ресо!J175</f>
        <v>0</v>
      </c>
      <c r="K172" s="270">
        <f>СОГАЗ!K175+Капитал!K175+Ингосстрах!K175+Ресо!K175</f>
        <v>0</v>
      </c>
      <c r="L172" s="270">
        <f>СОГАЗ!L175+Капитал!L175+Ингосстрах!L175+Ресо!L175</f>
        <v>0</v>
      </c>
      <c r="M172" s="301">
        <f t="shared" si="25"/>
        <v>0</v>
      </c>
      <c r="N172" s="305">
        <f>СОГАЗ!N175+Капитал!N175+Ингосстрах!N175+Ресо!N175</f>
        <v>0</v>
      </c>
      <c r="O172" s="305">
        <f>СОГАЗ!O175+Капитал!O175+Ингосстрах!O175+Ресо!O175</f>
        <v>0</v>
      </c>
      <c r="P172" s="305">
        <f>СОГАЗ!P175+Капитал!P175+Ингосстрах!P175+Ресо!P175</f>
        <v>0</v>
      </c>
      <c r="Q172" s="305">
        <f>СОГАЗ!Q175+Капитал!Q175+Ингосстрах!Q175+Ресо!Q175</f>
        <v>0</v>
      </c>
      <c r="R172" s="305">
        <f>СОГАЗ!R175+Капитал!R175+Ингосстрах!R175+Ресо!R175</f>
        <v>0</v>
      </c>
      <c r="S172" s="305">
        <f>СОГАЗ!S175+Капитал!S175+Ингосстрах!S175+Ресо!S175</f>
        <v>0</v>
      </c>
      <c r="T172" s="305">
        <f>СОГАЗ!T175+Капитал!T175+Ингосстрах!T175+Ресо!T175</f>
        <v>0</v>
      </c>
      <c r="U172" s="305">
        <f>СОГАЗ!U175+Капитал!U175+Ингосстрах!U175+Ресо!U175</f>
        <v>0</v>
      </c>
      <c r="V172" s="305">
        <f>СОГАЗ!V175+Капитал!V175+Ингосстрах!V175+Ресо!V175</f>
        <v>0</v>
      </c>
      <c r="W172" s="305">
        <f>СОГАЗ!W175+Капитал!W175+Ингосстрах!W175+Ресо!W175</f>
        <v>0</v>
      </c>
      <c r="X172" s="305">
        <f>СОГАЗ!X175+Капитал!X175+Ингосстрах!X175+Ресо!X175</f>
        <v>0</v>
      </c>
      <c r="Y172" s="186">
        <f>СОГАЗ!Y175+Капитал!Y175+Ингосстрах!Y175+Ресо!Y175</f>
        <v>0</v>
      </c>
      <c r="Z172" s="12">
        <f t="shared" si="20"/>
        <v>0</v>
      </c>
      <c r="AA172" s="306">
        <f>СОГАЗ!AA175+Капитал!AA175+Ингосстрах!AA175+Ресо!AA175</f>
        <v>0</v>
      </c>
      <c r="AB172" s="305">
        <f>СОГАЗ!AB175+Капитал!AB175+Ингосстрах!AB175+Ресо!AB175</f>
        <v>0</v>
      </c>
      <c r="AC172" s="305">
        <f>СОГАЗ!AC175+Капитал!AC175+Ингосстрах!AC175+Ресо!AC175</f>
        <v>0</v>
      </c>
      <c r="AD172" s="186">
        <f>СОГАЗ!AD175+Капитал!AD175+Ингосстрах!AD175+Ресо!AD175</f>
        <v>0</v>
      </c>
      <c r="AE172" s="14">
        <f>СОГАЗ!AE175+Капитал!AE175+Ингосстрах!AE175+Ресо!AE175</f>
        <v>0</v>
      </c>
      <c r="AF172" s="305">
        <f>СОГАЗ!AF175+Капитал!AF175+Ингосстрах!AF175+Ресо!AF175</f>
        <v>0</v>
      </c>
      <c r="AG172" s="305">
        <f>СОГАЗ!AG175+Капитал!AG175+Ингосстрах!AG175+Ресо!AG175</f>
        <v>0</v>
      </c>
      <c r="AH172" s="302">
        <f>СОГАЗ!AH175+Капитал!AH175+Ингосстрах!AH175+Ресо!AH175</f>
        <v>0</v>
      </c>
      <c r="AI172" s="17">
        <f t="shared" si="21"/>
        <v>0</v>
      </c>
      <c r="AJ172" s="12">
        <f t="shared" si="22"/>
        <v>0</v>
      </c>
      <c r="AK172" s="306">
        <f>СОГАЗ!AK175+Капитал!AK175+Ингосстрах!AK175+Ресо!AK175</f>
        <v>0</v>
      </c>
      <c r="AL172" s="305">
        <f>СОГАЗ!AL175+Капитал!AL175+Ингосстрах!AL175+Ресо!AL175</f>
        <v>0</v>
      </c>
      <c r="AM172" s="187">
        <f>СОГАЗ!AM175+Капитал!AM175+Ингосстрах!AM175+Ресо!AM175</f>
        <v>0</v>
      </c>
      <c r="AN172" s="14">
        <f>СОГАЗ!AN175+Капитал!AN175+Ингосстрах!AN175+Ресо!AN175</f>
        <v>9511</v>
      </c>
      <c r="AO172" s="186">
        <f>СОГАЗ!AO175+Капитал!AO175+Ингосстрах!AO175+Ресо!AO175</f>
        <v>16</v>
      </c>
      <c r="AP172" s="309">
        <f t="shared" si="23"/>
        <v>23707784.370000001</v>
      </c>
      <c r="AQ172" s="314">
        <f t="shared" si="26"/>
        <v>0</v>
      </c>
      <c r="AR172" s="307">
        <v>0</v>
      </c>
      <c r="AS172" s="307">
        <v>0</v>
      </c>
      <c r="AT172" s="307">
        <v>0</v>
      </c>
      <c r="AU172" s="307">
        <v>0</v>
      </c>
      <c r="AV172" s="307">
        <v>0</v>
      </c>
      <c r="AW172" s="307">
        <v>0</v>
      </c>
      <c r="AX172" s="307">
        <v>0</v>
      </c>
      <c r="AY172" s="307">
        <v>0</v>
      </c>
      <c r="AZ172" s="307">
        <v>0</v>
      </c>
      <c r="BA172" s="309">
        <v>0</v>
      </c>
      <c r="BB172" s="307">
        <v>0</v>
      </c>
      <c r="BC172" s="307">
        <v>0</v>
      </c>
      <c r="BD172" s="307">
        <v>0</v>
      </c>
      <c r="BE172" s="307">
        <v>0</v>
      </c>
      <c r="BF172" s="307">
        <v>0</v>
      </c>
      <c r="BG172" s="307">
        <v>0</v>
      </c>
      <c r="BH172" s="307">
        <v>0</v>
      </c>
      <c r="BI172" s="307">
        <v>0</v>
      </c>
      <c r="BJ172" s="307">
        <v>0</v>
      </c>
      <c r="BK172" s="307">
        <v>0</v>
      </c>
      <c r="BL172" s="307">
        <v>0</v>
      </c>
      <c r="BM172" s="307">
        <v>0</v>
      </c>
      <c r="BN172" s="314">
        <f t="shared" si="27"/>
        <v>0</v>
      </c>
      <c r="BO172" s="307">
        <v>0</v>
      </c>
      <c r="BP172" s="307">
        <v>0</v>
      </c>
      <c r="BQ172" s="307">
        <v>0</v>
      </c>
      <c r="BR172" s="307">
        <v>0</v>
      </c>
      <c r="BS172" s="307"/>
      <c r="BT172" s="307">
        <v>0</v>
      </c>
      <c r="BU172" s="307">
        <v>0</v>
      </c>
      <c r="BV172" s="307">
        <v>0</v>
      </c>
      <c r="BW172" s="314">
        <f t="shared" si="28"/>
        <v>0</v>
      </c>
      <c r="BX172" s="314">
        <f t="shared" si="29"/>
        <v>0</v>
      </c>
      <c r="BY172" s="307">
        <v>0</v>
      </c>
      <c r="BZ172" s="307">
        <v>0</v>
      </c>
      <c r="CA172" s="307">
        <v>0</v>
      </c>
      <c r="CB172" s="309">
        <v>23707784.370000001</v>
      </c>
      <c r="CC172" s="317">
        <v>39882.720000000001</v>
      </c>
      <c r="CE172" s="311"/>
    </row>
    <row r="173" spans="1:83" ht="28.5">
      <c r="A173" s="184">
        <v>520309</v>
      </c>
      <c r="B173" s="300">
        <v>166</v>
      </c>
      <c r="C173" s="185" t="s">
        <v>212</v>
      </c>
      <c r="D173" s="12">
        <f t="shared" si="24"/>
        <v>3734</v>
      </c>
      <c r="E173" s="270">
        <f>СОГАЗ!E176+Капитал!E176+Ингосстрах!E176+Ресо!E176</f>
        <v>990</v>
      </c>
      <c r="F173" s="270">
        <f>СОГАЗ!F176+Капитал!F176+Ингосстрах!F176+Ресо!F176</f>
        <v>0</v>
      </c>
      <c r="G173" s="270">
        <f>СОГАЗ!G176+Капитал!G176+Ингосстрах!G176+Ресо!G176</f>
        <v>0</v>
      </c>
      <c r="H173" s="270">
        <f>СОГАЗ!H176+Капитал!H176+Ингосстрах!H176+Ресо!H176</f>
        <v>0</v>
      </c>
      <c r="I173" s="270">
        <f>СОГАЗ!I176+Капитал!I176+Ингосстрах!I176+Ресо!I176</f>
        <v>0</v>
      </c>
      <c r="J173" s="270">
        <f>СОГАЗ!J176+Капитал!J176+Ингосстрах!J176+Ресо!J176</f>
        <v>0</v>
      </c>
      <c r="K173" s="270">
        <f>СОГАЗ!K176+Капитал!K176+Ингосстрах!K176+Ресо!K176</f>
        <v>0</v>
      </c>
      <c r="L173" s="270">
        <f>СОГАЗ!L176+Капитал!L176+Ингосстрах!L176+Ресо!L176</f>
        <v>2744</v>
      </c>
      <c r="M173" s="301">
        <f t="shared" si="25"/>
        <v>15844</v>
      </c>
      <c r="N173" s="305">
        <f>СОГАЗ!N176+Капитал!N176+Ингосстрах!N176+Ресо!N176</f>
        <v>7380</v>
      </c>
      <c r="O173" s="305">
        <f>СОГАЗ!O176+Капитал!O176+Ингосстрах!O176+Ресо!O176</f>
        <v>0</v>
      </c>
      <c r="P173" s="305">
        <f>СОГАЗ!P176+Капитал!P176+Ингосстрах!P176+Ресо!P176</f>
        <v>0</v>
      </c>
      <c r="Q173" s="305">
        <f>СОГАЗ!Q176+Капитал!Q176+Ингосстрах!Q176+Ресо!Q176</f>
        <v>0</v>
      </c>
      <c r="R173" s="305">
        <f>СОГАЗ!R176+Капитал!R176+Ингосстрах!R176+Ресо!R176</f>
        <v>1234</v>
      </c>
      <c r="S173" s="305">
        <f>СОГАЗ!S176+Капитал!S176+Ингосстрах!S176+Ресо!S176</f>
        <v>0</v>
      </c>
      <c r="T173" s="305">
        <f>СОГАЗ!T176+Капитал!T176+Ингосстрах!T176+Ресо!T176</f>
        <v>0</v>
      </c>
      <c r="U173" s="305">
        <f>СОГАЗ!U176+Капитал!U176+Ингосстрах!U176+Ресо!U176</f>
        <v>0</v>
      </c>
      <c r="V173" s="305">
        <f>СОГАЗ!V176+Капитал!V176+Ингосстрах!V176+Ресо!V176</f>
        <v>0</v>
      </c>
      <c r="W173" s="305">
        <f>СОГАЗ!W176+Капитал!W176+Ингосстрах!W176+Ресо!W176</f>
        <v>0</v>
      </c>
      <c r="X173" s="305">
        <f>СОГАЗ!X176+Капитал!X176+Ингосстрах!X176+Ресо!X176</f>
        <v>0</v>
      </c>
      <c r="Y173" s="186">
        <f>СОГАЗ!Y176+Капитал!Y176+Ингосстрах!Y176+Ресо!Y176</f>
        <v>8464</v>
      </c>
      <c r="Z173" s="12">
        <f t="shared" si="20"/>
        <v>6</v>
      </c>
      <c r="AA173" s="306">
        <f>СОГАЗ!AA176+Капитал!AA176+Ингосстрах!AA176+Ресо!AA176</f>
        <v>0</v>
      </c>
      <c r="AB173" s="305">
        <f>СОГАЗ!AB176+Капитал!AB176+Ингосстрах!AB176+Ресо!AB176</f>
        <v>6</v>
      </c>
      <c r="AC173" s="305">
        <f>СОГАЗ!AC176+Капитал!AC176+Ингосстрах!AC176+Ресо!AC176</f>
        <v>0</v>
      </c>
      <c r="AD173" s="186">
        <f>СОГАЗ!AD176+Капитал!AD176+Ингосстрах!AD176+Ресо!AD176</f>
        <v>0</v>
      </c>
      <c r="AE173" s="14">
        <f>СОГАЗ!AE176+Капитал!AE176+Ингосстрах!AE176+Ресо!AE176</f>
        <v>0</v>
      </c>
      <c r="AF173" s="305">
        <f>СОГАЗ!AF176+Капитал!AF176+Ингосстрах!AF176+Ресо!AF176</f>
        <v>0</v>
      </c>
      <c r="AG173" s="305">
        <f>СОГАЗ!AG176+Капитал!AG176+Ингосстрах!AG176+Ресо!AG176</f>
        <v>0</v>
      </c>
      <c r="AH173" s="302">
        <f>СОГАЗ!AH176+Капитал!AH176+Ингосстрах!AH176+Ресо!AH176</f>
        <v>0</v>
      </c>
      <c r="AI173" s="17">
        <f t="shared" si="21"/>
        <v>0</v>
      </c>
      <c r="AJ173" s="12">
        <f t="shared" si="22"/>
        <v>0</v>
      </c>
      <c r="AK173" s="306">
        <f>СОГАЗ!AK176+Капитал!AK176+Ингосстрах!AK176+Ресо!AK176</f>
        <v>0</v>
      </c>
      <c r="AL173" s="305">
        <f>СОГАЗ!AL176+Капитал!AL176+Ингосстрах!AL176+Ресо!AL176</f>
        <v>0</v>
      </c>
      <c r="AM173" s="187">
        <f>СОГАЗ!AM176+Капитал!AM176+Ингосстрах!AM176+Ресо!AM176</f>
        <v>0</v>
      </c>
      <c r="AN173" s="14">
        <f>СОГАЗ!AN176+Капитал!AN176+Ингосстрах!AN176+Ресо!AN176</f>
        <v>0</v>
      </c>
      <c r="AO173" s="186">
        <f>СОГАЗ!AO176+Капитал!AO176+Ингосстрах!AO176+Ресо!AO176</f>
        <v>0</v>
      </c>
      <c r="AP173" s="309">
        <f t="shared" si="23"/>
        <v>14406927.84</v>
      </c>
      <c r="AQ173" s="314">
        <f t="shared" si="26"/>
        <v>1731505.4999999998</v>
      </c>
      <c r="AR173" s="307">
        <v>199118.7</v>
      </c>
      <c r="AS173" s="307">
        <v>0</v>
      </c>
      <c r="AT173" s="307">
        <v>0</v>
      </c>
      <c r="AU173" s="307">
        <v>0</v>
      </c>
      <c r="AV173" s="307">
        <v>0</v>
      </c>
      <c r="AW173" s="307">
        <v>0</v>
      </c>
      <c r="AX173" s="307">
        <v>0</v>
      </c>
      <c r="AY173" s="307">
        <v>0</v>
      </c>
      <c r="AZ173" s="307">
        <v>1532386.7999999998</v>
      </c>
      <c r="BA173" s="309">
        <v>12672787.32</v>
      </c>
      <c r="BB173" s="307">
        <v>3956196.6</v>
      </c>
      <c r="BC173" s="307">
        <v>0</v>
      </c>
      <c r="BD173" s="307">
        <v>0</v>
      </c>
      <c r="BE173" s="307">
        <v>0</v>
      </c>
      <c r="BF173" s="307">
        <v>1160947.2</v>
      </c>
      <c r="BG173" s="307">
        <v>0</v>
      </c>
      <c r="BH173" s="307">
        <v>0</v>
      </c>
      <c r="BI173" s="307">
        <v>0</v>
      </c>
      <c r="BJ173" s="307">
        <v>0</v>
      </c>
      <c r="BK173" s="307">
        <v>0</v>
      </c>
      <c r="BL173" s="307">
        <v>0</v>
      </c>
      <c r="BM173" s="307">
        <v>7555643.5200000005</v>
      </c>
      <c r="BN173" s="314">
        <f t="shared" si="27"/>
        <v>2635.02</v>
      </c>
      <c r="BO173" s="307">
        <v>0</v>
      </c>
      <c r="BP173" s="307">
        <v>2635.02</v>
      </c>
      <c r="BQ173" s="307">
        <v>0</v>
      </c>
      <c r="BR173" s="307">
        <v>0</v>
      </c>
      <c r="BS173" s="307"/>
      <c r="BT173" s="307">
        <v>0</v>
      </c>
      <c r="BU173" s="307">
        <v>0</v>
      </c>
      <c r="BV173" s="307">
        <v>0</v>
      </c>
      <c r="BW173" s="314">
        <f t="shared" si="28"/>
        <v>0</v>
      </c>
      <c r="BX173" s="314">
        <f t="shared" si="29"/>
        <v>0</v>
      </c>
      <c r="BY173" s="307">
        <v>0</v>
      </c>
      <c r="BZ173" s="307">
        <v>0</v>
      </c>
      <c r="CA173" s="307">
        <v>0</v>
      </c>
      <c r="CB173" s="309">
        <v>0</v>
      </c>
      <c r="CC173" s="317">
        <v>0</v>
      </c>
      <c r="CE173" s="311"/>
    </row>
    <row r="174" spans="1:83" ht="28.5">
      <c r="A174" s="184">
        <v>520259</v>
      </c>
      <c r="B174" s="300">
        <v>167</v>
      </c>
      <c r="C174" s="185" t="s">
        <v>213</v>
      </c>
      <c r="D174" s="12">
        <f t="shared" si="24"/>
        <v>0</v>
      </c>
      <c r="E174" s="270">
        <f>СОГАЗ!E177+Капитал!E177+Ингосстрах!E177+Ресо!E177</f>
        <v>0</v>
      </c>
      <c r="F174" s="270">
        <f>СОГАЗ!F177+Капитал!F177+Ингосстрах!F177+Ресо!F177</f>
        <v>0</v>
      </c>
      <c r="G174" s="270">
        <f>СОГАЗ!G177+Капитал!G177+Ингосстрах!G177+Ресо!G177</f>
        <v>0</v>
      </c>
      <c r="H174" s="270">
        <f>СОГАЗ!H177+Капитал!H177+Ингосстрах!H177+Ресо!H177</f>
        <v>0</v>
      </c>
      <c r="I174" s="270">
        <f>СОГАЗ!I177+Капитал!I177+Ингосстрах!I177+Ресо!I177</f>
        <v>0</v>
      </c>
      <c r="J174" s="270">
        <f>СОГАЗ!J177+Капитал!J177+Ингосстрах!J177+Ресо!J177</f>
        <v>0</v>
      </c>
      <c r="K174" s="270">
        <f>СОГАЗ!K177+Капитал!K177+Ингосстрах!K177+Ресо!K177</f>
        <v>0</v>
      </c>
      <c r="L174" s="270">
        <f>СОГАЗ!L177+Капитал!L177+Ингосстрах!L177+Ресо!L177</f>
        <v>0</v>
      </c>
      <c r="M174" s="301">
        <f t="shared" si="25"/>
        <v>0</v>
      </c>
      <c r="N174" s="305">
        <f>СОГАЗ!N177+Капитал!N177+Ингосстрах!N177+Ресо!N177</f>
        <v>0</v>
      </c>
      <c r="O174" s="305">
        <f>СОГАЗ!O177+Капитал!O177+Ингосстрах!O177+Ресо!O177</f>
        <v>0</v>
      </c>
      <c r="P174" s="305">
        <f>СОГАЗ!P177+Капитал!P177+Ингосстрах!P177+Ресо!P177</f>
        <v>0</v>
      </c>
      <c r="Q174" s="305">
        <f>СОГАЗ!Q177+Капитал!Q177+Ингосстрах!Q177+Ресо!Q177</f>
        <v>0</v>
      </c>
      <c r="R174" s="305">
        <f>СОГАЗ!R177+Капитал!R177+Ингосстрах!R177+Ресо!R177</f>
        <v>0</v>
      </c>
      <c r="S174" s="305">
        <f>СОГАЗ!S177+Капитал!S177+Ингосстрах!S177+Ресо!S177</f>
        <v>0</v>
      </c>
      <c r="T174" s="305">
        <f>СОГАЗ!T177+Капитал!T177+Ингосстрах!T177+Ресо!T177</f>
        <v>0</v>
      </c>
      <c r="U174" s="305">
        <f>СОГАЗ!U177+Капитал!U177+Ингосстрах!U177+Ресо!U177</f>
        <v>0</v>
      </c>
      <c r="V174" s="305">
        <f>СОГАЗ!V177+Капитал!V177+Ингосстрах!V177+Ресо!V177</f>
        <v>0</v>
      </c>
      <c r="W174" s="305">
        <f>СОГАЗ!W177+Капитал!W177+Ингосстрах!W177+Ресо!W177</f>
        <v>0</v>
      </c>
      <c r="X174" s="305">
        <f>СОГАЗ!X177+Капитал!X177+Ингосстрах!X177+Ресо!X177</f>
        <v>0</v>
      </c>
      <c r="Y174" s="186">
        <f>СОГАЗ!Y177+Капитал!Y177+Ингосстрах!Y177+Ресо!Y177</f>
        <v>0</v>
      </c>
      <c r="Z174" s="12">
        <f t="shared" si="20"/>
        <v>0</v>
      </c>
      <c r="AA174" s="306">
        <f>СОГАЗ!AA177+Капитал!AA177+Ингосстрах!AA177+Ресо!AA177</f>
        <v>0</v>
      </c>
      <c r="AB174" s="305">
        <f>СОГАЗ!AB177+Капитал!AB177+Ингосстрах!AB177+Ресо!AB177</f>
        <v>0</v>
      </c>
      <c r="AC174" s="305">
        <f>СОГАЗ!AC177+Капитал!AC177+Ингосстрах!AC177+Ресо!AC177</f>
        <v>0</v>
      </c>
      <c r="AD174" s="186">
        <f>СОГАЗ!AD177+Капитал!AD177+Ингосстрах!AD177+Ресо!AD177</f>
        <v>0</v>
      </c>
      <c r="AE174" s="14">
        <f>СОГАЗ!AE177+Капитал!AE177+Ингосстрах!AE177+Ресо!AE177</f>
        <v>0</v>
      </c>
      <c r="AF174" s="305">
        <f>СОГАЗ!AF177+Капитал!AF177+Ингосстрах!AF177+Ресо!AF177</f>
        <v>0</v>
      </c>
      <c r="AG174" s="305">
        <f>СОГАЗ!AG177+Капитал!AG177+Ингосстрах!AG177+Ресо!AG177</f>
        <v>0</v>
      </c>
      <c r="AH174" s="302">
        <f>СОГАЗ!AH177+Капитал!AH177+Ингосстрах!AH177+Ресо!AH177</f>
        <v>0</v>
      </c>
      <c r="AI174" s="17">
        <f t="shared" si="21"/>
        <v>0</v>
      </c>
      <c r="AJ174" s="12">
        <f t="shared" si="22"/>
        <v>0</v>
      </c>
      <c r="AK174" s="306">
        <f>СОГАЗ!AK177+Капитал!AK177+Ингосстрах!AK177+Ресо!AK177</f>
        <v>0</v>
      </c>
      <c r="AL174" s="305">
        <f>СОГАЗ!AL177+Капитал!AL177+Ингосстрах!AL177+Ресо!AL177</f>
        <v>0</v>
      </c>
      <c r="AM174" s="187">
        <f>СОГАЗ!AM177+Капитал!AM177+Ингосстрах!AM177+Ресо!AM177</f>
        <v>0</v>
      </c>
      <c r="AN174" s="14">
        <f>СОГАЗ!AN177+Капитал!AN177+Ингосстрах!AN177+Ресо!AN177</f>
        <v>0</v>
      </c>
      <c r="AO174" s="186">
        <f>СОГАЗ!AO177+Капитал!AO177+Ингосстрах!AO177+Ресо!AO177</f>
        <v>0</v>
      </c>
      <c r="AP174" s="309">
        <f t="shared" si="23"/>
        <v>0</v>
      </c>
      <c r="AQ174" s="314">
        <f t="shared" si="26"/>
        <v>0</v>
      </c>
      <c r="AR174" s="307">
        <v>0</v>
      </c>
      <c r="AS174" s="307">
        <v>0</v>
      </c>
      <c r="AT174" s="307">
        <v>0</v>
      </c>
      <c r="AU174" s="307">
        <v>0</v>
      </c>
      <c r="AV174" s="307">
        <v>0</v>
      </c>
      <c r="AW174" s="307">
        <v>0</v>
      </c>
      <c r="AX174" s="307">
        <v>0</v>
      </c>
      <c r="AY174" s="307">
        <v>0</v>
      </c>
      <c r="AZ174" s="307">
        <v>0</v>
      </c>
      <c r="BA174" s="309">
        <v>0</v>
      </c>
      <c r="BB174" s="307">
        <v>0</v>
      </c>
      <c r="BC174" s="307">
        <v>0</v>
      </c>
      <c r="BD174" s="307">
        <v>0</v>
      </c>
      <c r="BE174" s="307">
        <v>0</v>
      </c>
      <c r="BF174" s="307">
        <v>0</v>
      </c>
      <c r="BG174" s="307">
        <v>0</v>
      </c>
      <c r="BH174" s="307">
        <v>0</v>
      </c>
      <c r="BI174" s="307">
        <v>0</v>
      </c>
      <c r="BJ174" s="307">
        <v>0</v>
      </c>
      <c r="BK174" s="307">
        <v>0</v>
      </c>
      <c r="BL174" s="307">
        <v>0</v>
      </c>
      <c r="BM174" s="307">
        <v>0</v>
      </c>
      <c r="BN174" s="314">
        <f t="shared" si="27"/>
        <v>0</v>
      </c>
      <c r="BO174" s="307">
        <v>0</v>
      </c>
      <c r="BP174" s="307">
        <v>0</v>
      </c>
      <c r="BQ174" s="307">
        <v>0</v>
      </c>
      <c r="BR174" s="307">
        <v>0</v>
      </c>
      <c r="BS174" s="307"/>
      <c r="BT174" s="307">
        <v>0</v>
      </c>
      <c r="BU174" s="307">
        <v>0</v>
      </c>
      <c r="BV174" s="307">
        <v>0</v>
      </c>
      <c r="BW174" s="314">
        <f t="shared" si="28"/>
        <v>0</v>
      </c>
      <c r="BX174" s="314">
        <f t="shared" si="29"/>
        <v>0</v>
      </c>
      <c r="BY174" s="307">
        <v>0</v>
      </c>
      <c r="BZ174" s="307">
        <v>0</v>
      </c>
      <c r="CA174" s="307">
        <v>0</v>
      </c>
      <c r="CB174" s="309">
        <v>0</v>
      </c>
      <c r="CC174" s="317">
        <v>0</v>
      </c>
      <c r="CE174" s="311"/>
    </row>
    <row r="175" spans="1:83" ht="28.5">
      <c r="A175" s="184">
        <v>520392</v>
      </c>
      <c r="B175" s="300">
        <v>168</v>
      </c>
      <c r="C175" s="185" t="s">
        <v>214</v>
      </c>
      <c r="D175" s="12">
        <f t="shared" si="24"/>
        <v>9641</v>
      </c>
      <c r="E175" s="270">
        <f>СОГАЗ!E178+Капитал!E178+Ингосстрах!E178+Ресо!E178</f>
        <v>1500</v>
      </c>
      <c r="F175" s="270">
        <f>СОГАЗ!F178+Капитал!F178+Ингосстрах!F178+Ресо!F178</f>
        <v>0</v>
      </c>
      <c r="G175" s="270">
        <f>СОГАЗ!G178+Капитал!G178+Ингосстрах!G178+Ресо!G178</f>
        <v>0</v>
      </c>
      <c r="H175" s="270">
        <f>СОГАЗ!H178+Капитал!H178+Ингосстрах!H178+Ресо!H178</f>
        <v>0</v>
      </c>
      <c r="I175" s="270">
        <f>СОГАЗ!I178+Капитал!I178+Ингосстрах!I178+Ресо!I178</f>
        <v>0</v>
      </c>
      <c r="J175" s="270">
        <f>СОГАЗ!J178+Капитал!J178+Ингосстрах!J178+Ресо!J178</f>
        <v>0</v>
      </c>
      <c r="K175" s="270">
        <f>СОГАЗ!K178+Капитал!K178+Ингосстрах!K178+Ресо!K178</f>
        <v>0</v>
      </c>
      <c r="L175" s="270">
        <f>СОГАЗ!L178+Капитал!L178+Ингосстрах!L178+Ресо!L178</f>
        <v>8141</v>
      </c>
      <c r="M175" s="301">
        <f t="shared" si="25"/>
        <v>9146</v>
      </c>
      <c r="N175" s="305">
        <f>СОГАЗ!N178+Капитал!N178+Ингосстрах!N178+Ресо!N178</f>
        <v>1800</v>
      </c>
      <c r="O175" s="305">
        <f>СОГАЗ!O178+Капитал!O178+Ингосстрах!O178+Ресо!O178</f>
        <v>0</v>
      </c>
      <c r="P175" s="305">
        <f>СОГАЗ!P178+Капитал!P178+Ингосстрах!P178+Ресо!P178</f>
        <v>0</v>
      </c>
      <c r="Q175" s="305">
        <f>СОГАЗ!Q178+Капитал!Q178+Ингосстрах!Q178+Ресо!Q178</f>
        <v>10600</v>
      </c>
      <c r="R175" s="305">
        <f>СОГАЗ!R178+Капитал!R178+Ингосстрах!R178+Ресо!R178</f>
        <v>0</v>
      </c>
      <c r="S175" s="305">
        <f>СОГАЗ!S178+Капитал!S178+Ингосстрах!S178+Ресо!S178</f>
        <v>0</v>
      </c>
      <c r="T175" s="305">
        <f>СОГАЗ!T178+Капитал!T178+Ингосстрах!T178+Ресо!T178</f>
        <v>0</v>
      </c>
      <c r="U175" s="305">
        <f>СОГАЗ!U178+Капитал!U178+Ингосстрах!U178+Ресо!U178</f>
        <v>0</v>
      </c>
      <c r="V175" s="305">
        <f>СОГАЗ!V178+Капитал!V178+Ингосстрах!V178+Ресо!V178</f>
        <v>0</v>
      </c>
      <c r="W175" s="305">
        <f>СОГАЗ!W178+Капитал!W178+Ингосстрах!W178+Ресо!W178</f>
        <v>0</v>
      </c>
      <c r="X175" s="305">
        <f>СОГАЗ!X178+Капитал!X178+Ингосстрах!X178+Ресо!X178</f>
        <v>0</v>
      </c>
      <c r="Y175" s="186">
        <f>СОГАЗ!Y178+Капитал!Y178+Ингосстрах!Y178+Ресо!Y178</f>
        <v>7346</v>
      </c>
      <c r="Z175" s="12">
        <f t="shared" si="20"/>
        <v>10</v>
      </c>
      <c r="AA175" s="306">
        <f>СОГАЗ!AA178+Капитал!AA178+Ингосстрах!AA178+Ресо!AA178</f>
        <v>0</v>
      </c>
      <c r="AB175" s="305">
        <f>СОГАЗ!AB178+Капитал!AB178+Ингосстрах!AB178+Ресо!AB178</f>
        <v>10</v>
      </c>
      <c r="AC175" s="305">
        <f>СОГАЗ!AC178+Капитал!AC178+Ингосстрах!AC178+Ресо!AC178</f>
        <v>0</v>
      </c>
      <c r="AD175" s="186">
        <f>СОГАЗ!AD178+Капитал!AD178+Ингосстрах!AD178+Ресо!AD178</f>
        <v>0</v>
      </c>
      <c r="AE175" s="14">
        <f>СОГАЗ!AE178+Капитал!AE178+Ингосстрах!AE178+Ресо!AE178</f>
        <v>0</v>
      </c>
      <c r="AF175" s="305">
        <f>СОГАЗ!AF178+Капитал!AF178+Ингосстрах!AF178+Ресо!AF178</f>
        <v>0</v>
      </c>
      <c r="AG175" s="305">
        <f>СОГАЗ!AG178+Капитал!AG178+Ингосстрах!AG178+Ресо!AG178</f>
        <v>0</v>
      </c>
      <c r="AH175" s="302">
        <f>СОГАЗ!AH178+Капитал!AH178+Ингосстрах!AH178+Ресо!AH178</f>
        <v>0</v>
      </c>
      <c r="AI175" s="17">
        <f t="shared" si="21"/>
        <v>0</v>
      </c>
      <c r="AJ175" s="12">
        <f t="shared" si="22"/>
        <v>0</v>
      </c>
      <c r="AK175" s="306">
        <f>СОГАЗ!AK178+Капитал!AK178+Ингосстрах!AK178+Ресо!AK178</f>
        <v>0</v>
      </c>
      <c r="AL175" s="305">
        <f>СОГАЗ!AL178+Капитал!AL178+Ингосстрах!AL178+Ресо!AL178</f>
        <v>0</v>
      </c>
      <c r="AM175" s="187">
        <f>СОГАЗ!AM178+Капитал!AM178+Ингосстрах!AM178+Ресо!AM178</f>
        <v>0</v>
      </c>
      <c r="AN175" s="14">
        <f>СОГАЗ!AN178+Капитал!AN178+Ингосстрах!AN178+Ресо!AN178</f>
        <v>0</v>
      </c>
      <c r="AO175" s="186">
        <f>СОГАЗ!AO178+Капитал!AO178+Ингосстрах!AO178+Ресо!AO178</f>
        <v>0</v>
      </c>
      <c r="AP175" s="309">
        <f t="shared" si="23"/>
        <v>19423027.43</v>
      </c>
      <c r="AQ175" s="314">
        <f t="shared" si="26"/>
        <v>4848036.45</v>
      </c>
      <c r="AR175" s="307">
        <v>301695</v>
      </c>
      <c r="AS175" s="307">
        <v>0</v>
      </c>
      <c r="AT175" s="307">
        <v>0</v>
      </c>
      <c r="AU175" s="307">
        <v>0</v>
      </c>
      <c r="AV175" s="307">
        <v>0</v>
      </c>
      <c r="AW175" s="307">
        <v>0</v>
      </c>
      <c r="AX175" s="307">
        <v>0</v>
      </c>
      <c r="AY175" s="307">
        <v>0</v>
      </c>
      <c r="AZ175" s="307">
        <v>4546341.45</v>
      </c>
      <c r="BA175" s="309">
        <v>14570599.280000001</v>
      </c>
      <c r="BB175" s="307">
        <v>964926</v>
      </c>
      <c r="BC175" s="307">
        <v>0</v>
      </c>
      <c r="BD175" s="307">
        <v>0</v>
      </c>
      <c r="BE175" s="307">
        <v>7048046</v>
      </c>
      <c r="BF175" s="307">
        <v>0</v>
      </c>
      <c r="BG175" s="307">
        <v>0</v>
      </c>
      <c r="BH175" s="307">
        <v>0</v>
      </c>
      <c r="BI175" s="307">
        <v>0</v>
      </c>
      <c r="BJ175" s="307">
        <v>0</v>
      </c>
      <c r="BK175" s="307">
        <v>0</v>
      </c>
      <c r="BL175" s="307">
        <v>0</v>
      </c>
      <c r="BM175" s="307">
        <v>6557627.2800000003</v>
      </c>
      <c r="BN175" s="314">
        <f t="shared" si="27"/>
        <v>4391.7</v>
      </c>
      <c r="BO175" s="307">
        <v>0</v>
      </c>
      <c r="BP175" s="307">
        <v>4391.7</v>
      </c>
      <c r="BQ175" s="307">
        <v>0</v>
      </c>
      <c r="BR175" s="307">
        <v>0</v>
      </c>
      <c r="BS175" s="307"/>
      <c r="BT175" s="307">
        <v>0</v>
      </c>
      <c r="BU175" s="307">
        <v>0</v>
      </c>
      <c r="BV175" s="307">
        <v>0</v>
      </c>
      <c r="BW175" s="314">
        <f t="shared" si="28"/>
        <v>0</v>
      </c>
      <c r="BX175" s="314">
        <f t="shared" si="29"/>
        <v>0</v>
      </c>
      <c r="BY175" s="307">
        <v>0</v>
      </c>
      <c r="BZ175" s="307">
        <v>0</v>
      </c>
      <c r="CA175" s="307">
        <v>0</v>
      </c>
      <c r="CB175" s="309">
        <v>0</v>
      </c>
      <c r="CC175" s="317">
        <v>0</v>
      </c>
      <c r="CE175" s="311"/>
    </row>
    <row r="176" spans="1:83" ht="28.5">
      <c r="A176" s="184">
        <v>520405</v>
      </c>
      <c r="B176" s="300">
        <v>169</v>
      </c>
      <c r="C176" s="185" t="s">
        <v>215</v>
      </c>
      <c r="D176" s="12">
        <f t="shared" si="24"/>
        <v>5807</v>
      </c>
      <c r="E176" s="270">
        <f>СОГАЗ!E179+Капитал!E179+Ингосстрах!E179+Ресо!E179</f>
        <v>0</v>
      </c>
      <c r="F176" s="270">
        <f>СОГАЗ!F179+Капитал!F179+Ингосстрах!F179+Ресо!F179</f>
        <v>0</v>
      </c>
      <c r="G176" s="270">
        <f>СОГАЗ!G179+Капитал!G179+Ингосстрах!G179+Ресо!G179</f>
        <v>0</v>
      </c>
      <c r="H176" s="270">
        <f>СОГАЗ!H179+Капитал!H179+Ингосстрах!H179+Ресо!H179</f>
        <v>0</v>
      </c>
      <c r="I176" s="270">
        <f>СОГАЗ!I179+Капитал!I179+Ингосстрах!I179+Ресо!I179</f>
        <v>0</v>
      </c>
      <c r="J176" s="270">
        <f>СОГАЗ!J179+Капитал!J179+Ингосстрах!J179+Ресо!J179</f>
        <v>0</v>
      </c>
      <c r="K176" s="270">
        <f>СОГАЗ!K179+Капитал!K179+Ингосстрах!K179+Ресо!K179</f>
        <v>0</v>
      </c>
      <c r="L176" s="270">
        <f>СОГАЗ!L179+Капитал!L179+Ингосстрах!L179+Ресо!L179</f>
        <v>5807</v>
      </c>
      <c r="M176" s="301">
        <f t="shared" si="25"/>
        <v>4301</v>
      </c>
      <c r="N176" s="305">
        <f>СОГАЗ!N179+Капитал!N179+Ингосстрах!N179+Ресо!N179</f>
        <v>0</v>
      </c>
      <c r="O176" s="305">
        <f>СОГАЗ!O179+Капитал!O179+Ингосстрах!O179+Ресо!O179</f>
        <v>0</v>
      </c>
      <c r="P176" s="305">
        <f>СОГАЗ!P179+Капитал!P179+Ингосстрах!P179+Ресо!P179</f>
        <v>0</v>
      </c>
      <c r="Q176" s="305">
        <f>СОГАЗ!Q179+Капитал!Q179+Ингосстрах!Q179+Ресо!Q179</f>
        <v>0</v>
      </c>
      <c r="R176" s="305">
        <f>СОГАЗ!R179+Капитал!R179+Ингосстрах!R179+Ресо!R179</f>
        <v>0</v>
      </c>
      <c r="S176" s="305">
        <f>СОГАЗ!S179+Капитал!S179+Ингосстрах!S179+Ресо!S179</f>
        <v>0</v>
      </c>
      <c r="T176" s="305">
        <f>СОГАЗ!T179+Капитал!T179+Ингосстрах!T179+Ресо!T179</f>
        <v>0</v>
      </c>
      <c r="U176" s="305">
        <f>СОГАЗ!U179+Капитал!U179+Ингосстрах!U179+Ресо!U179</f>
        <v>0</v>
      </c>
      <c r="V176" s="305">
        <f>СОГАЗ!V179+Капитал!V179+Ингосстрах!V179+Ресо!V179</f>
        <v>0</v>
      </c>
      <c r="W176" s="305">
        <f>СОГАЗ!W179+Капитал!W179+Ингосстрах!W179+Ресо!W179</f>
        <v>0</v>
      </c>
      <c r="X176" s="305">
        <f>СОГАЗ!X179+Капитал!X179+Ингосстрах!X179+Ресо!X179</f>
        <v>0</v>
      </c>
      <c r="Y176" s="186">
        <f>СОГАЗ!Y179+Капитал!Y179+Ингосстрах!Y179+Ресо!Y179</f>
        <v>4301</v>
      </c>
      <c r="Z176" s="12">
        <f t="shared" si="20"/>
        <v>30</v>
      </c>
      <c r="AA176" s="306">
        <f>СОГАЗ!AA179+Капитал!AA179+Ингосстрах!AA179+Ресо!AA179</f>
        <v>0</v>
      </c>
      <c r="AB176" s="305">
        <f>СОГАЗ!AB179+Капитал!AB179+Ингосстрах!AB179+Ресо!AB179</f>
        <v>30</v>
      </c>
      <c r="AC176" s="305">
        <f>СОГАЗ!AC179+Капитал!AC179+Ингосстрах!AC179+Ресо!AC179</f>
        <v>0</v>
      </c>
      <c r="AD176" s="186">
        <f>СОГАЗ!AD179+Капитал!AD179+Ингосстрах!AD179+Ресо!AD179</f>
        <v>0</v>
      </c>
      <c r="AE176" s="14">
        <f>СОГАЗ!AE179+Капитал!AE179+Ингосстрах!AE179+Ресо!AE179</f>
        <v>0</v>
      </c>
      <c r="AF176" s="305">
        <f>СОГАЗ!AF179+Капитал!AF179+Ингосстрах!AF179+Ресо!AF179</f>
        <v>0</v>
      </c>
      <c r="AG176" s="305">
        <f>СОГАЗ!AG179+Капитал!AG179+Ингосстрах!AG179+Ресо!AG179</f>
        <v>0</v>
      </c>
      <c r="AH176" s="302">
        <f>СОГАЗ!AH179+Капитал!AH179+Ингосстрах!AH179+Ресо!AH179</f>
        <v>0</v>
      </c>
      <c r="AI176" s="17">
        <f t="shared" si="21"/>
        <v>0</v>
      </c>
      <c r="AJ176" s="12">
        <f t="shared" si="22"/>
        <v>0</v>
      </c>
      <c r="AK176" s="306">
        <f>СОГАЗ!AK179+Капитал!AK179+Ингосстрах!AK179+Ресо!AK179</f>
        <v>0</v>
      </c>
      <c r="AL176" s="305">
        <f>СОГАЗ!AL179+Капитал!AL179+Ингосстрах!AL179+Ресо!AL179</f>
        <v>0</v>
      </c>
      <c r="AM176" s="187">
        <f>СОГАЗ!AM179+Капитал!AM179+Ингосстрах!AM179+Ресо!AM179</f>
        <v>0</v>
      </c>
      <c r="AN176" s="14">
        <f>СОГАЗ!AN179+Капитал!AN179+Ингосстрах!AN179+Ресо!AN179</f>
        <v>0</v>
      </c>
      <c r="AO176" s="186">
        <f>СОГАЗ!AO179+Капитал!AO179+Ингосстрах!AO179+Ресо!AO179</f>
        <v>0</v>
      </c>
      <c r="AP176" s="309">
        <f t="shared" si="23"/>
        <v>7095510.9299999997</v>
      </c>
      <c r="AQ176" s="314">
        <f t="shared" si="26"/>
        <v>3242919.15</v>
      </c>
      <c r="AR176" s="307">
        <v>0</v>
      </c>
      <c r="AS176" s="307">
        <v>0</v>
      </c>
      <c r="AT176" s="307">
        <v>0</v>
      </c>
      <c r="AU176" s="307">
        <v>0</v>
      </c>
      <c r="AV176" s="307">
        <v>0</v>
      </c>
      <c r="AW176" s="307">
        <v>0</v>
      </c>
      <c r="AX176" s="307">
        <v>0</v>
      </c>
      <c r="AY176" s="307">
        <v>0</v>
      </c>
      <c r="AZ176" s="307">
        <v>3242919.15</v>
      </c>
      <c r="BA176" s="309">
        <v>3839416.68</v>
      </c>
      <c r="BB176" s="307">
        <v>0</v>
      </c>
      <c r="BC176" s="307">
        <v>0</v>
      </c>
      <c r="BD176" s="307">
        <v>0</v>
      </c>
      <c r="BE176" s="307">
        <v>0</v>
      </c>
      <c r="BF176" s="307">
        <v>0</v>
      </c>
      <c r="BG176" s="307">
        <v>0</v>
      </c>
      <c r="BH176" s="307">
        <v>0</v>
      </c>
      <c r="BI176" s="307">
        <v>0</v>
      </c>
      <c r="BJ176" s="307">
        <v>0</v>
      </c>
      <c r="BK176" s="307">
        <v>0</v>
      </c>
      <c r="BL176" s="307">
        <v>0</v>
      </c>
      <c r="BM176" s="307">
        <v>3839416.68</v>
      </c>
      <c r="BN176" s="314">
        <f t="shared" si="27"/>
        <v>13175.1</v>
      </c>
      <c r="BO176" s="307">
        <v>0</v>
      </c>
      <c r="BP176" s="307">
        <v>13175.1</v>
      </c>
      <c r="BQ176" s="307">
        <v>0</v>
      </c>
      <c r="BR176" s="307">
        <v>0</v>
      </c>
      <c r="BS176" s="307"/>
      <c r="BT176" s="307">
        <v>0</v>
      </c>
      <c r="BU176" s="307">
        <v>0</v>
      </c>
      <c r="BV176" s="307">
        <v>0</v>
      </c>
      <c r="BW176" s="314">
        <f t="shared" si="28"/>
        <v>0</v>
      </c>
      <c r="BX176" s="314">
        <f t="shared" si="29"/>
        <v>0</v>
      </c>
      <c r="BY176" s="307">
        <v>0</v>
      </c>
      <c r="BZ176" s="307">
        <v>0</v>
      </c>
      <c r="CA176" s="307">
        <v>0</v>
      </c>
      <c r="CB176" s="309">
        <v>0</v>
      </c>
      <c r="CC176" s="317">
        <v>0</v>
      </c>
      <c r="CE176" s="311"/>
    </row>
    <row r="177" spans="1:83" ht="18.75">
      <c r="A177" s="184">
        <v>520287</v>
      </c>
      <c r="B177" s="300">
        <v>170</v>
      </c>
      <c r="C177" s="185" t="s">
        <v>216</v>
      </c>
      <c r="D177" s="12">
        <f t="shared" si="24"/>
        <v>3964</v>
      </c>
      <c r="E177" s="270">
        <f>СОГАЗ!E180+Капитал!E180+Ингосстрах!E180+Ресо!E180</f>
        <v>0</v>
      </c>
      <c r="F177" s="270">
        <f>СОГАЗ!F180+Капитал!F180+Ингосстрах!F180+Ресо!F180</f>
        <v>0</v>
      </c>
      <c r="G177" s="270">
        <f>СОГАЗ!G180+Капитал!G180+Ингосстрах!G180+Ресо!G180</f>
        <v>0</v>
      </c>
      <c r="H177" s="270">
        <f>СОГАЗ!H180+Капитал!H180+Ингосстрах!H180+Ресо!H180</f>
        <v>0</v>
      </c>
      <c r="I177" s="270">
        <f>СОГАЗ!I180+Капитал!I180+Ингосстрах!I180+Ресо!I180</f>
        <v>0</v>
      </c>
      <c r="J177" s="270">
        <f>СОГАЗ!J180+Капитал!J180+Ингосстрах!J180+Ресо!J180</f>
        <v>0</v>
      </c>
      <c r="K177" s="270">
        <f>СОГАЗ!K180+Капитал!K180+Ингосстрах!K180+Ресо!K180</f>
        <v>0</v>
      </c>
      <c r="L177" s="270">
        <f>СОГАЗ!L180+Капитал!L180+Ингосстрах!L180+Ресо!L180</f>
        <v>3964</v>
      </c>
      <c r="M177" s="301">
        <f t="shared" si="25"/>
        <v>2092</v>
      </c>
      <c r="N177" s="305">
        <f>СОГАЗ!N180+Капитал!N180+Ингосстрах!N180+Ресо!N180</f>
        <v>0</v>
      </c>
      <c r="O177" s="305">
        <f>СОГАЗ!O180+Капитал!O180+Ингосстрах!O180+Ресо!O180</f>
        <v>0</v>
      </c>
      <c r="P177" s="305">
        <f>СОГАЗ!P180+Капитал!P180+Ингосстрах!P180+Ресо!P180</f>
        <v>0</v>
      </c>
      <c r="Q177" s="305">
        <f>СОГАЗ!Q180+Капитал!Q180+Ингосстрах!Q180+Ресо!Q180</f>
        <v>0</v>
      </c>
      <c r="R177" s="305">
        <f>СОГАЗ!R180+Капитал!R180+Ингосстрах!R180+Ресо!R180</f>
        <v>0</v>
      </c>
      <c r="S177" s="305">
        <f>СОГАЗ!S180+Капитал!S180+Ингосстрах!S180+Ресо!S180</f>
        <v>0</v>
      </c>
      <c r="T177" s="305">
        <f>СОГАЗ!T180+Капитал!T180+Ингосстрах!T180+Ресо!T180</f>
        <v>0</v>
      </c>
      <c r="U177" s="305">
        <f>СОГАЗ!U180+Капитал!U180+Ингосстрах!U180+Ресо!U180</f>
        <v>0</v>
      </c>
      <c r="V177" s="305">
        <f>СОГАЗ!V180+Капитал!V180+Ингосстрах!V180+Ресо!V180</f>
        <v>0</v>
      </c>
      <c r="W177" s="305">
        <f>СОГАЗ!W180+Капитал!W180+Ингосстрах!W180+Ресо!W180</f>
        <v>0</v>
      </c>
      <c r="X177" s="305">
        <f>СОГАЗ!X180+Капитал!X180+Ингосстрах!X180+Ресо!X180</f>
        <v>0</v>
      </c>
      <c r="Y177" s="186">
        <f>СОГАЗ!Y180+Капитал!Y180+Ингосстрах!Y180+Ресо!Y180</f>
        <v>2092</v>
      </c>
      <c r="Z177" s="12">
        <f t="shared" si="20"/>
        <v>19</v>
      </c>
      <c r="AA177" s="306">
        <f>СОГАЗ!AA180+Капитал!AA180+Ингосстрах!AA180+Ресо!AA180</f>
        <v>0</v>
      </c>
      <c r="AB177" s="305">
        <f>СОГАЗ!AB180+Капитал!AB180+Ингосстрах!AB180+Ресо!AB180</f>
        <v>19</v>
      </c>
      <c r="AC177" s="305">
        <f>СОГАЗ!AC180+Капитал!AC180+Ингосстрах!AC180+Ресо!AC180</f>
        <v>0</v>
      </c>
      <c r="AD177" s="186">
        <f>СОГАЗ!AD180+Капитал!AD180+Ингосстрах!AD180+Ресо!AD180</f>
        <v>0</v>
      </c>
      <c r="AE177" s="14">
        <f>СОГАЗ!AE180+Капитал!AE180+Ингосстрах!AE180+Ресо!AE180</f>
        <v>0</v>
      </c>
      <c r="AF177" s="305">
        <f>СОГАЗ!AF180+Капитал!AF180+Ингосстрах!AF180+Ресо!AF180</f>
        <v>0</v>
      </c>
      <c r="AG177" s="305">
        <f>СОГАЗ!AG180+Капитал!AG180+Ингосстрах!AG180+Ресо!AG180</f>
        <v>0</v>
      </c>
      <c r="AH177" s="302">
        <f>СОГАЗ!AH180+Капитал!AH180+Ингосстрах!AH180+Ресо!AH180</f>
        <v>0</v>
      </c>
      <c r="AI177" s="17">
        <f t="shared" si="21"/>
        <v>0</v>
      </c>
      <c r="AJ177" s="12">
        <f t="shared" si="22"/>
        <v>0</v>
      </c>
      <c r="AK177" s="306">
        <f>СОГАЗ!AK180+Капитал!AK180+Ингосстрах!AK180+Ресо!AK180</f>
        <v>0</v>
      </c>
      <c r="AL177" s="305">
        <f>СОГАЗ!AL180+Капитал!AL180+Ингосстрах!AL180+Ресо!AL180</f>
        <v>0</v>
      </c>
      <c r="AM177" s="187">
        <f>СОГАЗ!AM180+Капитал!AM180+Ингосстрах!AM180+Ресо!AM180</f>
        <v>0</v>
      </c>
      <c r="AN177" s="14">
        <f>СОГАЗ!AN180+Капитал!AN180+Ингосстрах!AN180+Ресо!AN180</f>
        <v>0</v>
      </c>
      <c r="AO177" s="186">
        <f>СОГАЗ!AO180+Капитал!AO180+Ингосстрах!AO180+Ресо!AO180</f>
        <v>0</v>
      </c>
      <c r="AP177" s="309">
        <f t="shared" si="23"/>
        <v>4089526.5899999994</v>
      </c>
      <c r="AQ177" s="314">
        <f t="shared" si="26"/>
        <v>2213695.7999999998</v>
      </c>
      <c r="AR177" s="307">
        <v>0</v>
      </c>
      <c r="AS177" s="307">
        <v>0</v>
      </c>
      <c r="AT177" s="307">
        <v>0</v>
      </c>
      <c r="AU177" s="307">
        <v>0</v>
      </c>
      <c r="AV177" s="307">
        <v>0</v>
      </c>
      <c r="AW177" s="307">
        <v>0</v>
      </c>
      <c r="AX177" s="307">
        <v>0</v>
      </c>
      <c r="AY177" s="307">
        <v>0</v>
      </c>
      <c r="AZ177" s="307">
        <v>2213695.7999999998</v>
      </c>
      <c r="BA177" s="309">
        <v>1867486.5599999998</v>
      </c>
      <c r="BB177" s="307">
        <v>0</v>
      </c>
      <c r="BC177" s="307">
        <v>0</v>
      </c>
      <c r="BD177" s="307">
        <v>0</v>
      </c>
      <c r="BE177" s="307">
        <v>0</v>
      </c>
      <c r="BF177" s="307">
        <v>0</v>
      </c>
      <c r="BG177" s="307">
        <v>0</v>
      </c>
      <c r="BH177" s="307">
        <v>0</v>
      </c>
      <c r="BI177" s="307">
        <v>0</v>
      </c>
      <c r="BJ177" s="307">
        <v>0</v>
      </c>
      <c r="BK177" s="307">
        <v>0</v>
      </c>
      <c r="BL177" s="307">
        <v>0</v>
      </c>
      <c r="BM177" s="307">
        <v>1867486.5599999998</v>
      </c>
      <c r="BN177" s="314">
        <f t="shared" si="27"/>
        <v>8344.23</v>
      </c>
      <c r="BO177" s="307">
        <v>0</v>
      </c>
      <c r="BP177" s="307">
        <v>8344.23</v>
      </c>
      <c r="BQ177" s="307">
        <v>0</v>
      </c>
      <c r="BR177" s="307">
        <v>0</v>
      </c>
      <c r="BS177" s="307"/>
      <c r="BT177" s="307">
        <v>0</v>
      </c>
      <c r="BU177" s="307">
        <v>0</v>
      </c>
      <c r="BV177" s="307">
        <v>0</v>
      </c>
      <c r="BW177" s="314">
        <f t="shared" si="28"/>
        <v>0</v>
      </c>
      <c r="BX177" s="314">
        <f t="shared" si="29"/>
        <v>0</v>
      </c>
      <c r="BY177" s="307">
        <v>0</v>
      </c>
      <c r="BZ177" s="307">
        <v>0</v>
      </c>
      <c r="CA177" s="307">
        <v>0</v>
      </c>
      <c r="CB177" s="309">
        <v>0</v>
      </c>
      <c r="CC177" s="317">
        <v>0</v>
      </c>
      <c r="CE177" s="311"/>
    </row>
    <row r="178" spans="1:83" ht="18.75">
      <c r="A178" s="184">
        <v>520246</v>
      </c>
      <c r="B178" s="300">
        <v>171</v>
      </c>
      <c r="C178" s="185" t="s">
        <v>217</v>
      </c>
      <c r="D178" s="12">
        <f t="shared" si="24"/>
        <v>2325</v>
      </c>
      <c r="E178" s="270">
        <f>СОГАЗ!E181+Капитал!E181+Ингосстрах!E181+Ресо!E181</f>
        <v>0</v>
      </c>
      <c r="F178" s="270">
        <f>СОГАЗ!F181+Капитал!F181+Ингосстрах!F181+Ресо!F181</f>
        <v>0</v>
      </c>
      <c r="G178" s="270">
        <f>СОГАЗ!G181+Капитал!G181+Ингосстрах!G181+Ресо!G181</f>
        <v>0</v>
      </c>
      <c r="H178" s="270">
        <f>СОГАЗ!H181+Капитал!H181+Ингосстрах!H181+Ресо!H181</f>
        <v>0</v>
      </c>
      <c r="I178" s="270">
        <f>СОГАЗ!I181+Капитал!I181+Ингосстрах!I181+Ресо!I181</f>
        <v>0</v>
      </c>
      <c r="J178" s="270">
        <f>СОГАЗ!J181+Капитал!J181+Ингосстрах!J181+Ресо!J181</f>
        <v>0</v>
      </c>
      <c r="K178" s="270">
        <f>СОГАЗ!K181+Капитал!K181+Ингосстрах!K181+Ресо!K181</f>
        <v>0</v>
      </c>
      <c r="L178" s="270">
        <f>СОГАЗ!L181+Капитал!L181+Ингосстрах!L181+Ресо!L181</f>
        <v>2325</v>
      </c>
      <c r="M178" s="301">
        <f t="shared" si="25"/>
        <v>1718</v>
      </c>
      <c r="N178" s="305">
        <f>СОГАЗ!N181+Капитал!N181+Ингосстрах!N181+Ресо!N181</f>
        <v>0</v>
      </c>
      <c r="O178" s="305">
        <f>СОГАЗ!O181+Капитал!O181+Ингосстрах!O181+Ресо!O181</f>
        <v>0</v>
      </c>
      <c r="P178" s="305">
        <f>СОГАЗ!P181+Капитал!P181+Ингосстрах!P181+Ресо!P181</f>
        <v>0</v>
      </c>
      <c r="Q178" s="305">
        <f>СОГАЗ!Q181+Капитал!Q181+Ингосстрах!Q181+Ресо!Q181</f>
        <v>0</v>
      </c>
      <c r="R178" s="305">
        <f>СОГАЗ!R181+Капитал!R181+Ингосстрах!R181+Ресо!R181</f>
        <v>0</v>
      </c>
      <c r="S178" s="305">
        <f>СОГАЗ!S181+Капитал!S181+Ингосстрах!S181+Ресо!S181</f>
        <v>0</v>
      </c>
      <c r="T178" s="305">
        <f>СОГАЗ!T181+Капитал!T181+Ингосстрах!T181+Ресо!T181</f>
        <v>0</v>
      </c>
      <c r="U178" s="305">
        <f>СОГАЗ!U181+Капитал!U181+Ингосстрах!U181+Ресо!U181</f>
        <v>0</v>
      </c>
      <c r="V178" s="305">
        <f>СОГАЗ!V181+Капитал!V181+Ингосстрах!V181+Ресо!V181</f>
        <v>0</v>
      </c>
      <c r="W178" s="305">
        <f>СОГАЗ!W181+Капитал!W181+Ингосстрах!W181+Ресо!W181</f>
        <v>0</v>
      </c>
      <c r="X178" s="305">
        <f>СОГАЗ!X181+Капитал!X181+Ингосстрах!X181+Ресо!X181</f>
        <v>0</v>
      </c>
      <c r="Y178" s="186">
        <f>СОГАЗ!Y181+Капитал!Y181+Ингосстрах!Y181+Ресо!Y181</f>
        <v>1718</v>
      </c>
      <c r="Z178" s="12">
        <f t="shared" si="20"/>
        <v>7</v>
      </c>
      <c r="AA178" s="306">
        <f>СОГАЗ!AA181+Капитал!AA181+Ингосстрах!AA181+Ресо!AA181</f>
        <v>0</v>
      </c>
      <c r="AB178" s="305">
        <f>СОГАЗ!AB181+Капитал!AB181+Ингосстрах!AB181+Ресо!AB181</f>
        <v>7</v>
      </c>
      <c r="AC178" s="305">
        <f>СОГАЗ!AC181+Капитал!AC181+Ингосстрах!AC181+Ресо!AC181</f>
        <v>0</v>
      </c>
      <c r="AD178" s="186">
        <f>СОГАЗ!AD181+Капитал!AD181+Ингосстрах!AD181+Ресо!AD181</f>
        <v>0</v>
      </c>
      <c r="AE178" s="14">
        <f>СОГАЗ!AE181+Капитал!AE181+Ингосстрах!AE181+Ресо!AE181</f>
        <v>0</v>
      </c>
      <c r="AF178" s="305">
        <f>СОГАЗ!AF181+Капитал!AF181+Ингосстрах!AF181+Ресо!AF181</f>
        <v>0</v>
      </c>
      <c r="AG178" s="305">
        <f>СОГАЗ!AG181+Капитал!AG181+Ингосстрах!AG181+Ресо!AG181</f>
        <v>0</v>
      </c>
      <c r="AH178" s="302">
        <f>СОГАЗ!AH181+Капитал!AH181+Ингосстрах!AH181+Ресо!AH181</f>
        <v>0</v>
      </c>
      <c r="AI178" s="17">
        <f t="shared" si="21"/>
        <v>0</v>
      </c>
      <c r="AJ178" s="12">
        <f t="shared" si="22"/>
        <v>0</v>
      </c>
      <c r="AK178" s="306">
        <f>СОГАЗ!AK181+Капитал!AK181+Ингосстрах!AK181+Ресо!AK181</f>
        <v>0</v>
      </c>
      <c r="AL178" s="305">
        <f>СОГАЗ!AL181+Капитал!AL181+Ингосстрах!AL181+Ресо!AL181</f>
        <v>0</v>
      </c>
      <c r="AM178" s="187">
        <f>СОГАЗ!AM181+Капитал!AM181+Ингосстрах!AM181+Ресо!AM181</f>
        <v>0</v>
      </c>
      <c r="AN178" s="14">
        <f>СОГАЗ!AN181+Капитал!AN181+Ингосстрах!AN181+Ресо!AN181</f>
        <v>0</v>
      </c>
      <c r="AO178" s="186">
        <f>СОГАЗ!AO181+Капитал!AO181+Ингосстрах!AO181+Ресо!AO181</f>
        <v>0</v>
      </c>
      <c r="AP178" s="309">
        <f t="shared" si="23"/>
        <v>2835094.68</v>
      </c>
      <c r="AQ178" s="314">
        <f t="shared" si="26"/>
        <v>1298396.25</v>
      </c>
      <c r="AR178" s="307">
        <v>0</v>
      </c>
      <c r="AS178" s="307">
        <v>0</v>
      </c>
      <c r="AT178" s="307">
        <v>0</v>
      </c>
      <c r="AU178" s="307">
        <v>0</v>
      </c>
      <c r="AV178" s="307">
        <v>0</v>
      </c>
      <c r="AW178" s="307">
        <v>0</v>
      </c>
      <c r="AX178" s="307">
        <v>0</v>
      </c>
      <c r="AY178" s="307">
        <v>0</v>
      </c>
      <c r="AZ178" s="307">
        <v>1298396.25</v>
      </c>
      <c r="BA178" s="309">
        <v>1533624.24</v>
      </c>
      <c r="BB178" s="307">
        <v>0</v>
      </c>
      <c r="BC178" s="307">
        <v>0</v>
      </c>
      <c r="BD178" s="307">
        <v>0</v>
      </c>
      <c r="BE178" s="307">
        <v>0</v>
      </c>
      <c r="BF178" s="307">
        <v>0</v>
      </c>
      <c r="BG178" s="307">
        <v>0</v>
      </c>
      <c r="BH178" s="307">
        <v>0</v>
      </c>
      <c r="BI178" s="307">
        <v>0</v>
      </c>
      <c r="BJ178" s="307">
        <v>0</v>
      </c>
      <c r="BK178" s="307">
        <v>0</v>
      </c>
      <c r="BL178" s="307">
        <v>0</v>
      </c>
      <c r="BM178" s="307">
        <v>1533624.24</v>
      </c>
      <c r="BN178" s="314">
        <f t="shared" si="27"/>
        <v>3074.19</v>
      </c>
      <c r="BO178" s="307">
        <v>0</v>
      </c>
      <c r="BP178" s="307">
        <v>3074.19</v>
      </c>
      <c r="BQ178" s="307">
        <v>0</v>
      </c>
      <c r="BR178" s="307">
        <v>0</v>
      </c>
      <c r="BS178" s="307"/>
      <c r="BT178" s="307">
        <v>0</v>
      </c>
      <c r="BU178" s="307">
        <v>0</v>
      </c>
      <c r="BV178" s="307">
        <v>0</v>
      </c>
      <c r="BW178" s="314">
        <f t="shared" si="28"/>
        <v>0</v>
      </c>
      <c r="BX178" s="314">
        <f t="shared" si="29"/>
        <v>0</v>
      </c>
      <c r="BY178" s="307">
        <v>0</v>
      </c>
      <c r="BZ178" s="307">
        <v>0</v>
      </c>
      <c r="CA178" s="307">
        <v>0</v>
      </c>
      <c r="CB178" s="309">
        <v>0</v>
      </c>
      <c r="CC178" s="317">
        <v>0</v>
      </c>
      <c r="CE178" s="311"/>
    </row>
    <row r="179" spans="1:83" ht="28.5">
      <c r="A179" s="184">
        <v>520285</v>
      </c>
      <c r="B179" s="300">
        <v>172</v>
      </c>
      <c r="C179" s="185" t="s">
        <v>218</v>
      </c>
      <c r="D179" s="12">
        <f t="shared" si="24"/>
        <v>1860</v>
      </c>
      <c r="E179" s="270">
        <f>СОГАЗ!E182+Капитал!E182+Ингосстрах!E182+Ресо!E182</f>
        <v>1860</v>
      </c>
      <c r="F179" s="270">
        <f>СОГАЗ!F182+Капитал!F182+Ингосстрах!F182+Ресо!F182</f>
        <v>0</v>
      </c>
      <c r="G179" s="270">
        <f>СОГАЗ!G182+Капитал!G182+Ингосстрах!G182+Ресо!G182</f>
        <v>0</v>
      </c>
      <c r="H179" s="270">
        <f>СОГАЗ!H182+Капитал!H182+Ингосстрах!H182+Ресо!H182</f>
        <v>0</v>
      </c>
      <c r="I179" s="270">
        <f>СОГАЗ!I182+Капитал!I182+Ингосстрах!I182+Ресо!I182</f>
        <v>0</v>
      </c>
      <c r="J179" s="270">
        <f>СОГАЗ!J182+Капитал!J182+Ингосстрах!J182+Ресо!J182</f>
        <v>0</v>
      </c>
      <c r="K179" s="270">
        <f>СОГАЗ!K182+Капитал!K182+Ингосстрах!K182+Ресо!K182</f>
        <v>0</v>
      </c>
      <c r="L179" s="270">
        <f>СОГАЗ!L182+Капитал!L182+Ингосстрах!L182+Ресо!L182</f>
        <v>0</v>
      </c>
      <c r="M179" s="301">
        <f t="shared" si="25"/>
        <v>1480</v>
      </c>
      <c r="N179" s="305">
        <f>СОГАЗ!N182+Капитал!N182+Ингосстрах!N182+Ресо!N182</f>
        <v>1480</v>
      </c>
      <c r="O179" s="305">
        <f>СОГАЗ!O182+Капитал!O182+Ингосстрах!O182+Ресо!O182</f>
        <v>0</v>
      </c>
      <c r="P179" s="305">
        <f>СОГАЗ!P182+Капитал!P182+Ингосстрах!P182+Ресо!P182</f>
        <v>0</v>
      </c>
      <c r="Q179" s="305">
        <f>СОГАЗ!Q182+Капитал!Q182+Ингосстрах!Q182+Ресо!Q182</f>
        <v>0</v>
      </c>
      <c r="R179" s="305">
        <f>СОГАЗ!R182+Капитал!R182+Ингосстрах!R182+Ресо!R182</f>
        <v>0</v>
      </c>
      <c r="S179" s="305">
        <f>СОГАЗ!S182+Капитал!S182+Ингосстрах!S182+Ресо!S182</f>
        <v>0</v>
      </c>
      <c r="T179" s="305">
        <f>СОГАЗ!T182+Капитал!T182+Ингосстрах!T182+Ресо!T182</f>
        <v>0</v>
      </c>
      <c r="U179" s="305">
        <f>СОГАЗ!U182+Капитал!U182+Ингосстрах!U182+Ресо!U182</f>
        <v>0</v>
      </c>
      <c r="V179" s="305">
        <f>СОГАЗ!V182+Капитал!V182+Ингосстрах!V182+Ресо!V182</f>
        <v>0</v>
      </c>
      <c r="W179" s="305">
        <f>СОГАЗ!W182+Капитал!W182+Ингосстрах!W182+Ресо!W182</f>
        <v>0</v>
      </c>
      <c r="X179" s="305">
        <f>СОГАЗ!X182+Капитал!X182+Ингосстрах!X182+Ресо!X182</f>
        <v>0</v>
      </c>
      <c r="Y179" s="186">
        <f>СОГАЗ!Y182+Капитал!Y182+Ингосстрах!Y182+Ресо!Y182</f>
        <v>0</v>
      </c>
      <c r="Z179" s="12">
        <f t="shared" si="20"/>
        <v>249</v>
      </c>
      <c r="AA179" s="306">
        <f>СОГАЗ!AA182+Капитал!AA182+Ингосстрах!AA182+Ресо!AA182</f>
        <v>249</v>
      </c>
      <c r="AB179" s="305">
        <f>СОГАЗ!AB182+Капитал!AB182+Ингосстрах!AB182+Ресо!AB182</f>
        <v>0</v>
      </c>
      <c r="AC179" s="305">
        <f>СОГАЗ!AC182+Капитал!AC182+Ингосстрах!AC182+Ресо!AC182</f>
        <v>0</v>
      </c>
      <c r="AD179" s="186">
        <f>СОГАЗ!AD182+Капитал!AD182+Ингосстрах!AD182+Ресо!AD182</f>
        <v>0</v>
      </c>
      <c r="AE179" s="14">
        <f>СОГАЗ!AE182+Капитал!AE182+Ингосстрах!AE182+Ресо!AE182</f>
        <v>0</v>
      </c>
      <c r="AF179" s="305">
        <f>СОГАЗ!AF182+Капитал!AF182+Ингосстрах!AF182+Ресо!AF182</f>
        <v>0</v>
      </c>
      <c r="AG179" s="305">
        <f>СОГАЗ!AG182+Капитал!AG182+Ингосстрах!AG182+Ресо!AG182</f>
        <v>0</v>
      </c>
      <c r="AH179" s="302">
        <f>СОГАЗ!AH182+Капитал!AH182+Ингосстрах!AH182+Ресо!AH182</f>
        <v>0</v>
      </c>
      <c r="AI179" s="17">
        <f t="shared" si="21"/>
        <v>0</v>
      </c>
      <c r="AJ179" s="12">
        <f t="shared" si="22"/>
        <v>0</v>
      </c>
      <c r="AK179" s="306">
        <f>СОГАЗ!AK182+Капитал!AK182+Ингосстрах!AK182+Ресо!AK182</f>
        <v>0</v>
      </c>
      <c r="AL179" s="305">
        <f>СОГАЗ!AL182+Капитал!AL182+Ингосстрах!AL182+Ресо!AL182</f>
        <v>0</v>
      </c>
      <c r="AM179" s="187">
        <f>СОГАЗ!AM182+Капитал!AM182+Ингосстрах!AM182+Ресо!AM182</f>
        <v>0</v>
      </c>
      <c r="AN179" s="14">
        <f>СОГАЗ!AN182+Капитал!AN182+Ингосстрах!AN182+Ресо!AN182</f>
        <v>0</v>
      </c>
      <c r="AO179" s="186">
        <f>СОГАЗ!AO182+Капитал!AO182+Ингосстрах!AO182+Ресо!AO182</f>
        <v>0</v>
      </c>
      <c r="AP179" s="309">
        <f t="shared" si="23"/>
        <v>1309280.94</v>
      </c>
      <c r="AQ179" s="314">
        <f t="shared" si="26"/>
        <v>374101.80000000005</v>
      </c>
      <c r="AR179" s="307">
        <v>374101.80000000005</v>
      </c>
      <c r="AS179" s="307">
        <v>0</v>
      </c>
      <c r="AT179" s="307">
        <v>0</v>
      </c>
      <c r="AU179" s="307">
        <v>0</v>
      </c>
      <c r="AV179" s="307">
        <v>0</v>
      </c>
      <c r="AW179" s="307">
        <v>0</v>
      </c>
      <c r="AX179" s="307">
        <v>0</v>
      </c>
      <c r="AY179" s="307">
        <v>0</v>
      </c>
      <c r="AZ179" s="307">
        <v>0</v>
      </c>
      <c r="BA179" s="309">
        <v>793383.6</v>
      </c>
      <c r="BB179" s="307">
        <v>793383.6</v>
      </c>
      <c r="BC179" s="307">
        <v>0</v>
      </c>
      <c r="BD179" s="307">
        <v>0</v>
      </c>
      <c r="BE179" s="307">
        <v>0</v>
      </c>
      <c r="BF179" s="307">
        <v>0</v>
      </c>
      <c r="BG179" s="307">
        <v>0</v>
      </c>
      <c r="BH179" s="307">
        <v>0</v>
      </c>
      <c r="BI179" s="307">
        <v>0</v>
      </c>
      <c r="BJ179" s="307">
        <v>0</v>
      </c>
      <c r="BK179" s="307">
        <v>0</v>
      </c>
      <c r="BL179" s="307">
        <v>0</v>
      </c>
      <c r="BM179" s="307">
        <v>0</v>
      </c>
      <c r="BN179" s="314">
        <f t="shared" si="27"/>
        <v>141795.54</v>
      </c>
      <c r="BO179" s="307">
        <v>141795.54</v>
      </c>
      <c r="BP179" s="307">
        <v>0</v>
      </c>
      <c r="BQ179" s="307">
        <v>0</v>
      </c>
      <c r="BR179" s="307">
        <v>0</v>
      </c>
      <c r="BS179" s="307"/>
      <c r="BT179" s="307">
        <v>0</v>
      </c>
      <c r="BU179" s="307">
        <v>0</v>
      </c>
      <c r="BV179" s="307">
        <v>0</v>
      </c>
      <c r="BW179" s="314">
        <f t="shared" si="28"/>
        <v>0</v>
      </c>
      <c r="BX179" s="314">
        <f t="shared" si="29"/>
        <v>0</v>
      </c>
      <c r="BY179" s="307">
        <v>0</v>
      </c>
      <c r="BZ179" s="307">
        <v>0</v>
      </c>
      <c r="CA179" s="307">
        <v>0</v>
      </c>
      <c r="CB179" s="309">
        <v>0</v>
      </c>
      <c r="CC179" s="317">
        <v>0</v>
      </c>
      <c r="CE179" s="311"/>
    </row>
    <row r="180" spans="1:83" ht="18.75">
      <c r="A180" s="184">
        <v>520263</v>
      </c>
      <c r="B180" s="300">
        <v>173</v>
      </c>
      <c r="C180" s="185" t="s">
        <v>219</v>
      </c>
      <c r="D180" s="12">
        <f t="shared" si="24"/>
        <v>0</v>
      </c>
      <c r="E180" s="270">
        <f>СОГАЗ!E183+Капитал!E183+Ингосстрах!E183+Ресо!E183</f>
        <v>0</v>
      </c>
      <c r="F180" s="270">
        <f>СОГАЗ!F183+Капитал!F183+Ингосстрах!F183+Ресо!F183</f>
        <v>0</v>
      </c>
      <c r="G180" s="270">
        <f>СОГАЗ!G183+Капитал!G183+Ингосстрах!G183+Ресо!G183</f>
        <v>0</v>
      </c>
      <c r="H180" s="270">
        <f>СОГАЗ!H183+Капитал!H183+Ингосстрах!H183+Ресо!H183</f>
        <v>0</v>
      </c>
      <c r="I180" s="270">
        <f>СОГАЗ!I183+Капитал!I183+Ингосстрах!I183+Ресо!I183</f>
        <v>0</v>
      </c>
      <c r="J180" s="270">
        <f>СОГАЗ!J183+Капитал!J183+Ингосстрах!J183+Ресо!J183</f>
        <v>0</v>
      </c>
      <c r="K180" s="270">
        <f>СОГАЗ!K183+Капитал!K183+Ингосстрах!K183+Ресо!K183</f>
        <v>0</v>
      </c>
      <c r="L180" s="270">
        <f>СОГАЗ!L183+Капитал!L183+Ингосстрах!L183+Ресо!L183</f>
        <v>0</v>
      </c>
      <c r="M180" s="301">
        <f t="shared" si="25"/>
        <v>0</v>
      </c>
      <c r="N180" s="305">
        <f>СОГАЗ!N183+Капитал!N183+Ингосстрах!N183+Ресо!N183</f>
        <v>0</v>
      </c>
      <c r="O180" s="305">
        <f>СОГАЗ!O183+Капитал!O183+Ингосстрах!O183+Ресо!O183</f>
        <v>0</v>
      </c>
      <c r="P180" s="305">
        <f>СОГАЗ!P183+Капитал!P183+Ингосстрах!P183+Ресо!P183</f>
        <v>0</v>
      </c>
      <c r="Q180" s="305">
        <f>СОГАЗ!Q183+Капитал!Q183+Ингосстрах!Q183+Ресо!Q183</f>
        <v>0</v>
      </c>
      <c r="R180" s="305">
        <f>СОГАЗ!R183+Капитал!R183+Ингосстрах!R183+Ресо!R183</f>
        <v>0</v>
      </c>
      <c r="S180" s="305">
        <f>СОГАЗ!S183+Капитал!S183+Ингосстрах!S183+Ресо!S183</f>
        <v>0</v>
      </c>
      <c r="T180" s="305">
        <f>СОГАЗ!T183+Капитал!T183+Ингосстрах!T183+Ресо!T183</f>
        <v>0</v>
      </c>
      <c r="U180" s="305">
        <f>СОГАЗ!U183+Капитал!U183+Ингосстрах!U183+Ресо!U183</f>
        <v>0</v>
      </c>
      <c r="V180" s="305">
        <f>СОГАЗ!V183+Капитал!V183+Ингосстрах!V183+Ресо!V183</f>
        <v>0</v>
      </c>
      <c r="W180" s="305">
        <f>СОГАЗ!W183+Капитал!W183+Ингосстрах!W183+Ресо!W183</f>
        <v>0</v>
      </c>
      <c r="X180" s="305">
        <f>СОГАЗ!X183+Капитал!X183+Ингосстрах!X183+Ресо!X183</f>
        <v>0</v>
      </c>
      <c r="Y180" s="186">
        <f>СОГАЗ!Y183+Капитал!Y183+Ингосстрах!Y183+Ресо!Y183</f>
        <v>0</v>
      </c>
      <c r="Z180" s="12">
        <f t="shared" si="20"/>
        <v>0</v>
      </c>
      <c r="AA180" s="306">
        <f>СОГАЗ!AA183+Капитал!AA183+Ингосстрах!AA183+Ресо!AA183</f>
        <v>0</v>
      </c>
      <c r="AB180" s="305">
        <f>СОГАЗ!AB183+Капитал!AB183+Ингосстрах!AB183+Ресо!AB183</f>
        <v>0</v>
      </c>
      <c r="AC180" s="305">
        <f>СОГАЗ!AC183+Капитал!AC183+Ингосстрах!AC183+Ресо!AC183</f>
        <v>0</v>
      </c>
      <c r="AD180" s="186">
        <f>СОГАЗ!AD183+Капитал!AD183+Ингосстрах!AD183+Ресо!AD183</f>
        <v>0</v>
      </c>
      <c r="AE180" s="14">
        <f>СОГАЗ!AE183+Капитал!AE183+Ингосстрах!AE183+Ресо!AE183</f>
        <v>0</v>
      </c>
      <c r="AF180" s="305">
        <f>СОГАЗ!AF183+Капитал!AF183+Ингосстрах!AF183+Ресо!AF183</f>
        <v>0</v>
      </c>
      <c r="AG180" s="305">
        <f>СОГАЗ!AG183+Капитал!AG183+Ингосстрах!AG183+Ресо!AG183</f>
        <v>0</v>
      </c>
      <c r="AH180" s="302">
        <f>СОГАЗ!AH183+Капитал!AH183+Ингосстрах!AH183+Ресо!AH183</f>
        <v>0</v>
      </c>
      <c r="AI180" s="17">
        <f t="shared" si="21"/>
        <v>0</v>
      </c>
      <c r="AJ180" s="12">
        <f t="shared" si="22"/>
        <v>0</v>
      </c>
      <c r="AK180" s="306">
        <f>СОГАЗ!AK183+Капитал!AK183+Ингосстрах!AK183+Ресо!AK183</f>
        <v>0</v>
      </c>
      <c r="AL180" s="305">
        <f>СОГАЗ!AL183+Капитал!AL183+Ингосстрах!AL183+Ресо!AL183</f>
        <v>0</v>
      </c>
      <c r="AM180" s="187">
        <f>СОГАЗ!AM183+Капитал!AM183+Ингосстрах!AM183+Ресо!AM183</f>
        <v>0</v>
      </c>
      <c r="AN180" s="14">
        <f>СОГАЗ!AN183+Капитал!AN183+Ингосстрах!AN183+Ресо!AN183</f>
        <v>9632</v>
      </c>
      <c r="AO180" s="186">
        <f>СОГАЗ!AO183+Капитал!AO183+Ингосстрах!AO183+Ресо!AO183</f>
        <v>0</v>
      </c>
      <c r="AP180" s="309">
        <f t="shared" si="23"/>
        <v>24009397.440000001</v>
      </c>
      <c r="AQ180" s="314">
        <f t="shared" si="26"/>
        <v>0</v>
      </c>
      <c r="AR180" s="307">
        <v>0</v>
      </c>
      <c r="AS180" s="307">
        <v>0</v>
      </c>
      <c r="AT180" s="307">
        <v>0</v>
      </c>
      <c r="AU180" s="307">
        <v>0</v>
      </c>
      <c r="AV180" s="307">
        <v>0</v>
      </c>
      <c r="AW180" s="307">
        <v>0</v>
      </c>
      <c r="AX180" s="307">
        <v>0</v>
      </c>
      <c r="AY180" s="307">
        <v>0</v>
      </c>
      <c r="AZ180" s="307">
        <v>0</v>
      </c>
      <c r="BA180" s="309">
        <v>0</v>
      </c>
      <c r="BB180" s="307">
        <v>0</v>
      </c>
      <c r="BC180" s="307">
        <v>0</v>
      </c>
      <c r="BD180" s="307">
        <v>0</v>
      </c>
      <c r="BE180" s="307">
        <v>0</v>
      </c>
      <c r="BF180" s="307">
        <v>0</v>
      </c>
      <c r="BG180" s="307">
        <v>0</v>
      </c>
      <c r="BH180" s="307">
        <v>0</v>
      </c>
      <c r="BI180" s="307">
        <v>0</v>
      </c>
      <c r="BJ180" s="307">
        <v>0</v>
      </c>
      <c r="BK180" s="307">
        <v>0</v>
      </c>
      <c r="BL180" s="307">
        <v>0</v>
      </c>
      <c r="BM180" s="307">
        <v>0</v>
      </c>
      <c r="BN180" s="314">
        <f t="shared" si="27"/>
        <v>0</v>
      </c>
      <c r="BO180" s="307">
        <v>0</v>
      </c>
      <c r="BP180" s="307">
        <v>0</v>
      </c>
      <c r="BQ180" s="307">
        <v>0</v>
      </c>
      <c r="BR180" s="307">
        <v>0</v>
      </c>
      <c r="BS180" s="307"/>
      <c r="BT180" s="307">
        <v>0</v>
      </c>
      <c r="BU180" s="307">
        <v>0</v>
      </c>
      <c r="BV180" s="307">
        <v>0</v>
      </c>
      <c r="BW180" s="314">
        <f t="shared" si="28"/>
        <v>0</v>
      </c>
      <c r="BX180" s="314">
        <f t="shared" si="29"/>
        <v>0</v>
      </c>
      <c r="BY180" s="307">
        <v>0</v>
      </c>
      <c r="BZ180" s="307">
        <v>0</v>
      </c>
      <c r="CA180" s="307">
        <v>0</v>
      </c>
      <c r="CB180" s="309">
        <v>24009397.440000001</v>
      </c>
      <c r="CC180" s="317">
        <v>0</v>
      </c>
      <c r="CE180" s="311"/>
    </row>
    <row r="181" spans="1:83" ht="18.75">
      <c r="A181" s="184">
        <v>520252</v>
      </c>
      <c r="B181" s="300">
        <v>174</v>
      </c>
      <c r="C181" s="185" t="s">
        <v>220</v>
      </c>
      <c r="D181" s="12">
        <f t="shared" si="24"/>
        <v>158</v>
      </c>
      <c r="E181" s="270">
        <f>СОГАЗ!E184+Капитал!E184+Ингосстрах!E184+Ресо!E184</f>
        <v>158</v>
      </c>
      <c r="F181" s="270">
        <f>СОГАЗ!F184+Капитал!F184+Ингосстрах!F184+Ресо!F184</f>
        <v>0</v>
      </c>
      <c r="G181" s="270">
        <f>СОГАЗ!G184+Капитал!G184+Ингосстрах!G184+Ресо!G184</f>
        <v>0</v>
      </c>
      <c r="H181" s="270">
        <f>СОГАЗ!H184+Капитал!H184+Ингосстрах!H184+Ресо!H184</f>
        <v>0</v>
      </c>
      <c r="I181" s="270">
        <f>СОГАЗ!I184+Капитал!I184+Ингосстрах!I184+Ресо!I184</f>
        <v>0</v>
      </c>
      <c r="J181" s="270">
        <f>СОГАЗ!J184+Капитал!J184+Ингосстрах!J184+Ресо!J184</f>
        <v>0</v>
      </c>
      <c r="K181" s="270">
        <f>СОГАЗ!K184+Капитал!K184+Ингосстрах!K184+Ресо!K184</f>
        <v>0</v>
      </c>
      <c r="L181" s="270">
        <f>СОГАЗ!L184+Капитал!L184+Ингосстрах!L184+Ресо!L184</f>
        <v>0</v>
      </c>
      <c r="M181" s="301">
        <f t="shared" si="25"/>
        <v>4820</v>
      </c>
      <c r="N181" s="305">
        <f>СОГАЗ!N184+Капитал!N184+Ингосстрах!N184+Ресо!N184</f>
        <v>4820</v>
      </c>
      <c r="O181" s="305">
        <f>СОГАЗ!O184+Капитал!O184+Ингосстрах!O184+Ресо!O184</f>
        <v>0</v>
      </c>
      <c r="P181" s="305">
        <f>СОГАЗ!P184+Капитал!P184+Ингосстрах!P184+Ресо!P184</f>
        <v>0</v>
      </c>
      <c r="Q181" s="305">
        <f>СОГАЗ!Q184+Капитал!Q184+Ингосстрах!Q184+Ресо!Q184</f>
        <v>0</v>
      </c>
      <c r="R181" s="305">
        <f>СОГАЗ!R184+Капитал!R184+Ингосстрах!R184+Ресо!R184</f>
        <v>0</v>
      </c>
      <c r="S181" s="305">
        <f>СОГАЗ!S184+Капитал!S184+Ингосстрах!S184+Ресо!S184</f>
        <v>0</v>
      </c>
      <c r="T181" s="305">
        <f>СОГАЗ!T184+Капитал!T184+Ингосстрах!T184+Ресо!T184</f>
        <v>0</v>
      </c>
      <c r="U181" s="305">
        <f>СОГАЗ!U184+Капитал!U184+Ингосстрах!U184+Ресо!U184</f>
        <v>0</v>
      </c>
      <c r="V181" s="305">
        <f>СОГАЗ!V184+Капитал!V184+Ингосстрах!V184+Ресо!V184</f>
        <v>0</v>
      </c>
      <c r="W181" s="305">
        <f>СОГАЗ!W184+Капитал!W184+Ингосстрах!W184+Ресо!W184</f>
        <v>0</v>
      </c>
      <c r="X181" s="305">
        <f>СОГАЗ!X184+Капитал!X184+Ингосстрах!X184+Ресо!X184</f>
        <v>0</v>
      </c>
      <c r="Y181" s="186">
        <f>СОГАЗ!Y184+Капитал!Y184+Ингосстрах!Y184+Ресо!Y184</f>
        <v>0</v>
      </c>
      <c r="Z181" s="12">
        <f t="shared" si="20"/>
        <v>0</v>
      </c>
      <c r="AA181" s="306">
        <f>СОГАЗ!AA184+Капитал!AA184+Ингосстрах!AA184+Ресо!AA184</f>
        <v>0</v>
      </c>
      <c r="AB181" s="305">
        <f>СОГАЗ!AB184+Капитал!AB184+Ингосстрах!AB184+Ресо!AB184</f>
        <v>0</v>
      </c>
      <c r="AC181" s="305">
        <f>СОГАЗ!AC184+Капитал!AC184+Ингосстрах!AC184+Ресо!AC184</f>
        <v>0</v>
      </c>
      <c r="AD181" s="186">
        <f>СОГАЗ!AD184+Капитал!AD184+Ингосстрах!AD184+Ресо!AD184</f>
        <v>0</v>
      </c>
      <c r="AE181" s="14">
        <f>СОГАЗ!AE184+Капитал!AE184+Ингосстрах!AE184+Ресо!AE184</f>
        <v>0</v>
      </c>
      <c r="AF181" s="305">
        <f>СОГАЗ!AF184+Капитал!AF184+Ингосстрах!AF184+Ресо!AF184</f>
        <v>0</v>
      </c>
      <c r="AG181" s="305">
        <f>СОГАЗ!AG184+Капитал!AG184+Ингосстрах!AG184+Ресо!AG184</f>
        <v>0</v>
      </c>
      <c r="AH181" s="302">
        <f>СОГАЗ!AH184+Капитал!AH184+Ингосстрах!AH184+Ресо!AH184</f>
        <v>0</v>
      </c>
      <c r="AI181" s="17">
        <f t="shared" si="21"/>
        <v>0</v>
      </c>
      <c r="AJ181" s="12">
        <f t="shared" si="22"/>
        <v>0</v>
      </c>
      <c r="AK181" s="306">
        <f>СОГАЗ!AK184+Капитал!AK184+Ингосстрах!AK184+Ресо!AK184</f>
        <v>0</v>
      </c>
      <c r="AL181" s="305">
        <f>СОГАЗ!AL184+Капитал!AL184+Ингосстрах!AL184+Ресо!AL184</f>
        <v>0</v>
      </c>
      <c r="AM181" s="187">
        <f>СОГАЗ!AM184+Капитал!AM184+Ингосстрах!AM184+Ресо!AM184</f>
        <v>0</v>
      </c>
      <c r="AN181" s="14">
        <f>СОГАЗ!AN184+Капитал!AN184+Ингосстрах!AN184+Ресо!AN184</f>
        <v>0</v>
      </c>
      <c r="AO181" s="186">
        <f>СОГАЗ!AO184+Капитал!AO184+Ингосстрах!AO184+Ресо!AO184</f>
        <v>0</v>
      </c>
      <c r="AP181" s="309">
        <f t="shared" si="23"/>
        <v>2615635.94</v>
      </c>
      <c r="AQ181" s="314">
        <f t="shared" si="26"/>
        <v>31778.54</v>
      </c>
      <c r="AR181" s="307">
        <v>31778.54</v>
      </c>
      <c r="AS181" s="307">
        <v>0</v>
      </c>
      <c r="AT181" s="307">
        <v>0</v>
      </c>
      <c r="AU181" s="307">
        <v>0</v>
      </c>
      <c r="AV181" s="307">
        <v>0</v>
      </c>
      <c r="AW181" s="307">
        <v>0</v>
      </c>
      <c r="AX181" s="307">
        <v>0</v>
      </c>
      <c r="AY181" s="307">
        <v>0</v>
      </c>
      <c r="AZ181" s="307">
        <v>0</v>
      </c>
      <c r="BA181" s="309">
        <v>2583857.4</v>
      </c>
      <c r="BB181" s="307">
        <v>2583857.4</v>
      </c>
      <c r="BC181" s="307">
        <v>0</v>
      </c>
      <c r="BD181" s="307">
        <v>0</v>
      </c>
      <c r="BE181" s="307">
        <v>0</v>
      </c>
      <c r="BF181" s="307">
        <v>0</v>
      </c>
      <c r="BG181" s="307">
        <v>0</v>
      </c>
      <c r="BH181" s="307">
        <v>0</v>
      </c>
      <c r="BI181" s="307">
        <v>0</v>
      </c>
      <c r="BJ181" s="307">
        <v>0</v>
      </c>
      <c r="BK181" s="307">
        <v>0</v>
      </c>
      <c r="BL181" s="307">
        <v>0</v>
      </c>
      <c r="BM181" s="307">
        <v>0</v>
      </c>
      <c r="BN181" s="314">
        <f t="shared" si="27"/>
        <v>0</v>
      </c>
      <c r="BO181" s="307">
        <v>0</v>
      </c>
      <c r="BP181" s="307">
        <v>0</v>
      </c>
      <c r="BQ181" s="307">
        <v>0</v>
      </c>
      <c r="BR181" s="307">
        <v>0</v>
      </c>
      <c r="BS181" s="307"/>
      <c r="BT181" s="307">
        <v>0</v>
      </c>
      <c r="BU181" s="307">
        <v>0</v>
      </c>
      <c r="BV181" s="307">
        <v>0</v>
      </c>
      <c r="BW181" s="314">
        <f t="shared" si="28"/>
        <v>0</v>
      </c>
      <c r="BX181" s="314">
        <f t="shared" si="29"/>
        <v>0</v>
      </c>
      <c r="BY181" s="307">
        <v>0</v>
      </c>
      <c r="BZ181" s="307">
        <v>0</v>
      </c>
      <c r="CA181" s="307">
        <v>0</v>
      </c>
      <c r="CB181" s="309">
        <v>0</v>
      </c>
      <c r="CC181" s="317">
        <v>0</v>
      </c>
      <c r="CE181" s="311"/>
    </row>
    <row r="182" spans="1:83" ht="18.75">
      <c r="A182" s="184">
        <v>520404</v>
      </c>
      <c r="B182" s="300">
        <v>175</v>
      </c>
      <c r="C182" s="185" t="s">
        <v>221</v>
      </c>
      <c r="D182" s="12">
        <f t="shared" si="24"/>
        <v>0</v>
      </c>
      <c r="E182" s="270">
        <f>СОГАЗ!E185+Капитал!E185+Ингосстрах!E185+Ресо!E185</f>
        <v>0</v>
      </c>
      <c r="F182" s="270">
        <f>СОГАЗ!F185+Капитал!F185+Ингосстрах!F185+Ресо!F185</f>
        <v>0</v>
      </c>
      <c r="G182" s="270">
        <f>СОГАЗ!G185+Капитал!G185+Ингосстрах!G185+Ресо!G185</f>
        <v>0</v>
      </c>
      <c r="H182" s="270">
        <f>СОГАЗ!H185+Капитал!H185+Ингосстрах!H185+Ресо!H185</f>
        <v>0</v>
      </c>
      <c r="I182" s="270">
        <f>СОГАЗ!I185+Капитал!I185+Ингосстрах!I185+Ресо!I185</f>
        <v>0</v>
      </c>
      <c r="J182" s="270">
        <f>СОГАЗ!J185+Капитал!J185+Ингосстрах!J185+Ресо!J185</f>
        <v>0</v>
      </c>
      <c r="K182" s="270">
        <f>СОГАЗ!K185+Капитал!K185+Ингосстрах!K185+Ресо!K185</f>
        <v>0</v>
      </c>
      <c r="L182" s="270">
        <f>СОГАЗ!L185+Капитал!L185+Ингосстрах!L185+Ресо!L185</f>
        <v>0</v>
      </c>
      <c r="M182" s="301">
        <f t="shared" si="25"/>
        <v>0</v>
      </c>
      <c r="N182" s="305">
        <f>СОГАЗ!N185+Капитал!N185+Ингосстрах!N185+Ресо!N185</f>
        <v>0</v>
      </c>
      <c r="O182" s="305">
        <f>СОГАЗ!O185+Капитал!O185+Ингосстрах!O185+Ресо!O185</f>
        <v>0</v>
      </c>
      <c r="P182" s="305">
        <f>СОГАЗ!P185+Капитал!P185+Ингосстрах!P185+Ресо!P185</f>
        <v>0</v>
      </c>
      <c r="Q182" s="305">
        <f>СОГАЗ!Q185+Капитал!Q185+Ингосстрах!Q185+Ресо!Q185</f>
        <v>0</v>
      </c>
      <c r="R182" s="305">
        <f>СОГАЗ!R185+Капитал!R185+Ингосстрах!R185+Ресо!R185</f>
        <v>0</v>
      </c>
      <c r="S182" s="305">
        <f>СОГАЗ!S185+Капитал!S185+Ингосстрах!S185+Ресо!S185</f>
        <v>0</v>
      </c>
      <c r="T182" s="305">
        <f>СОГАЗ!T185+Капитал!T185+Ингосстрах!T185+Ресо!T185</f>
        <v>0</v>
      </c>
      <c r="U182" s="305">
        <f>СОГАЗ!U185+Капитал!U185+Ингосстрах!U185+Ресо!U185</f>
        <v>0</v>
      </c>
      <c r="V182" s="305">
        <f>СОГАЗ!V185+Капитал!V185+Ингосстрах!V185+Ресо!V185</f>
        <v>0</v>
      </c>
      <c r="W182" s="305">
        <f>СОГАЗ!W185+Капитал!W185+Ингосстрах!W185+Ресо!W185</f>
        <v>0</v>
      </c>
      <c r="X182" s="305">
        <f>СОГАЗ!X185+Капитал!X185+Ингосстрах!X185+Ресо!X185</f>
        <v>0</v>
      </c>
      <c r="Y182" s="186">
        <f>СОГАЗ!Y185+Капитал!Y185+Ингосстрах!Y185+Ресо!Y185</f>
        <v>0</v>
      </c>
      <c r="Z182" s="12">
        <f t="shared" si="20"/>
        <v>0</v>
      </c>
      <c r="AA182" s="306">
        <f>СОГАЗ!AA185+Капитал!AA185+Ингосстрах!AA185+Ресо!AA185</f>
        <v>0</v>
      </c>
      <c r="AB182" s="305">
        <f>СОГАЗ!AB185+Капитал!AB185+Ингосстрах!AB185+Ресо!AB185</f>
        <v>0</v>
      </c>
      <c r="AC182" s="305">
        <f>СОГАЗ!AC185+Капитал!AC185+Ингосстрах!AC185+Ресо!AC185</f>
        <v>0</v>
      </c>
      <c r="AD182" s="186">
        <f>СОГАЗ!AD185+Капитал!AD185+Ингосстрах!AD185+Ресо!AD185</f>
        <v>0</v>
      </c>
      <c r="AE182" s="14">
        <f>СОГАЗ!AE185+Капитал!AE185+Ингосстрах!AE185+Ресо!AE185</f>
        <v>100</v>
      </c>
      <c r="AF182" s="305">
        <f>СОГАЗ!AF185+Капитал!AF185+Ингосстрах!AF185+Ресо!AF185</f>
        <v>0</v>
      </c>
      <c r="AG182" s="305">
        <f>СОГАЗ!AG185+Капитал!AG185+Ингосстрах!AG185+Ресо!AG185</f>
        <v>0</v>
      </c>
      <c r="AH182" s="302">
        <f>СОГАЗ!AH185+Капитал!AH185+Ингосстрах!AH185+Ресо!AH185</f>
        <v>0</v>
      </c>
      <c r="AI182" s="17">
        <f t="shared" si="21"/>
        <v>100</v>
      </c>
      <c r="AJ182" s="12">
        <f t="shared" si="22"/>
        <v>0</v>
      </c>
      <c r="AK182" s="306">
        <f>СОГАЗ!AK185+Капитал!AK185+Ингосстрах!AK185+Ресо!AK185</f>
        <v>0</v>
      </c>
      <c r="AL182" s="305">
        <f>СОГАЗ!AL185+Капитал!AL185+Ингосстрах!AL185+Ресо!AL185</f>
        <v>0</v>
      </c>
      <c r="AM182" s="187">
        <f>СОГАЗ!AM185+Капитал!AM185+Ингосстрах!AM185+Ресо!AM185</f>
        <v>0</v>
      </c>
      <c r="AN182" s="14">
        <f>СОГАЗ!AN185+Капитал!AN185+Ингосстрах!AN185+Ресо!AN185</f>
        <v>0</v>
      </c>
      <c r="AO182" s="186">
        <f>СОГАЗ!AO185+Капитал!AO185+Ингосстрах!AO185+Ресо!AO185</f>
        <v>0</v>
      </c>
      <c r="AP182" s="309">
        <f t="shared" si="23"/>
        <v>3237651</v>
      </c>
      <c r="AQ182" s="314">
        <f t="shared" si="26"/>
        <v>0</v>
      </c>
      <c r="AR182" s="307">
        <v>0</v>
      </c>
      <c r="AS182" s="307">
        <v>0</v>
      </c>
      <c r="AT182" s="307">
        <v>0</v>
      </c>
      <c r="AU182" s="307">
        <v>0</v>
      </c>
      <c r="AV182" s="307">
        <v>0</v>
      </c>
      <c r="AW182" s="307">
        <v>0</v>
      </c>
      <c r="AX182" s="307">
        <v>0</v>
      </c>
      <c r="AY182" s="307">
        <v>0</v>
      </c>
      <c r="AZ182" s="307">
        <v>0</v>
      </c>
      <c r="BA182" s="309">
        <v>0</v>
      </c>
      <c r="BB182" s="307">
        <v>0</v>
      </c>
      <c r="BC182" s="307">
        <v>0</v>
      </c>
      <c r="BD182" s="307">
        <v>0</v>
      </c>
      <c r="BE182" s="307">
        <v>0</v>
      </c>
      <c r="BF182" s="307">
        <v>0</v>
      </c>
      <c r="BG182" s="307">
        <v>0</v>
      </c>
      <c r="BH182" s="307">
        <v>0</v>
      </c>
      <c r="BI182" s="307">
        <v>0</v>
      </c>
      <c r="BJ182" s="307">
        <v>0</v>
      </c>
      <c r="BK182" s="307">
        <v>0</v>
      </c>
      <c r="BL182" s="307">
        <v>0</v>
      </c>
      <c r="BM182" s="307">
        <v>0</v>
      </c>
      <c r="BN182" s="314">
        <f t="shared" si="27"/>
        <v>0</v>
      </c>
      <c r="BO182" s="307">
        <v>0</v>
      </c>
      <c r="BP182" s="307">
        <v>0</v>
      </c>
      <c r="BQ182" s="307">
        <v>0</v>
      </c>
      <c r="BR182" s="307">
        <v>0</v>
      </c>
      <c r="BS182" s="307">
        <v>3237651</v>
      </c>
      <c r="BT182" s="307">
        <v>0</v>
      </c>
      <c r="BU182" s="307">
        <v>0</v>
      </c>
      <c r="BV182" s="307">
        <v>0</v>
      </c>
      <c r="BW182" s="314">
        <f t="shared" si="28"/>
        <v>3237651</v>
      </c>
      <c r="BX182" s="314">
        <f t="shared" si="29"/>
        <v>0</v>
      </c>
      <c r="BY182" s="307">
        <v>0</v>
      </c>
      <c r="BZ182" s="307">
        <v>0</v>
      </c>
      <c r="CA182" s="307">
        <v>0</v>
      </c>
      <c r="CB182" s="309">
        <v>0</v>
      </c>
      <c r="CC182" s="317">
        <v>0</v>
      </c>
      <c r="CE182" s="311"/>
    </row>
    <row r="183" spans="1:83" ht="18.75">
      <c r="A183" s="184">
        <v>520317</v>
      </c>
      <c r="B183" s="300">
        <v>176</v>
      </c>
      <c r="C183" s="185" t="s">
        <v>222</v>
      </c>
      <c r="D183" s="12">
        <f t="shared" si="24"/>
        <v>0</v>
      </c>
      <c r="E183" s="270">
        <f>СОГАЗ!E186+Капитал!E186+Ингосстрах!E186+Ресо!E186</f>
        <v>0</v>
      </c>
      <c r="F183" s="270">
        <f>СОГАЗ!F186+Капитал!F186+Ингосстрах!F186+Ресо!F186</f>
        <v>0</v>
      </c>
      <c r="G183" s="270">
        <f>СОГАЗ!G186+Капитал!G186+Ингосстрах!G186+Ресо!G186</f>
        <v>0</v>
      </c>
      <c r="H183" s="270">
        <f>СОГАЗ!H186+Капитал!H186+Ингосстрах!H186+Ресо!H186</f>
        <v>0</v>
      </c>
      <c r="I183" s="270">
        <f>СОГАЗ!I186+Капитал!I186+Ингосстрах!I186+Ресо!I186</f>
        <v>0</v>
      </c>
      <c r="J183" s="270">
        <f>СОГАЗ!J186+Капитал!J186+Ингосстрах!J186+Ресо!J186</f>
        <v>0</v>
      </c>
      <c r="K183" s="270">
        <f>СОГАЗ!K186+Капитал!K186+Ингосстрах!K186+Ресо!K186</f>
        <v>0</v>
      </c>
      <c r="L183" s="270">
        <f>СОГАЗ!L186+Капитал!L186+Ингосстрах!L186+Ресо!L186</f>
        <v>0</v>
      </c>
      <c r="M183" s="301">
        <f t="shared" si="25"/>
        <v>0</v>
      </c>
      <c r="N183" s="305">
        <f>СОГАЗ!N186+Капитал!N186+Ингосстрах!N186+Ресо!N186</f>
        <v>0</v>
      </c>
      <c r="O183" s="305">
        <f>СОГАЗ!O186+Капитал!O186+Ингосстрах!O186+Ресо!O186</f>
        <v>0</v>
      </c>
      <c r="P183" s="305">
        <f>СОГАЗ!P186+Капитал!P186+Ингосстрах!P186+Ресо!P186</f>
        <v>0</v>
      </c>
      <c r="Q183" s="305">
        <f>СОГАЗ!Q186+Капитал!Q186+Ингосстрах!Q186+Ресо!Q186</f>
        <v>4500</v>
      </c>
      <c r="R183" s="305">
        <f>СОГАЗ!R186+Капитал!R186+Ингосстрах!R186+Ресо!R186</f>
        <v>0</v>
      </c>
      <c r="S183" s="305">
        <f>СОГАЗ!S186+Капитал!S186+Ингосстрах!S186+Ресо!S186</f>
        <v>0</v>
      </c>
      <c r="T183" s="305">
        <f>СОГАЗ!T186+Капитал!T186+Ингосстрах!T186+Ресо!T186</f>
        <v>0</v>
      </c>
      <c r="U183" s="305">
        <f>СОГАЗ!U186+Капитал!U186+Ингосстрах!U186+Ресо!U186</f>
        <v>0</v>
      </c>
      <c r="V183" s="305">
        <f>СОГАЗ!V186+Капитал!V186+Ингосстрах!V186+Ресо!V186</f>
        <v>0</v>
      </c>
      <c r="W183" s="305">
        <f>СОГАЗ!W186+Капитал!W186+Ингосстрах!W186+Ресо!W186</f>
        <v>0</v>
      </c>
      <c r="X183" s="305">
        <f>СОГАЗ!X186+Капитал!X186+Ингосстрах!X186+Ресо!X186</f>
        <v>0</v>
      </c>
      <c r="Y183" s="186">
        <f>СОГАЗ!Y186+Капитал!Y186+Ингосстрах!Y186+Ресо!Y186</f>
        <v>0</v>
      </c>
      <c r="Z183" s="12">
        <f t="shared" si="20"/>
        <v>0</v>
      </c>
      <c r="AA183" s="306">
        <f>СОГАЗ!AA186+Капитал!AA186+Ингосстрах!AA186+Ресо!AA186</f>
        <v>0</v>
      </c>
      <c r="AB183" s="305">
        <f>СОГАЗ!AB186+Капитал!AB186+Ингосстрах!AB186+Ресо!AB186</f>
        <v>0</v>
      </c>
      <c r="AC183" s="305">
        <f>СОГАЗ!AC186+Капитал!AC186+Ингосстрах!AC186+Ресо!AC186</f>
        <v>0</v>
      </c>
      <c r="AD183" s="186">
        <f>СОГАЗ!AD186+Капитал!AD186+Ингосстрах!AD186+Ресо!AD186</f>
        <v>0</v>
      </c>
      <c r="AE183" s="14">
        <f>СОГАЗ!AE186+Капитал!AE186+Ингосстрах!AE186+Ресо!AE186</f>
        <v>0</v>
      </c>
      <c r="AF183" s="305">
        <f>СОГАЗ!AF186+Капитал!AF186+Ингосстрах!AF186+Ресо!AF186</f>
        <v>0</v>
      </c>
      <c r="AG183" s="305">
        <f>СОГАЗ!AG186+Капитал!AG186+Ингосстрах!AG186+Ресо!AG186</f>
        <v>0</v>
      </c>
      <c r="AH183" s="302">
        <f>СОГАЗ!AH186+Капитал!AH186+Ингосстрах!AH186+Ресо!AH186</f>
        <v>0</v>
      </c>
      <c r="AI183" s="17">
        <f t="shared" si="21"/>
        <v>0</v>
      </c>
      <c r="AJ183" s="12">
        <f t="shared" si="22"/>
        <v>150</v>
      </c>
      <c r="AK183" s="306">
        <f>СОГАЗ!AK186+Капитал!AK186+Ингосстрах!AK186+Ресо!AK186</f>
        <v>150</v>
      </c>
      <c r="AL183" s="305">
        <f>СОГАЗ!AL186+Капитал!AL186+Ингосстрах!AL186+Ресо!AL186</f>
        <v>0</v>
      </c>
      <c r="AM183" s="187">
        <f>СОГАЗ!AM186+Капитал!AM186+Ингосстрах!AM186+Ресо!AM186</f>
        <v>0</v>
      </c>
      <c r="AN183" s="14">
        <f>СОГАЗ!AN186+Капитал!AN186+Ингосстрах!AN186+Ресо!AN186</f>
        <v>0</v>
      </c>
      <c r="AO183" s="186">
        <f>СОГАЗ!AO186+Капитал!AO186+Ингосстрах!AO186+Ресо!AO186</f>
        <v>0</v>
      </c>
      <c r="AP183" s="309">
        <f t="shared" si="23"/>
        <v>5877535.5</v>
      </c>
      <c r="AQ183" s="314">
        <f t="shared" si="26"/>
        <v>0</v>
      </c>
      <c r="AR183" s="307">
        <v>0</v>
      </c>
      <c r="AS183" s="307">
        <v>0</v>
      </c>
      <c r="AT183" s="307">
        <v>0</v>
      </c>
      <c r="AU183" s="307">
        <v>0</v>
      </c>
      <c r="AV183" s="307">
        <v>0</v>
      </c>
      <c r="AW183" s="307">
        <v>0</v>
      </c>
      <c r="AX183" s="307">
        <v>0</v>
      </c>
      <c r="AY183" s="307">
        <v>0</v>
      </c>
      <c r="AZ183" s="307">
        <v>0</v>
      </c>
      <c r="BA183" s="309">
        <v>2992095.0000000005</v>
      </c>
      <c r="BB183" s="307">
        <v>0</v>
      </c>
      <c r="BC183" s="307">
        <v>0</v>
      </c>
      <c r="BD183" s="307">
        <v>0</v>
      </c>
      <c r="BE183" s="307">
        <v>2992095.0000000005</v>
      </c>
      <c r="BF183" s="307">
        <v>0</v>
      </c>
      <c r="BG183" s="307">
        <v>0</v>
      </c>
      <c r="BH183" s="307">
        <v>0</v>
      </c>
      <c r="BI183" s="307">
        <v>0</v>
      </c>
      <c r="BJ183" s="307">
        <v>0</v>
      </c>
      <c r="BK183" s="307">
        <v>0</v>
      </c>
      <c r="BL183" s="307">
        <v>0</v>
      </c>
      <c r="BM183" s="307">
        <v>0</v>
      </c>
      <c r="BN183" s="314">
        <f t="shared" si="27"/>
        <v>0</v>
      </c>
      <c r="BO183" s="307">
        <v>0</v>
      </c>
      <c r="BP183" s="307">
        <v>0</v>
      </c>
      <c r="BQ183" s="307">
        <v>0</v>
      </c>
      <c r="BR183" s="307">
        <v>0</v>
      </c>
      <c r="BS183" s="307"/>
      <c r="BT183" s="307">
        <v>0</v>
      </c>
      <c r="BU183" s="307">
        <v>0</v>
      </c>
      <c r="BV183" s="307">
        <v>0</v>
      </c>
      <c r="BW183" s="314">
        <f t="shared" si="28"/>
        <v>0</v>
      </c>
      <c r="BX183" s="314">
        <f t="shared" si="29"/>
        <v>2885440.5</v>
      </c>
      <c r="BY183" s="307">
        <v>2885440.5</v>
      </c>
      <c r="BZ183" s="307">
        <v>0</v>
      </c>
      <c r="CA183" s="307">
        <v>0</v>
      </c>
      <c r="CB183" s="309">
        <v>0</v>
      </c>
      <c r="CC183" s="317">
        <v>0</v>
      </c>
      <c r="CE183" s="311"/>
    </row>
    <row r="184" spans="1:83" ht="18.75">
      <c r="A184" s="184">
        <v>520312</v>
      </c>
      <c r="B184" s="300">
        <v>177</v>
      </c>
      <c r="C184" s="185" t="s">
        <v>223</v>
      </c>
      <c r="D184" s="12">
        <f t="shared" si="24"/>
        <v>4798</v>
      </c>
      <c r="E184" s="270">
        <f>СОГАЗ!E187+Капитал!E187+Ингосстрах!E187+Ресо!E187</f>
        <v>0</v>
      </c>
      <c r="F184" s="270">
        <f>СОГАЗ!F187+Капитал!F187+Ингосстрах!F187+Ресо!F187</f>
        <v>0</v>
      </c>
      <c r="G184" s="270">
        <f>СОГАЗ!G187+Капитал!G187+Ингосстрах!G187+Ресо!G187</f>
        <v>0</v>
      </c>
      <c r="H184" s="270">
        <f>СОГАЗ!H187+Капитал!H187+Ингосстрах!H187+Ресо!H187</f>
        <v>0</v>
      </c>
      <c r="I184" s="270">
        <f>СОГАЗ!I187+Капитал!I187+Ингосстрах!I187+Ресо!I187</f>
        <v>0</v>
      </c>
      <c r="J184" s="270">
        <f>СОГАЗ!J187+Капитал!J187+Ингосстрах!J187+Ресо!J187</f>
        <v>0</v>
      </c>
      <c r="K184" s="270">
        <f>СОГАЗ!K187+Капитал!K187+Ингосстрах!K187+Ресо!K187</f>
        <v>0</v>
      </c>
      <c r="L184" s="270">
        <f>СОГАЗ!L187+Капитал!L187+Ингосстрах!L187+Ресо!L187</f>
        <v>4798</v>
      </c>
      <c r="M184" s="301">
        <f t="shared" si="25"/>
        <v>5169</v>
      </c>
      <c r="N184" s="305">
        <f>СОГАЗ!N187+Капитал!N187+Ингосстрах!N187+Ресо!N187</f>
        <v>0</v>
      </c>
      <c r="O184" s="305">
        <f>СОГАЗ!O187+Капитал!O187+Ингосстрах!O187+Ресо!O187</f>
        <v>0</v>
      </c>
      <c r="P184" s="305">
        <f>СОГАЗ!P187+Капитал!P187+Ингосстрах!P187+Ресо!P187</f>
        <v>0</v>
      </c>
      <c r="Q184" s="305">
        <f>СОГАЗ!Q187+Капитал!Q187+Ингосстрах!Q187+Ресо!Q187</f>
        <v>0</v>
      </c>
      <c r="R184" s="305">
        <f>СОГАЗ!R187+Капитал!R187+Ингосстрах!R187+Ресо!R187</f>
        <v>0</v>
      </c>
      <c r="S184" s="305">
        <f>СОГАЗ!S187+Капитал!S187+Ингосстрах!S187+Ресо!S187</f>
        <v>0</v>
      </c>
      <c r="T184" s="305">
        <f>СОГАЗ!T187+Капитал!T187+Ингосстрах!T187+Ресо!T187</f>
        <v>0</v>
      </c>
      <c r="U184" s="305">
        <f>СОГАЗ!U187+Капитал!U187+Ингосстрах!U187+Ресо!U187</f>
        <v>0</v>
      </c>
      <c r="V184" s="305">
        <f>СОГАЗ!V187+Капитал!V187+Ингосстрах!V187+Ресо!V187</f>
        <v>0</v>
      </c>
      <c r="W184" s="305">
        <f>СОГАЗ!W187+Капитал!W187+Ингосстрах!W187+Ресо!W187</f>
        <v>0</v>
      </c>
      <c r="X184" s="305">
        <f>СОГАЗ!X187+Капитал!X187+Ингосстрах!X187+Ресо!X187</f>
        <v>0</v>
      </c>
      <c r="Y184" s="186">
        <f>СОГАЗ!Y187+Капитал!Y187+Ингосстрах!Y187+Ресо!Y187</f>
        <v>5169</v>
      </c>
      <c r="Z184" s="12">
        <f t="shared" si="20"/>
        <v>15</v>
      </c>
      <c r="AA184" s="306">
        <f>СОГАЗ!AA187+Капитал!AA187+Ингосстрах!AA187+Ресо!AA187</f>
        <v>0</v>
      </c>
      <c r="AB184" s="305">
        <f>СОГАЗ!AB187+Капитал!AB187+Ингосстрах!AB187+Ресо!AB187</f>
        <v>15</v>
      </c>
      <c r="AC184" s="305">
        <f>СОГАЗ!AC187+Капитал!AC187+Ингосстрах!AC187+Ресо!AC187</f>
        <v>0</v>
      </c>
      <c r="AD184" s="186">
        <f>СОГАЗ!AD187+Капитал!AD187+Ингосстрах!AD187+Ресо!AD187</f>
        <v>0</v>
      </c>
      <c r="AE184" s="14">
        <f>СОГАЗ!AE187+Капитал!AE187+Ингосстрах!AE187+Ресо!AE187</f>
        <v>0</v>
      </c>
      <c r="AF184" s="305">
        <f>СОГАЗ!AF187+Капитал!AF187+Ингосстрах!AF187+Ресо!AF187</f>
        <v>0</v>
      </c>
      <c r="AG184" s="305">
        <f>СОГАЗ!AG187+Капитал!AG187+Ингосстрах!AG187+Ресо!AG187</f>
        <v>0</v>
      </c>
      <c r="AH184" s="302">
        <f>СОГАЗ!AH187+Капитал!AH187+Ингосстрах!AH187+Ресо!AH187</f>
        <v>0</v>
      </c>
      <c r="AI184" s="17">
        <f t="shared" si="21"/>
        <v>0</v>
      </c>
      <c r="AJ184" s="12">
        <f t="shared" si="22"/>
        <v>0</v>
      </c>
      <c r="AK184" s="306">
        <f>СОГАЗ!AK187+Капитал!AK187+Ингосстрах!AK187+Ресо!AK187</f>
        <v>0</v>
      </c>
      <c r="AL184" s="305">
        <f>СОГАЗ!AL187+Капитал!AL187+Ингосстрах!AL187+Ресо!AL187</f>
        <v>0</v>
      </c>
      <c r="AM184" s="187">
        <f>СОГАЗ!AM187+Капитал!AM187+Ингосстрах!AM187+Ресо!AM187</f>
        <v>0</v>
      </c>
      <c r="AN184" s="14">
        <f>СОГАЗ!AN187+Капитал!AN187+Ингосстрах!AN187+Ресо!AN187</f>
        <v>0</v>
      </c>
      <c r="AO184" s="186">
        <f>СОГАЗ!AO187+Капитал!AO187+Ингосстрах!AO187+Ресо!AO187</f>
        <v>0</v>
      </c>
      <c r="AP184" s="309">
        <f t="shared" si="23"/>
        <v>7300293.5699999994</v>
      </c>
      <c r="AQ184" s="314">
        <f t="shared" si="26"/>
        <v>2679443.1</v>
      </c>
      <c r="AR184" s="307">
        <v>0</v>
      </c>
      <c r="AS184" s="307">
        <v>0</v>
      </c>
      <c r="AT184" s="307">
        <v>0</v>
      </c>
      <c r="AU184" s="307">
        <v>0</v>
      </c>
      <c r="AV184" s="307">
        <v>0</v>
      </c>
      <c r="AW184" s="307">
        <v>0</v>
      </c>
      <c r="AX184" s="307">
        <v>0</v>
      </c>
      <c r="AY184" s="307">
        <v>0</v>
      </c>
      <c r="AZ184" s="307">
        <v>2679443.1</v>
      </c>
      <c r="BA184" s="309">
        <v>4614262.92</v>
      </c>
      <c r="BB184" s="307">
        <v>0</v>
      </c>
      <c r="BC184" s="307">
        <v>0</v>
      </c>
      <c r="BD184" s="307">
        <v>0</v>
      </c>
      <c r="BE184" s="307">
        <v>0</v>
      </c>
      <c r="BF184" s="307">
        <v>0</v>
      </c>
      <c r="BG184" s="307">
        <v>0</v>
      </c>
      <c r="BH184" s="307">
        <v>0</v>
      </c>
      <c r="BI184" s="307">
        <v>0</v>
      </c>
      <c r="BJ184" s="307">
        <v>0</v>
      </c>
      <c r="BK184" s="307">
        <v>0</v>
      </c>
      <c r="BL184" s="307">
        <v>0</v>
      </c>
      <c r="BM184" s="307">
        <v>4614262.92</v>
      </c>
      <c r="BN184" s="314">
        <f t="shared" si="27"/>
        <v>6587.55</v>
      </c>
      <c r="BO184" s="307">
        <v>0</v>
      </c>
      <c r="BP184" s="307">
        <v>6587.55</v>
      </c>
      <c r="BQ184" s="307">
        <v>0</v>
      </c>
      <c r="BR184" s="307">
        <v>0</v>
      </c>
      <c r="BS184" s="307"/>
      <c r="BT184" s="307">
        <v>0</v>
      </c>
      <c r="BU184" s="307">
        <v>0</v>
      </c>
      <c r="BV184" s="307">
        <v>0</v>
      </c>
      <c r="BW184" s="314">
        <f t="shared" si="28"/>
        <v>0</v>
      </c>
      <c r="BX184" s="314">
        <f t="shared" si="29"/>
        <v>0</v>
      </c>
      <c r="BY184" s="307">
        <v>0</v>
      </c>
      <c r="BZ184" s="307">
        <v>0</v>
      </c>
      <c r="CA184" s="307">
        <v>0</v>
      </c>
      <c r="CB184" s="309">
        <v>0</v>
      </c>
      <c r="CC184" s="317">
        <v>0</v>
      </c>
      <c r="CE184" s="311"/>
    </row>
    <row r="185" spans="1:83" ht="18.75">
      <c r="A185" s="184">
        <v>520365</v>
      </c>
      <c r="B185" s="300">
        <v>178</v>
      </c>
      <c r="C185" s="185" t="s">
        <v>224</v>
      </c>
      <c r="D185" s="12">
        <f t="shared" si="24"/>
        <v>408</v>
      </c>
      <c r="E185" s="270">
        <f>СОГАЗ!E188+Капитал!E188+Ингосстрах!E188+Ресо!E188</f>
        <v>408</v>
      </c>
      <c r="F185" s="270">
        <f>СОГАЗ!F188+Капитал!F188+Ингосстрах!F188+Ресо!F188</f>
        <v>0</v>
      </c>
      <c r="G185" s="270">
        <f>СОГАЗ!G188+Капитал!G188+Ингосстрах!G188+Ресо!G188</f>
        <v>0</v>
      </c>
      <c r="H185" s="270">
        <f>СОГАЗ!H188+Капитал!H188+Ингосстрах!H188+Ресо!H188</f>
        <v>0</v>
      </c>
      <c r="I185" s="270">
        <f>СОГАЗ!I188+Капитал!I188+Ингосстрах!I188+Ресо!I188</f>
        <v>0</v>
      </c>
      <c r="J185" s="270">
        <f>СОГАЗ!J188+Капитал!J188+Ингосстрах!J188+Ресо!J188</f>
        <v>0</v>
      </c>
      <c r="K185" s="270">
        <f>СОГАЗ!K188+Капитал!K188+Ингосстрах!K188+Ресо!K188</f>
        <v>0</v>
      </c>
      <c r="L185" s="270">
        <f>СОГАЗ!L188+Капитал!L188+Ингосстрах!L188+Ресо!L188</f>
        <v>0</v>
      </c>
      <c r="M185" s="301">
        <f t="shared" si="25"/>
        <v>168</v>
      </c>
      <c r="N185" s="305">
        <f>СОГАЗ!N188+Капитал!N188+Ингосстрах!N188+Ресо!N188</f>
        <v>168</v>
      </c>
      <c r="O185" s="305">
        <f>СОГАЗ!O188+Капитал!O188+Ингосстрах!O188+Ресо!O188</f>
        <v>0</v>
      </c>
      <c r="P185" s="305">
        <f>СОГАЗ!P188+Капитал!P188+Ингосстрах!P188+Ресо!P188</f>
        <v>0</v>
      </c>
      <c r="Q185" s="305">
        <f>СОГАЗ!Q188+Капитал!Q188+Ингосстрах!Q188+Ресо!Q188</f>
        <v>0</v>
      </c>
      <c r="R185" s="305">
        <f>СОГАЗ!R188+Капитал!R188+Ингосстрах!R188+Ресо!R188</f>
        <v>0</v>
      </c>
      <c r="S185" s="305">
        <f>СОГАЗ!S188+Капитал!S188+Ингосстрах!S188+Ресо!S188</f>
        <v>0</v>
      </c>
      <c r="T185" s="305">
        <f>СОГАЗ!T188+Капитал!T188+Ингосстрах!T188+Ресо!T188</f>
        <v>0</v>
      </c>
      <c r="U185" s="305">
        <f>СОГАЗ!U188+Капитал!U188+Ингосстрах!U188+Ресо!U188</f>
        <v>0</v>
      </c>
      <c r="V185" s="305">
        <f>СОГАЗ!V188+Капитал!V188+Ингосстрах!V188+Ресо!V188</f>
        <v>0</v>
      </c>
      <c r="W185" s="305">
        <f>СОГАЗ!W188+Капитал!W188+Ингосстрах!W188+Ресо!W188</f>
        <v>0</v>
      </c>
      <c r="X185" s="305">
        <f>СОГАЗ!X188+Капитал!X188+Ингосстрах!X188+Ресо!X188</f>
        <v>0</v>
      </c>
      <c r="Y185" s="186">
        <f>СОГАЗ!Y188+Капитал!Y188+Ингосстрах!Y188+Ресо!Y188</f>
        <v>0</v>
      </c>
      <c r="Z185" s="12">
        <f t="shared" si="20"/>
        <v>0</v>
      </c>
      <c r="AA185" s="306">
        <f>СОГАЗ!AA188+Капитал!AA188+Ингосстрах!AA188+Ресо!AA188</f>
        <v>0</v>
      </c>
      <c r="AB185" s="305">
        <f>СОГАЗ!AB188+Капитал!AB188+Ингосстрах!AB188+Ресо!AB188</f>
        <v>0</v>
      </c>
      <c r="AC185" s="305">
        <f>СОГАЗ!AC188+Капитал!AC188+Ингосстрах!AC188+Ресо!AC188</f>
        <v>0</v>
      </c>
      <c r="AD185" s="186">
        <f>СОГАЗ!AD188+Капитал!AD188+Ингосстрах!AD188+Ресо!AD188</f>
        <v>0</v>
      </c>
      <c r="AE185" s="14">
        <f>СОГАЗ!AE188+Капитал!AE188+Ингосстрах!AE188+Ресо!AE188</f>
        <v>0</v>
      </c>
      <c r="AF185" s="305">
        <f>СОГАЗ!AF188+Капитал!AF188+Ингосстрах!AF188+Ресо!AF188</f>
        <v>0</v>
      </c>
      <c r="AG185" s="305">
        <f>СОГАЗ!AG188+Капитал!AG188+Ингосстрах!AG188+Ресо!AG188</f>
        <v>0</v>
      </c>
      <c r="AH185" s="302">
        <f>СОГАЗ!AH188+Капитал!AH188+Ингосстрах!AH188+Ресо!AH188</f>
        <v>0</v>
      </c>
      <c r="AI185" s="17">
        <f t="shared" si="21"/>
        <v>0</v>
      </c>
      <c r="AJ185" s="12">
        <f t="shared" si="22"/>
        <v>0</v>
      </c>
      <c r="AK185" s="306">
        <f>СОГАЗ!AK188+Капитал!AK188+Ингосстрах!AK188+Ресо!AK188</f>
        <v>0</v>
      </c>
      <c r="AL185" s="305">
        <f>СОГАЗ!AL188+Капитал!AL188+Ингосстрах!AL188+Ресо!AL188</f>
        <v>0</v>
      </c>
      <c r="AM185" s="187">
        <f>СОГАЗ!AM188+Капитал!AM188+Ингосстрах!AM188+Ресо!AM188</f>
        <v>0</v>
      </c>
      <c r="AN185" s="14">
        <f>СОГАЗ!AN188+Капитал!AN188+Ингосстрах!AN188+Ресо!AN188</f>
        <v>0</v>
      </c>
      <c r="AO185" s="186">
        <f>СОГАЗ!AO188+Капитал!AO188+Ингосстрах!AO188+Ресо!AO188</f>
        <v>0</v>
      </c>
      <c r="AP185" s="309">
        <f t="shared" si="23"/>
        <v>172120.8</v>
      </c>
      <c r="AQ185" s="314">
        <f t="shared" si="26"/>
        <v>82061.039999999994</v>
      </c>
      <c r="AR185" s="307">
        <v>82061.039999999994</v>
      </c>
      <c r="AS185" s="307">
        <v>0</v>
      </c>
      <c r="AT185" s="307">
        <v>0</v>
      </c>
      <c r="AU185" s="307">
        <v>0</v>
      </c>
      <c r="AV185" s="307">
        <v>0</v>
      </c>
      <c r="AW185" s="307">
        <v>0</v>
      </c>
      <c r="AX185" s="307">
        <v>0</v>
      </c>
      <c r="AY185" s="307">
        <v>0</v>
      </c>
      <c r="AZ185" s="307">
        <v>0</v>
      </c>
      <c r="BA185" s="309">
        <v>90059.76</v>
      </c>
      <c r="BB185" s="307">
        <v>90059.76</v>
      </c>
      <c r="BC185" s="307">
        <v>0</v>
      </c>
      <c r="BD185" s="307">
        <v>0</v>
      </c>
      <c r="BE185" s="307">
        <v>0</v>
      </c>
      <c r="BF185" s="307">
        <v>0</v>
      </c>
      <c r="BG185" s="307">
        <v>0</v>
      </c>
      <c r="BH185" s="307">
        <v>0</v>
      </c>
      <c r="BI185" s="307">
        <v>0</v>
      </c>
      <c r="BJ185" s="307">
        <v>0</v>
      </c>
      <c r="BK185" s="307">
        <v>0</v>
      </c>
      <c r="BL185" s="307">
        <v>0</v>
      </c>
      <c r="BM185" s="307">
        <v>0</v>
      </c>
      <c r="BN185" s="314">
        <f t="shared" si="27"/>
        <v>0</v>
      </c>
      <c r="BO185" s="307">
        <v>0</v>
      </c>
      <c r="BP185" s="307">
        <v>0</v>
      </c>
      <c r="BQ185" s="307">
        <v>0</v>
      </c>
      <c r="BR185" s="307">
        <v>0</v>
      </c>
      <c r="BS185" s="307"/>
      <c r="BT185" s="307">
        <v>0</v>
      </c>
      <c r="BU185" s="307">
        <v>0</v>
      </c>
      <c r="BV185" s="307">
        <v>0</v>
      </c>
      <c r="BW185" s="314">
        <f t="shared" si="28"/>
        <v>0</v>
      </c>
      <c r="BX185" s="314">
        <f t="shared" si="29"/>
        <v>0</v>
      </c>
      <c r="BY185" s="307">
        <v>0</v>
      </c>
      <c r="BZ185" s="307">
        <v>0</v>
      </c>
      <c r="CA185" s="307">
        <v>0</v>
      </c>
      <c r="CB185" s="309">
        <v>0</v>
      </c>
      <c r="CC185" s="317">
        <v>0</v>
      </c>
      <c r="CE185" s="311"/>
    </row>
    <row r="186" spans="1:83" ht="18.75">
      <c r="A186" s="184">
        <v>520354</v>
      </c>
      <c r="B186" s="300">
        <v>179</v>
      </c>
      <c r="C186" s="185" t="s">
        <v>225</v>
      </c>
      <c r="D186" s="12">
        <f t="shared" si="24"/>
        <v>0</v>
      </c>
      <c r="E186" s="270">
        <f>СОГАЗ!E189+Капитал!E189+Ингосстрах!E189+Ресо!E189</f>
        <v>0</v>
      </c>
      <c r="F186" s="270">
        <f>СОГАЗ!F189+Капитал!F189+Ингосстрах!F189+Ресо!F189</f>
        <v>0</v>
      </c>
      <c r="G186" s="270">
        <f>СОГАЗ!G189+Капитал!G189+Ингосстрах!G189+Ресо!G189</f>
        <v>0</v>
      </c>
      <c r="H186" s="270">
        <f>СОГАЗ!H189+Капитал!H189+Ингосстрах!H189+Ресо!H189</f>
        <v>0</v>
      </c>
      <c r="I186" s="270">
        <f>СОГАЗ!I189+Капитал!I189+Ингосстрах!I189+Ресо!I189</f>
        <v>0</v>
      </c>
      <c r="J186" s="270">
        <f>СОГАЗ!J189+Капитал!J189+Ингосстрах!J189+Ресо!J189</f>
        <v>0</v>
      </c>
      <c r="K186" s="270">
        <f>СОГАЗ!K189+Капитал!K189+Ингосстрах!K189+Ресо!K189</f>
        <v>0</v>
      </c>
      <c r="L186" s="270">
        <f>СОГАЗ!L189+Капитал!L189+Ингосстрах!L189+Ресо!L189</f>
        <v>0</v>
      </c>
      <c r="M186" s="301">
        <f t="shared" si="25"/>
        <v>2401</v>
      </c>
      <c r="N186" s="305">
        <f>СОГАЗ!N189+Капитал!N189+Ингосстрах!N189+Ресо!N189</f>
        <v>0</v>
      </c>
      <c r="O186" s="305">
        <f>СОГАЗ!O189+Капитал!O189+Ингосстрах!O189+Ресо!O189</f>
        <v>0</v>
      </c>
      <c r="P186" s="305">
        <f>СОГАЗ!P189+Капитал!P189+Ингосстрах!P189+Ресо!P189</f>
        <v>0</v>
      </c>
      <c r="Q186" s="305">
        <f>СОГАЗ!Q189+Капитал!Q189+Ингосстрах!Q189+Ресо!Q189</f>
        <v>0</v>
      </c>
      <c r="R186" s="305">
        <f>СОГАЗ!R189+Капитал!R189+Ингосстрах!R189+Ресо!R189</f>
        <v>0</v>
      </c>
      <c r="S186" s="305">
        <f>СОГАЗ!S189+Капитал!S189+Ингосстрах!S189+Ресо!S189</f>
        <v>0</v>
      </c>
      <c r="T186" s="305">
        <f>СОГАЗ!T189+Капитал!T189+Ингосстрах!T189+Ресо!T189</f>
        <v>0</v>
      </c>
      <c r="U186" s="305">
        <f>СОГАЗ!U189+Капитал!U189+Ингосстрах!U189+Ресо!U189</f>
        <v>0</v>
      </c>
      <c r="V186" s="305">
        <f>СОГАЗ!V189+Капитал!V189+Ингосстрах!V189+Ресо!V189</f>
        <v>0</v>
      </c>
      <c r="W186" s="305">
        <f>СОГАЗ!W189+Капитал!W189+Ингосстрах!W189+Ресо!W189</f>
        <v>0</v>
      </c>
      <c r="X186" s="305">
        <f>СОГАЗ!X189+Капитал!X189+Ингосстрах!X189+Ресо!X189</f>
        <v>2401</v>
      </c>
      <c r="Y186" s="186">
        <f>СОГАЗ!Y189+Капитал!Y189+Ингосстрах!Y189+Ресо!Y189</f>
        <v>0</v>
      </c>
      <c r="Z186" s="12">
        <f t="shared" si="20"/>
        <v>0</v>
      </c>
      <c r="AA186" s="306">
        <f>СОГАЗ!AA189+Капитал!AA189+Ингосстрах!AA189+Ресо!AA189</f>
        <v>0</v>
      </c>
      <c r="AB186" s="305">
        <f>СОГАЗ!AB189+Капитал!AB189+Ингосстрах!AB189+Ресо!AB189</f>
        <v>0</v>
      </c>
      <c r="AC186" s="305">
        <f>СОГАЗ!AC189+Капитал!AC189+Ингосстрах!AC189+Ресо!AC189</f>
        <v>0</v>
      </c>
      <c r="AD186" s="186">
        <f>СОГАЗ!AD189+Капитал!AD189+Ингосстрах!AD189+Ресо!AD189</f>
        <v>0</v>
      </c>
      <c r="AE186" s="14">
        <f>СОГАЗ!AE189+Капитал!AE189+Ингосстрах!AE189+Ресо!AE189</f>
        <v>0</v>
      </c>
      <c r="AF186" s="305">
        <f>СОГАЗ!AF189+Капитал!AF189+Ингосстрах!AF189+Ресо!AF189</f>
        <v>0</v>
      </c>
      <c r="AG186" s="305">
        <f>СОГАЗ!AG189+Капитал!AG189+Ингосстрах!AG189+Ресо!AG189</f>
        <v>0</v>
      </c>
      <c r="AH186" s="302">
        <f>СОГАЗ!AH189+Капитал!AH189+Ингосстрах!AH189+Ресо!AH189</f>
        <v>0</v>
      </c>
      <c r="AI186" s="17">
        <f t="shared" si="21"/>
        <v>0</v>
      </c>
      <c r="AJ186" s="12">
        <f t="shared" si="22"/>
        <v>0</v>
      </c>
      <c r="AK186" s="306">
        <f>СОГАЗ!AK189+Капитал!AK189+Ингосстрах!AK189+Ресо!AK189</f>
        <v>0</v>
      </c>
      <c r="AL186" s="305">
        <f>СОГАЗ!AL189+Капитал!AL189+Ингосстрах!AL189+Ресо!AL189</f>
        <v>0</v>
      </c>
      <c r="AM186" s="187">
        <f>СОГАЗ!AM189+Капитал!AM189+Ингосстрах!AM189+Ресо!AM189</f>
        <v>0</v>
      </c>
      <c r="AN186" s="14">
        <f>СОГАЗ!AN189+Капитал!AN189+Ингосстрах!AN189+Ресо!AN189</f>
        <v>0</v>
      </c>
      <c r="AO186" s="186">
        <f>СОГАЗ!AO189+Капитал!AO189+Ингосстрах!AO189+Ресо!AO189</f>
        <v>0</v>
      </c>
      <c r="AP186" s="309">
        <f t="shared" si="23"/>
        <v>178925017.03999999</v>
      </c>
      <c r="AQ186" s="314">
        <f t="shared" si="26"/>
        <v>0</v>
      </c>
      <c r="AR186" s="307">
        <v>0</v>
      </c>
      <c r="AS186" s="307">
        <v>0</v>
      </c>
      <c r="AT186" s="307">
        <v>0</v>
      </c>
      <c r="AU186" s="307">
        <v>0</v>
      </c>
      <c r="AV186" s="307">
        <v>0</v>
      </c>
      <c r="AW186" s="307">
        <v>0</v>
      </c>
      <c r="AX186" s="307">
        <v>0</v>
      </c>
      <c r="AY186" s="307">
        <v>0</v>
      </c>
      <c r="AZ186" s="307">
        <v>0</v>
      </c>
      <c r="BA186" s="309">
        <v>178925017.03999999</v>
      </c>
      <c r="BB186" s="307">
        <v>0</v>
      </c>
      <c r="BC186" s="307">
        <v>0</v>
      </c>
      <c r="BD186" s="307">
        <v>0</v>
      </c>
      <c r="BE186" s="307">
        <v>0</v>
      </c>
      <c r="BF186" s="307">
        <v>0</v>
      </c>
      <c r="BG186" s="307">
        <v>0</v>
      </c>
      <c r="BH186" s="307">
        <v>0</v>
      </c>
      <c r="BI186" s="307">
        <v>0</v>
      </c>
      <c r="BJ186" s="307">
        <v>0</v>
      </c>
      <c r="BK186" s="307">
        <v>0</v>
      </c>
      <c r="BL186" s="307">
        <v>178925017.03999999</v>
      </c>
      <c r="BM186" s="307">
        <v>0</v>
      </c>
      <c r="BN186" s="314">
        <f t="shared" si="27"/>
        <v>0</v>
      </c>
      <c r="BO186" s="307">
        <v>0</v>
      </c>
      <c r="BP186" s="307">
        <v>0</v>
      </c>
      <c r="BQ186" s="307">
        <v>0</v>
      </c>
      <c r="BR186" s="307">
        <v>0</v>
      </c>
      <c r="BS186" s="307"/>
      <c r="BT186" s="307">
        <v>0</v>
      </c>
      <c r="BU186" s="307">
        <v>0</v>
      </c>
      <c r="BV186" s="307">
        <v>0</v>
      </c>
      <c r="BW186" s="314">
        <f t="shared" si="28"/>
        <v>0</v>
      </c>
      <c r="BX186" s="314">
        <f t="shared" si="29"/>
        <v>0</v>
      </c>
      <c r="BY186" s="307">
        <v>0</v>
      </c>
      <c r="BZ186" s="307">
        <v>0</v>
      </c>
      <c r="CA186" s="307">
        <v>0</v>
      </c>
      <c r="CB186" s="309">
        <v>0</v>
      </c>
      <c r="CC186" s="317">
        <v>0</v>
      </c>
      <c r="CE186" s="311"/>
    </row>
    <row r="187" spans="1:83" ht="18.75">
      <c r="A187" s="184">
        <v>520410</v>
      </c>
      <c r="B187" s="300">
        <v>180</v>
      </c>
      <c r="C187" s="185" t="s">
        <v>226</v>
      </c>
      <c r="D187" s="12">
        <f t="shared" si="24"/>
        <v>0</v>
      </c>
      <c r="E187" s="270">
        <f>СОГАЗ!E190+Капитал!E190+Ингосстрах!E190+Ресо!E190</f>
        <v>0</v>
      </c>
      <c r="F187" s="270">
        <f>СОГАЗ!F190+Капитал!F190+Ингосстрах!F190+Ресо!F190</f>
        <v>0</v>
      </c>
      <c r="G187" s="270">
        <f>СОГАЗ!G190+Капитал!G190+Ингосстрах!G190+Ресо!G190</f>
        <v>0</v>
      </c>
      <c r="H187" s="270">
        <f>СОГАЗ!H190+Капитал!H190+Ингосстрах!H190+Ресо!H190</f>
        <v>0</v>
      </c>
      <c r="I187" s="270">
        <f>СОГАЗ!I190+Капитал!I190+Ингосстрах!I190+Ресо!I190</f>
        <v>0</v>
      </c>
      <c r="J187" s="270">
        <f>СОГАЗ!J190+Капитал!J190+Ингосстрах!J190+Ресо!J190</f>
        <v>0</v>
      </c>
      <c r="K187" s="270">
        <f>СОГАЗ!K190+Капитал!K190+Ингосстрах!K190+Ресо!K190</f>
        <v>0</v>
      </c>
      <c r="L187" s="270">
        <f>СОГАЗ!L190+Капитал!L190+Ингосстрах!L190+Ресо!L190</f>
        <v>0</v>
      </c>
      <c r="M187" s="301">
        <f t="shared" si="25"/>
        <v>194</v>
      </c>
      <c r="N187" s="305">
        <f>СОГАЗ!N190+Капитал!N190+Ингосстрах!N190+Ресо!N190</f>
        <v>0</v>
      </c>
      <c r="O187" s="305">
        <f>СОГАЗ!O190+Капитал!O190+Ингосстрах!O190+Ресо!O190</f>
        <v>0</v>
      </c>
      <c r="P187" s="305">
        <f>СОГАЗ!P190+Капитал!P190+Ингосстрах!P190+Ресо!P190</f>
        <v>0</v>
      </c>
      <c r="Q187" s="305">
        <f>СОГАЗ!Q190+Капитал!Q190+Ингосстрах!Q190+Ресо!Q190</f>
        <v>0</v>
      </c>
      <c r="R187" s="305">
        <f>СОГАЗ!R190+Капитал!R190+Ингосстрах!R190+Ресо!R190</f>
        <v>0</v>
      </c>
      <c r="S187" s="305">
        <f>СОГАЗ!S190+Капитал!S190+Ингосстрах!S190+Ресо!S190</f>
        <v>0</v>
      </c>
      <c r="T187" s="305">
        <f>СОГАЗ!T190+Капитал!T190+Ингосстрах!T190+Ресо!T190</f>
        <v>0</v>
      </c>
      <c r="U187" s="305">
        <f>СОГАЗ!U190+Капитал!U190+Ингосстрах!U190+Ресо!U190</f>
        <v>0</v>
      </c>
      <c r="V187" s="305">
        <f>СОГАЗ!V190+Капитал!V190+Ингосстрах!V190+Ресо!V190</f>
        <v>0</v>
      </c>
      <c r="W187" s="305">
        <f>СОГАЗ!W190+Капитал!W190+Ингосстрах!W190+Ресо!W190</f>
        <v>0</v>
      </c>
      <c r="X187" s="305">
        <f>СОГАЗ!X190+Капитал!X190+Ингосстрах!X190+Ресо!X190</f>
        <v>194</v>
      </c>
      <c r="Y187" s="186">
        <f>СОГАЗ!Y190+Капитал!Y190+Ингосстрах!Y190+Ресо!Y190</f>
        <v>0</v>
      </c>
      <c r="Z187" s="12">
        <f t="shared" si="20"/>
        <v>0</v>
      </c>
      <c r="AA187" s="306">
        <f>СОГАЗ!AA190+Капитал!AA190+Ингосстрах!AA190+Ресо!AA190</f>
        <v>0</v>
      </c>
      <c r="AB187" s="305">
        <f>СОГАЗ!AB190+Капитал!AB190+Ингосстрах!AB190+Ресо!AB190</f>
        <v>0</v>
      </c>
      <c r="AC187" s="305">
        <f>СОГАЗ!AC190+Капитал!AC190+Ингосстрах!AC190+Ресо!AC190</f>
        <v>0</v>
      </c>
      <c r="AD187" s="186">
        <f>СОГАЗ!AD190+Капитал!AD190+Ингосстрах!AD190+Ресо!AD190</f>
        <v>0</v>
      </c>
      <c r="AE187" s="14">
        <f>СОГАЗ!AE190+Капитал!AE190+Ингосстрах!AE190+Ресо!AE190</f>
        <v>0</v>
      </c>
      <c r="AF187" s="305">
        <f>СОГАЗ!AF190+Капитал!AF190+Ингосстрах!AF190+Ресо!AF190</f>
        <v>0</v>
      </c>
      <c r="AG187" s="305">
        <f>СОГАЗ!AG190+Капитал!AG190+Ингосстрах!AG190+Ресо!AG190</f>
        <v>0</v>
      </c>
      <c r="AH187" s="302">
        <f>СОГАЗ!AH190+Капитал!AH190+Ингосстрах!AH190+Ресо!AH190</f>
        <v>0</v>
      </c>
      <c r="AI187" s="17">
        <f t="shared" si="21"/>
        <v>0</v>
      </c>
      <c r="AJ187" s="12">
        <f t="shared" si="22"/>
        <v>0</v>
      </c>
      <c r="AK187" s="306">
        <f>СОГАЗ!AK190+Капитал!AK190+Ингосстрах!AK190+Ресо!AK190</f>
        <v>0</v>
      </c>
      <c r="AL187" s="305">
        <f>СОГАЗ!AL190+Капитал!AL190+Ингосстрах!AL190+Ресо!AL190</f>
        <v>0</v>
      </c>
      <c r="AM187" s="187">
        <f>СОГАЗ!AM190+Капитал!AM190+Ингосстрах!AM190+Ресо!AM190</f>
        <v>0</v>
      </c>
      <c r="AN187" s="14">
        <f>СОГАЗ!AN190+Капитал!AN190+Ингосстрах!AN190+Ресо!AN190</f>
        <v>0</v>
      </c>
      <c r="AO187" s="186">
        <f>СОГАЗ!AO190+Капитал!AO190+Ингосстрах!AO190+Ресо!AO190</f>
        <v>0</v>
      </c>
      <c r="AP187" s="309">
        <f t="shared" si="23"/>
        <v>14457081.76</v>
      </c>
      <c r="AQ187" s="314">
        <f t="shared" si="26"/>
        <v>0</v>
      </c>
      <c r="AR187" s="307">
        <v>0</v>
      </c>
      <c r="AS187" s="307">
        <v>0</v>
      </c>
      <c r="AT187" s="307">
        <v>0</v>
      </c>
      <c r="AU187" s="307">
        <v>0</v>
      </c>
      <c r="AV187" s="307">
        <v>0</v>
      </c>
      <c r="AW187" s="307">
        <v>0</v>
      </c>
      <c r="AX187" s="307">
        <v>0</v>
      </c>
      <c r="AY187" s="307">
        <v>0</v>
      </c>
      <c r="AZ187" s="307">
        <v>0</v>
      </c>
      <c r="BA187" s="309">
        <v>14457081.76</v>
      </c>
      <c r="BB187" s="307">
        <v>0</v>
      </c>
      <c r="BC187" s="307">
        <v>0</v>
      </c>
      <c r="BD187" s="307">
        <v>0</v>
      </c>
      <c r="BE187" s="307">
        <v>0</v>
      </c>
      <c r="BF187" s="307">
        <v>0</v>
      </c>
      <c r="BG187" s="307">
        <v>0</v>
      </c>
      <c r="BH187" s="307">
        <v>0</v>
      </c>
      <c r="BI187" s="307">
        <v>0</v>
      </c>
      <c r="BJ187" s="307">
        <v>0</v>
      </c>
      <c r="BK187" s="307">
        <v>0</v>
      </c>
      <c r="BL187" s="307">
        <v>14457081.76</v>
      </c>
      <c r="BM187" s="307">
        <v>0</v>
      </c>
      <c r="BN187" s="314">
        <f t="shared" si="27"/>
        <v>0</v>
      </c>
      <c r="BO187" s="307">
        <v>0</v>
      </c>
      <c r="BP187" s="307">
        <v>0</v>
      </c>
      <c r="BQ187" s="307">
        <v>0</v>
      </c>
      <c r="BR187" s="307">
        <v>0</v>
      </c>
      <c r="BS187" s="307"/>
      <c r="BT187" s="307">
        <v>0</v>
      </c>
      <c r="BU187" s="307">
        <v>0</v>
      </c>
      <c r="BV187" s="307">
        <v>0</v>
      </c>
      <c r="BW187" s="314">
        <f t="shared" si="28"/>
        <v>0</v>
      </c>
      <c r="BX187" s="314">
        <f t="shared" si="29"/>
        <v>0</v>
      </c>
      <c r="BY187" s="307">
        <v>0</v>
      </c>
      <c r="BZ187" s="307">
        <v>0</v>
      </c>
      <c r="CA187" s="307">
        <v>0</v>
      </c>
      <c r="CB187" s="309">
        <v>0</v>
      </c>
      <c r="CC187" s="317">
        <v>0</v>
      </c>
      <c r="CE187" s="311"/>
    </row>
    <row r="188" spans="1:83" ht="18.75">
      <c r="A188" s="184">
        <v>520382</v>
      </c>
      <c r="B188" s="300">
        <v>181</v>
      </c>
      <c r="C188" s="185" t="s">
        <v>227</v>
      </c>
      <c r="D188" s="12">
        <f t="shared" si="24"/>
        <v>0</v>
      </c>
      <c r="E188" s="270">
        <f>СОГАЗ!E191+Капитал!E191+Ингосстрах!E191+Ресо!E191</f>
        <v>0</v>
      </c>
      <c r="F188" s="270">
        <f>СОГАЗ!F191+Капитал!F191+Ингосстрах!F191+Ресо!F191</f>
        <v>0</v>
      </c>
      <c r="G188" s="270">
        <f>СОГАЗ!G191+Капитал!G191+Ингосстрах!G191+Ресо!G191</f>
        <v>0</v>
      </c>
      <c r="H188" s="270">
        <f>СОГАЗ!H191+Капитал!H191+Ингосстрах!H191+Ресо!H191</f>
        <v>0</v>
      </c>
      <c r="I188" s="270">
        <f>СОГАЗ!I191+Капитал!I191+Ингосстрах!I191+Ресо!I191</f>
        <v>0</v>
      </c>
      <c r="J188" s="270">
        <f>СОГАЗ!J191+Капитал!J191+Ингосстрах!J191+Ресо!J191</f>
        <v>0</v>
      </c>
      <c r="K188" s="270">
        <f>СОГАЗ!K191+Капитал!K191+Ингосстрах!K191+Ресо!K191</f>
        <v>0</v>
      </c>
      <c r="L188" s="270">
        <f>СОГАЗ!L191+Капитал!L191+Ингосстрах!L191+Ресо!L191</f>
        <v>0</v>
      </c>
      <c r="M188" s="301">
        <f t="shared" si="25"/>
        <v>0</v>
      </c>
      <c r="N188" s="305">
        <f>СОГАЗ!N191+Капитал!N191+Ингосстрах!N191+Ресо!N191</f>
        <v>0</v>
      </c>
      <c r="O188" s="305">
        <f>СОГАЗ!O191+Капитал!O191+Ингосстрах!O191+Ресо!O191</f>
        <v>0</v>
      </c>
      <c r="P188" s="305">
        <f>СОГАЗ!P191+Капитал!P191+Ингосстрах!P191+Ресо!P191</f>
        <v>0</v>
      </c>
      <c r="Q188" s="305">
        <f>СОГАЗ!Q191+Капитал!Q191+Ингосстрах!Q191+Ресо!Q191</f>
        <v>0</v>
      </c>
      <c r="R188" s="305">
        <f>СОГАЗ!R191+Капитал!R191+Ингосстрах!R191+Ресо!R191</f>
        <v>0</v>
      </c>
      <c r="S188" s="305">
        <f>СОГАЗ!S191+Капитал!S191+Ингосстрах!S191+Ресо!S191</f>
        <v>0</v>
      </c>
      <c r="T188" s="305">
        <f>СОГАЗ!T191+Капитал!T191+Ингосстрах!T191+Ресо!T191</f>
        <v>0</v>
      </c>
      <c r="U188" s="305">
        <f>СОГАЗ!U191+Капитал!U191+Ингосстрах!U191+Ресо!U191</f>
        <v>0</v>
      </c>
      <c r="V188" s="305">
        <f>СОГАЗ!V191+Капитал!V191+Ингосстрах!V191+Ресо!V191</f>
        <v>0</v>
      </c>
      <c r="W188" s="305">
        <f>СОГАЗ!W191+Капитал!W191+Ингосстрах!W191+Ресо!W191</f>
        <v>0</v>
      </c>
      <c r="X188" s="305">
        <f>СОГАЗ!X191+Капитал!X191+Ингосстрах!X191+Ресо!X191</f>
        <v>0</v>
      </c>
      <c r="Y188" s="186">
        <f>СОГАЗ!Y191+Капитал!Y191+Ингосстрах!Y191+Ресо!Y191</f>
        <v>0</v>
      </c>
      <c r="Z188" s="12">
        <f t="shared" si="20"/>
        <v>0</v>
      </c>
      <c r="AA188" s="306">
        <f>СОГАЗ!AA191+Капитал!AA191+Ингосстрах!AA191+Ресо!AA191</f>
        <v>0</v>
      </c>
      <c r="AB188" s="305">
        <f>СОГАЗ!AB191+Капитал!AB191+Ингосстрах!AB191+Ресо!AB191</f>
        <v>0</v>
      </c>
      <c r="AC188" s="305">
        <f>СОГАЗ!AC191+Капитал!AC191+Ингосстрах!AC191+Ресо!AC191</f>
        <v>0</v>
      </c>
      <c r="AD188" s="186">
        <f>СОГАЗ!AD191+Капитал!AD191+Ингосстрах!AD191+Ресо!AD191</f>
        <v>0</v>
      </c>
      <c r="AE188" s="14">
        <f>СОГАЗ!AE191+Капитал!AE191+Ингосстрах!AE191+Ресо!AE191</f>
        <v>0</v>
      </c>
      <c r="AF188" s="305">
        <f>СОГАЗ!AF191+Капитал!AF191+Ингосстрах!AF191+Ресо!AF191</f>
        <v>0</v>
      </c>
      <c r="AG188" s="305">
        <f>СОГАЗ!AG191+Капитал!AG191+Ингосстрах!AG191+Ресо!AG191</f>
        <v>0</v>
      </c>
      <c r="AH188" s="302">
        <f>СОГАЗ!AH191+Капитал!AH191+Ингосстрах!AH191+Ресо!AH191</f>
        <v>0</v>
      </c>
      <c r="AI188" s="17">
        <f t="shared" si="21"/>
        <v>0</v>
      </c>
      <c r="AJ188" s="12">
        <f t="shared" si="22"/>
        <v>179</v>
      </c>
      <c r="AK188" s="306">
        <f>СОГАЗ!AK191+Капитал!AK191+Ингосстрах!AK191+Ресо!AK191</f>
        <v>0</v>
      </c>
      <c r="AL188" s="305">
        <f>СОГАЗ!AL191+Капитал!AL191+Ингосстрах!AL191+Ресо!AL191</f>
        <v>0</v>
      </c>
      <c r="AM188" s="187">
        <f>СОГАЗ!AM191+Капитал!AM191+Ингосстрах!AM191+Ресо!AM191</f>
        <v>179</v>
      </c>
      <c r="AN188" s="14">
        <f>СОГАЗ!AN191+Капитал!AN191+Ингосстрах!AN191+Ресо!AN191</f>
        <v>0</v>
      </c>
      <c r="AO188" s="186">
        <f>СОГАЗ!AO191+Капитал!AO191+Ингосстрах!AO191+Ресо!AO191</f>
        <v>0</v>
      </c>
      <c r="AP188" s="309">
        <f t="shared" si="23"/>
        <v>22418946.289999999</v>
      </c>
      <c r="AQ188" s="314">
        <f t="shared" si="26"/>
        <v>0</v>
      </c>
      <c r="AR188" s="307">
        <v>0</v>
      </c>
      <c r="AS188" s="307">
        <v>0</v>
      </c>
      <c r="AT188" s="307">
        <v>0</v>
      </c>
      <c r="AU188" s="307">
        <v>0</v>
      </c>
      <c r="AV188" s="307">
        <v>0</v>
      </c>
      <c r="AW188" s="307">
        <v>0</v>
      </c>
      <c r="AX188" s="307">
        <v>0</v>
      </c>
      <c r="AY188" s="307">
        <v>0</v>
      </c>
      <c r="AZ188" s="307">
        <v>0</v>
      </c>
      <c r="BA188" s="309">
        <v>0</v>
      </c>
      <c r="BB188" s="307">
        <v>0</v>
      </c>
      <c r="BC188" s="307">
        <v>0</v>
      </c>
      <c r="BD188" s="307">
        <v>0</v>
      </c>
      <c r="BE188" s="307">
        <v>0</v>
      </c>
      <c r="BF188" s="307">
        <v>0</v>
      </c>
      <c r="BG188" s="307">
        <v>0</v>
      </c>
      <c r="BH188" s="307">
        <v>0</v>
      </c>
      <c r="BI188" s="307">
        <v>0</v>
      </c>
      <c r="BJ188" s="307">
        <v>0</v>
      </c>
      <c r="BK188" s="307">
        <v>0</v>
      </c>
      <c r="BL188" s="307">
        <v>0</v>
      </c>
      <c r="BM188" s="307">
        <v>0</v>
      </c>
      <c r="BN188" s="314">
        <f t="shared" si="27"/>
        <v>0</v>
      </c>
      <c r="BO188" s="307">
        <v>0</v>
      </c>
      <c r="BP188" s="307">
        <v>0</v>
      </c>
      <c r="BQ188" s="307">
        <v>0</v>
      </c>
      <c r="BR188" s="307">
        <v>0</v>
      </c>
      <c r="BS188" s="307"/>
      <c r="BT188" s="307">
        <v>0</v>
      </c>
      <c r="BU188" s="307">
        <v>0</v>
      </c>
      <c r="BV188" s="307">
        <v>0</v>
      </c>
      <c r="BW188" s="314">
        <f t="shared" si="28"/>
        <v>0</v>
      </c>
      <c r="BX188" s="314">
        <f t="shared" si="29"/>
        <v>22418946.289999999</v>
      </c>
      <c r="BY188" s="307">
        <v>0</v>
      </c>
      <c r="BZ188" s="307">
        <v>0</v>
      </c>
      <c r="CA188" s="307">
        <v>22418946.289999999</v>
      </c>
      <c r="CB188" s="309">
        <v>0</v>
      </c>
      <c r="CC188" s="317">
        <v>0</v>
      </c>
      <c r="CE188" s="311"/>
    </row>
    <row r="189" spans="1:83" ht="18.75">
      <c r="A189" s="184">
        <v>520230</v>
      </c>
      <c r="B189" s="300">
        <v>182</v>
      </c>
      <c r="C189" s="185" t="s">
        <v>228</v>
      </c>
      <c r="D189" s="12">
        <f t="shared" si="24"/>
        <v>10025</v>
      </c>
      <c r="E189" s="270">
        <f>СОГАЗ!E192+Капитал!E192+Ингосстрах!E192+Ресо!E192</f>
        <v>0</v>
      </c>
      <c r="F189" s="270">
        <f>СОГАЗ!F192+Капитал!F192+Ингосстрах!F192+Ресо!F192</f>
        <v>0</v>
      </c>
      <c r="G189" s="270">
        <f>СОГАЗ!G192+Капитал!G192+Ингосстрах!G192+Ресо!G192</f>
        <v>0</v>
      </c>
      <c r="H189" s="270">
        <f>СОГАЗ!H192+Капитал!H192+Ингосстрах!H192+Ресо!H192</f>
        <v>0</v>
      </c>
      <c r="I189" s="270">
        <f>СОГАЗ!I192+Капитал!I192+Ингосстрах!I192+Ресо!I192</f>
        <v>0</v>
      </c>
      <c r="J189" s="270">
        <f>СОГАЗ!J192+Капитал!J192+Ингосстрах!J192+Ресо!J192</f>
        <v>0</v>
      </c>
      <c r="K189" s="270">
        <f>СОГАЗ!K192+Капитал!K192+Ингосстрах!K192+Ресо!K192</f>
        <v>0</v>
      </c>
      <c r="L189" s="270">
        <f>СОГАЗ!L192+Капитал!L192+Ингосстрах!L192+Ресо!L192</f>
        <v>10025</v>
      </c>
      <c r="M189" s="301">
        <f t="shared" si="25"/>
        <v>1470</v>
      </c>
      <c r="N189" s="305">
        <f>СОГАЗ!N192+Капитал!N192+Ингосстрах!N192+Ресо!N192</f>
        <v>0</v>
      </c>
      <c r="O189" s="305">
        <f>СОГАЗ!O192+Капитал!O192+Ингосстрах!O192+Ресо!O192</f>
        <v>0</v>
      </c>
      <c r="P189" s="305">
        <f>СОГАЗ!P192+Капитал!P192+Ингосстрах!P192+Ресо!P192</f>
        <v>0</v>
      </c>
      <c r="Q189" s="305">
        <f>СОГАЗ!Q192+Капитал!Q192+Ингосстрах!Q192+Ресо!Q192</f>
        <v>0</v>
      </c>
      <c r="R189" s="305">
        <f>СОГАЗ!R192+Капитал!R192+Ингосстрах!R192+Ресо!R192</f>
        <v>0</v>
      </c>
      <c r="S189" s="305">
        <f>СОГАЗ!S192+Капитал!S192+Ингосстрах!S192+Ресо!S192</f>
        <v>0</v>
      </c>
      <c r="T189" s="305">
        <f>СОГАЗ!T192+Капитал!T192+Ингосстрах!T192+Ресо!T192</f>
        <v>0</v>
      </c>
      <c r="U189" s="305">
        <f>СОГАЗ!U192+Капитал!U192+Ингосстрах!U192+Ресо!U192</f>
        <v>0</v>
      </c>
      <c r="V189" s="305">
        <f>СОГАЗ!V192+Капитал!V192+Ингосстрах!V192+Ресо!V192</f>
        <v>0</v>
      </c>
      <c r="W189" s="305">
        <f>СОГАЗ!W192+Капитал!W192+Ингосстрах!W192+Ресо!W192</f>
        <v>0</v>
      </c>
      <c r="X189" s="305">
        <f>СОГАЗ!X192+Капитал!X192+Ингосстрах!X192+Ресо!X192</f>
        <v>0</v>
      </c>
      <c r="Y189" s="186">
        <f>СОГАЗ!Y192+Капитал!Y192+Ингосстрах!Y192+Ресо!Y192</f>
        <v>1470</v>
      </c>
      <c r="Z189" s="12">
        <f t="shared" si="20"/>
        <v>8</v>
      </c>
      <c r="AA189" s="306">
        <f>СОГАЗ!AA192+Капитал!AA192+Ингосстрах!AA192+Ресо!AA192</f>
        <v>0</v>
      </c>
      <c r="AB189" s="305">
        <f>СОГАЗ!AB192+Капитал!AB192+Ингосстрах!AB192+Ресо!AB192</f>
        <v>8</v>
      </c>
      <c r="AC189" s="305">
        <f>СОГАЗ!AC192+Капитал!AC192+Ингосстрах!AC192+Ресо!AC192</f>
        <v>0</v>
      </c>
      <c r="AD189" s="186">
        <f>СОГАЗ!AD192+Капитал!AD192+Ингосстрах!AD192+Ресо!AD192</f>
        <v>0</v>
      </c>
      <c r="AE189" s="14">
        <f>СОГАЗ!AE192+Капитал!AE192+Ингосстрах!AE192+Ресо!AE192</f>
        <v>0</v>
      </c>
      <c r="AF189" s="305">
        <f>СОГАЗ!AF192+Капитал!AF192+Ингосстрах!AF192+Ресо!AF192</f>
        <v>0</v>
      </c>
      <c r="AG189" s="305">
        <f>СОГАЗ!AG192+Капитал!AG192+Ингосстрах!AG192+Ресо!AG192</f>
        <v>0</v>
      </c>
      <c r="AH189" s="302">
        <f>СОГАЗ!AH192+Капитал!AH192+Ингосстрах!AH192+Ресо!AH192</f>
        <v>0</v>
      </c>
      <c r="AI189" s="17">
        <f t="shared" si="21"/>
        <v>0</v>
      </c>
      <c r="AJ189" s="12">
        <f t="shared" si="22"/>
        <v>0</v>
      </c>
      <c r="AK189" s="306">
        <f>СОГАЗ!AK192+Капитал!AK192+Ингосстрах!AK192+Ресо!AK192</f>
        <v>0</v>
      </c>
      <c r="AL189" s="305">
        <f>СОГАЗ!AL192+Капитал!AL192+Ингосстрах!AL192+Ресо!AL192</f>
        <v>0</v>
      </c>
      <c r="AM189" s="187">
        <f>СОГАЗ!AM192+Капитал!AM192+Ингосстрах!AM192+Ресо!AM192</f>
        <v>0</v>
      </c>
      <c r="AN189" s="14">
        <f>СОГАЗ!AN192+Капитал!AN192+Ингосстрах!AN192+Ресо!AN192</f>
        <v>0</v>
      </c>
      <c r="AO189" s="186">
        <f>СОГАЗ!AO192+Капитал!AO192+Ингосстрах!AO192+Ресо!AO192</f>
        <v>0</v>
      </c>
      <c r="AP189" s="309">
        <f t="shared" si="23"/>
        <v>6914214.21</v>
      </c>
      <c r="AQ189" s="314">
        <f t="shared" si="26"/>
        <v>5598461.25</v>
      </c>
      <c r="AR189" s="307">
        <v>0</v>
      </c>
      <c r="AS189" s="307">
        <v>0</v>
      </c>
      <c r="AT189" s="307">
        <v>0</v>
      </c>
      <c r="AU189" s="307">
        <v>0</v>
      </c>
      <c r="AV189" s="307">
        <v>0</v>
      </c>
      <c r="AW189" s="307">
        <v>0</v>
      </c>
      <c r="AX189" s="307">
        <v>0</v>
      </c>
      <c r="AY189" s="307">
        <v>0</v>
      </c>
      <c r="AZ189" s="307">
        <v>5598461.25</v>
      </c>
      <c r="BA189" s="309">
        <v>1312239.6000000001</v>
      </c>
      <c r="BB189" s="307">
        <v>0</v>
      </c>
      <c r="BC189" s="307">
        <v>0</v>
      </c>
      <c r="BD189" s="307">
        <v>0</v>
      </c>
      <c r="BE189" s="307">
        <v>0</v>
      </c>
      <c r="BF189" s="307">
        <v>0</v>
      </c>
      <c r="BG189" s="307">
        <v>0</v>
      </c>
      <c r="BH189" s="307">
        <v>0</v>
      </c>
      <c r="BI189" s="307">
        <v>0</v>
      </c>
      <c r="BJ189" s="307">
        <v>0</v>
      </c>
      <c r="BK189" s="307">
        <v>0</v>
      </c>
      <c r="BL189" s="307">
        <v>0</v>
      </c>
      <c r="BM189" s="307">
        <v>1312239.6000000001</v>
      </c>
      <c r="BN189" s="314">
        <f t="shared" si="27"/>
        <v>3513.36</v>
      </c>
      <c r="BO189" s="307">
        <v>0</v>
      </c>
      <c r="BP189" s="307">
        <v>3513.36</v>
      </c>
      <c r="BQ189" s="307">
        <v>0</v>
      </c>
      <c r="BR189" s="307">
        <v>0</v>
      </c>
      <c r="BS189" s="307"/>
      <c r="BT189" s="307">
        <v>0</v>
      </c>
      <c r="BU189" s="307">
        <v>0</v>
      </c>
      <c r="BV189" s="307">
        <v>0</v>
      </c>
      <c r="BW189" s="314">
        <f t="shared" si="28"/>
        <v>0</v>
      </c>
      <c r="BX189" s="314">
        <f t="shared" si="29"/>
        <v>0</v>
      </c>
      <c r="BY189" s="307">
        <v>0</v>
      </c>
      <c r="BZ189" s="307">
        <v>0</v>
      </c>
      <c r="CA189" s="307">
        <v>0</v>
      </c>
      <c r="CB189" s="309">
        <v>0</v>
      </c>
      <c r="CC189" s="317">
        <v>0</v>
      </c>
      <c r="CE189" s="311"/>
    </row>
    <row r="190" spans="1:83" ht="28.5">
      <c r="A190" s="184">
        <v>520220</v>
      </c>
      <c r="B190" s="300">
        <v>183</v>
      </c>
      <c r="C190" s="185" t="s">
        <v>229</v>
      </c>
      <c r="D190" s="12">
        <f t="shared" si="24"/>
        <v>0</v>
      </c>
      <c r="E190" s="270">
        <f>СОГАЗ!E193+Капитал!E193+Ингосстрах!E193+Ресо!E193</f>
        <v>0</v>
      </c>
      <c r="F190" s="270">
        <f>СОГАЗ!F193+Капитал!F193+Ингосстрах!F193+Ресо!F193</f>
        <v>0</v>
      </c>
      <c r="G190" s="270">
        <f>СОГАЗ!G193+Капитал!G193+Ингосстрах!G193+Ресо!G193</f>
        <v>0</v>
      </c>
      <c r="H190" s="270">
        <f>СОГАЗ!H193+Капитал!H193+Ингосстрах!H193+Ресо!H193</f>
        <v>0</v>
      </c>
      <c r="I190" s="270">
        <f>СОГАЗ!I193+Капитал!I193+Ингосстрах!I193+Ресо!I193</f>
        <v>0</v>
      </c>
      <c r="J190" s="270">
        <f>СОГАЗ!J193+Капитал!J193+Ингосстрах!J193+Ресо!J193</f>
        <v>0</v>
      </c>
      <c r="K190" s="270">
        <f>СОГАЗ!K193+Капитал!K193+Ингосстрах!K193+Ресо!K193</f>
        <v>0</v>
      </c>
      <c r="L190" s="270">
        <f>СОГАЗ!L193+Капитал!L193+Ингосстрах!L193+Ресо!L193</f>
        <v>0</v>
      </c>
      <c r="M190" s="301">
        <f t="shared" si="25"/>
        <v>937</v>
      </c>
      <c r="N190" s="305">
        <f>СОГАЗ!N193+Капитал!N193+Ингосстрах!N193+Ресо!N193</f>
        <v>0</v>
      </c>
      <c r="O190" s="305">
        <f>СОГАЗ!O193+Капитал!O193+Ингосстрах!O193+Ресо!O193</f>
        <v>0</v>
      </c>
      <c r="P190" s="305">
        <f>СОГАЗ!P193+Капитал!P193+Ингосстрах!P193+Ресо!P193</f>
        <v>0</v>
      </c>
      <c r="Q190" s="305">
        <f>СОГАЗ!Q193+Капитал!Q193+Ингосстрах!Q193+Ресо!Q193</f>
        <v>0</v>
      </c>
      <c r="R190" s="305">
        <f>СОГАЗ!R193+Капитал!R193+Ингосстрах!R193+Ресо!R193</f>
        <v>0</v>
      </c>
      <c r="S190" s="305">
        <f>СОГАЗ!S193+Капитал!S193+Ингосстрах!S193+Ресо!S193</f>
        <v>0</v>
      </c>
      <c r="T190" s="305">
        <f>СОГАЗ!T193+Капитал!T193+Ингосстрах!T193+Ресо!T193</f>
        <v>0</v>
      </c>
      <c r="U190" s="305">
        <f>СОГАЗ!U193+Капитал!U193+Ингосстрах!U193+Ресо!U193</f>
        <v>0</v>
      </c>
      <c r="V190" s="305">
        <f>СОГАЗ!V193+Капитал!V193+Ингосстрах!V193+Ресо!V193</f>
        <v>0</v>
      </c>
      <c r="W190" s="305">
        <f>СОГАЗ!W193+Капитал!W193+Ингосстрах!W193+Ресо!W193</f>
        <v>0</v>
      </c>
      <c r="X190" s="305">
        <f>СОГАЗ!X193+Капитал!X193+Ингосстрах!X193+Ресо!X193</f>
        <v>937</v>
      </c>
      <c r="Y190" s="186">
        <f>СОГАЗ!Y193+Капитал!Y193+Ингосстрах!Y193+Ресо!Y193</f>
        <v>0</v>
      </c>
      <c r="Z190" s="12">
        <f t="shared" si="20"/>
        <v>0</v>
      </c>
      <c r="AA190" s="306">
        <f>СОГАЗ!AA193+Капитал!AA193+Ингосстрах!AA193+Ресо!AA193</f>
        <v>0</v>
      </c>
      <c r="AB190" s="305">
        <f>СОГАЗ!AB193+Капитал!AB193+Ингосстрах!AB193+Ресо!AB193</f>
        <v>0</v>
      </c>
      <c r="AC190" s="305">
        <f>СОГАЗ!AC193+Капитал!AC193+Ингосстрах!AC193+Ресо!AC193</f>
        <v>0</v>
      </c>
      <c r="AD190" s="186">
        <f>СОГАЗ!AD193+Капитал!AD193+Ингосстрах!AD193+Ресо!AD193</f>
        <v>0</v>
      </c>
      <c r="AE190" s="14">
        <f>СОГАЗ!AE193+Капитал!AE193+Ингосстрах!AE193+Ресо!AE193</f>
        <v>0</v>
      </c>
      <c r="AF190" s="305">
        <f>СОГАЗ!AF193+Капитал!AF193+Ингосстрах!AF193+Ресо!AF193</f>
        <v>0</v>
      </c>
      <c r="AG190" s="305">
        <f>СОГАЗ!AG193+Капитал!AG193+Ингосстрах!AG193+Ресо!AG193</f>
        <v>0</v>
      </c>
      <c r="AH190" s="302">
        <f>СОГАЗ!AH193+Капитал!AH193+Ингосстрах!AH193+Ресо!AH193</f>
        <v>0</v>
      </c>
      <c r="AI190" s="17">
        <f t="shared" si="21"/>
        <v>0</v>
      </c>
      <c r="AJ190" s="12">
        <f t="shared" si="22"/>
        <v>0</v>
      </c>
      <c r="AK190" s="306">
        <f>СОГАЗ!AK193+Капитал!AK193+Ингосстрах!AK193+Ресо!AK193</f>
        <v>0</v>
      </c>
      <c r="AL190" s="305">
        <f>СОГАЗ!AL193+Капитал!AL193+Ингосстрах!AL193+Ресо!AL193</f>
        <v>0</v>
      </c>
      <c r="AM190" s="187">
        <f>СОГАЗ!AM193+Капитал!AM193+Ингосстрах!AM193+Ресо!AM193</f>
        <v>0</v>
      </c>
      <c r="AN190" s="14">
        <f>СОГАЗ!AN193+Капитал!AN193+Ингосстрах!AN193+Ресо!AN193</f>
        <v>0</v>
      </c>
      <c r="AO190" s="186">
        <f>СОГАЗ!AO193+Капитал!AO193+Ингосстрах!AO193+Ресо!AO193</f>
        <v>0</v>
      </c>
      <c r="AP190" s="309">
        <f t="shared" si="23"/>
        <v>69826214.480000004</v>
      </c>
      <c r="AQ190" s="314">
        <f t="shared" si="26"/>
        <v>0</v>
      </c>
      <c r="AR190" s="307">
        <v>0</v>
      </c>
      <c r="AS190" s="307">
        <v>0</v>
      </c>
      <c r="AT190" s="307">
        <v>0</v>
      </c>
      <c r="AU190" s="307">
        <v>0</v>
      </c>
      <c r="AV190" s="307">
        <v>0</v>
      </c>
      <c r="AW190" s="307">
        <v>0</v>
      </c>
      <c r="AX190" s="307">
        <v>0</v>
      </c>
      <c r="AY190" s="307">
        <v>0</v>
      </c>
      <c r="AZ190" s="307">
        <v>0</v>
      </c>
      <c r="BA190" s="309">
        <v>69826214.480000004</v>
      </c>
      <c r="BB190" s="307">
        <v>0</v>
      </c>
      <c r="BC190" s="307">
        <v>0</v>
      </c>
      <c r="BD190" s="307">
        <v>0</v>
      </c>
      <c r="BE190" s="307">
        <v>0</v>
      </c>
      <c r="BF190" s="307">
        <v>0</v>
      </c>
      <c r="BG190" s="307">
        <v>0</v>
      </c>
      <c r="BH190" s="307">
        <v>0</v>
      </c>
      <c r="BI190" s="307">
        <v>0</v>
      </c>
      <c r="BJ190" s="307">
        <v>0</v>
      </c>
      <c r="BK190" s="307">
        <v>0</v>
      </c>
      <c r="BL190" s="307">
        <v>69826214.480000004</v>
      </c>
      <c r="BM190" s="307">
        <v>0</v>
      </c>
      <c r="BN190" s="314">
        <f t="shared" si="27"/>
        <v>0</v>
      </c>
      <c r="BO190" s="307">
        <v>0</v>
      </c>
      <c r="BP190" s="307">
        <v>0</v>
      </c>
      <c r="BQ190" s="307">
        <v>0</v>
      </c>
      <c r="BR190" s="307">
        <v>0</v>
      </c>
      <c r="BS190" s="307"/>
      <c r="BT190" s="307">
        <v>0</v>
      </c>
      <c r="BU190" s="307">
        <v>0</v>
      </c>
      <c r="BV190" s="307">
        <v>0</v>
      </c>
      <c r="BW190" s="314">
        <f t="shared" si="28"/>
        <v>0</v>
      </c>
      <c r="BX190" s="314">
        <f t="shared" si="29"/>
        <v>0</v>
      </c>
      <c r="BY190" s="307">
        <v>0</v>
      </c>
      <c r="BZ190" s="307">
        <v>0</v>
      </c>
      <c r="CA190" s="307">
        <v>0</v>
      </c>
      <c r="CB190" s="309">
        <v>0</v>
      </c>
      <c r="CC190" s="317">
        <v>0</v>
      </c>
      <c r="CE190" s="311"/>
    </row>
    <row r="191" spans="1:83" ht="18.75">
      <c r="A191" s="184">
        <v>520256</v>
      </c>
      <c r="B191" s="300">
        <v>184</v>
      </c>
      <c r="C191" s="185" t="s">
        <v>230</v>
      </c>
      <c r="D191" s="12">
        <f t="shared" si="24"/>
        <v>1050</v>
      </c>
      <c r="E191" s="270">
        <f>СОГАЗ!E194+Капитал!E194+Ингосстрах!E194+Ресо!E194</f>
        <v>0</v>
      </c>
      <c r="F191" s="270">
        <f>СОГАЗ!F194+Капитал!F194+Ингосстрах!F194+Ресо!F194</f>
        <v>0</v>
      </c>
      <c r="G191" s="270">
        <f>СОГАЗ!G194+Капитал!G194+Ингосстрах!G194+Ресо!G194</f>
        <v>0</v>
      </c>
      <c r="H191" s="270">
        <f>СОГАЗ!H194+Капитал!H194+Ингосстрах!H194+Ресо!H194</f>
        <v>0</v>
      </c>
      <c r="I191" s="270">
        <f>СОГАЗ!I194+Капитал!I194+Ингосстрах!I194+Ресо!I194</f>
        <v>0</v>
      </c>
      <c r="J191" s="270">
        <f>СОГАЗ!J194+Капитал!J194+Ингосстрах!J194+Ресо!J194</f>
        <v>0</v>
      </c>
      <c r="K191" s="270">
        <f>СОГАЗ!K194+Капитал!K194+Ингосстрах!K194+Ресо!K194</f>
        <v>0</v>
      </c>
      <c r="L191" s="270">
        <f>СОГАЗ!L194+Капитал!L194+Ингосстрах!L194+Ресо!L194</f>
        <v>1050</v>
      </c>
      <c r="M191" s="301">
        <f t="shared" si="25"/>
        <v>242</v>
      </c>
      <c r="N191" s="305">
        <f>СОГАЗ!N194+Капитал!N194+Ингосстрах!N194+Ресо!N194</f>
        <v>0</v>
      </c>
      <c r="O191" s="305">
        <f>СОГАЗ!O194+Капитал!O194+Ингосстрах!O194+Ресо!O194</f>
        <v>0</v>
      </c>
      <c r="P191" s="305">
        <f>СОГАЗ!P194+Капитал!P194+Ингосстрах!P194+Ресо!P194</f>
        <v>0</v>
      </c>
      <c r="Q191" s="305">
        <f>СОГАЗ!Q194+Капитал!Q194+Ингосстрах!Q194+Ресо!Q194</f>
        <v>0</v>
      </c>
      <c r="R191" s="305">
        <f>СОГАЗ!R194+Капитал!R194+Ингосстрах!R194+Ресо!R194</f>
        <v>0</v>
      </c>
      <c r="S191" s="305">
        <f>СОГАЗ!S194+Капитал!S194+Ингосстрах!S194+Ресо!S194</f>
        <v>0</v>
      </c>
      <c r="T191" s="305">
        <f>СОГАЗ!T194+Капитал!T194+Ингосстрах!T194+Ресо!T194</f>
        <v>0</v>
      </c>
      <c r="U191" s="305">
        <f>СОГАЗ!U194+Капитал!U194+Ингосстрах!U194+Ресо!U194</f>
        <v>0</v>
      </c>
      <c r="V191" s="305">
        <f>СОГАЗ!V194+Капитал!V194+Ингосстрах!V194+Ресо!V194</f>
        <v>0</v>
      </c>
      <c r="W191" s="305">
        <f>СОГАЗ!W194+Капитал!W194+Ингосстрах!W194+Ресо!W194</f>
        <v>0</v>
      </c>
      <c r="X191" s="305">
        <f>СОГАЗ!X194+Капитал!X194+Ингосстрах!X194+Ресо!X194</f>
        <v>0</v>
      </c>
      <c r="Y191" s="186">
        <f>СОГАЗ!Y194+Капитал!Y194+Ингосстрах!Y194+Ресо!Y194</f>
        <v>242</v>
      </c>
      <c r="Z191" s="12">
        <f t="shared" si="20"/>
        <v>5</v>
      </c>
      <c r="AA191" s="306">
        <f>СОГАЗ!AA194+Капитал!AA194+Ингосстрах!AA194+Ресо!AA194</f>
        <v>0</v>
      </c>
      <c r="AB191" s="305">
        <f>СОГАЗ!AB194+Капитал!AB194+Ингосстрах!AB194+Ресо!AB194</f>
        <v>5</v>
      </c>
      <c r="AC191" s="305">
        <f>СОГАЗ!AC194+Капитал!AC194+Ингосстрах!AC194+Ресо!AC194</f>
        <v>0</v>
      </c>
      <c r="AD191" s="186">
        <f>СОГАЗ!AD194+Капитал!AD194+Ингосстрах!AD194+Ресо!AD194</f>
        <v>0</v>
      </c>
      <c r="AE191" s="14">
        <f>СОГАЗ!AE194+Капитал!AE194+Ингосстрах!AE194+Ресо!AE194</f>
        <v>0</v>
      </c>
      <c r="AF191" s="305">
        <f>СОГАЗ!AF194+Капитал!AF194+Ингосстрах!AF194+Ресо!AF194</f>
        <v>0</v>
      </c>
      <c r="AG191" s="305">
        <f>СОГАЗ!AG194+Капитал!AG194+Ингосстрах!AG194+Ресо!AG194</f>
        <v>0</v>
      </c>
      <c r="AH191" s="302">
        <f>СОГАЗ!AH194+Капитал!AH194+Ингосстрах!AH194+Ресо!AH194</f>
        <v>0</v>
      </c>
      <c r="AI191" s="17">
        <f t="shared" si="21"/>
        <v>0</v>
      </c>
      <c r="AJ191" s="12">
        <f t="shared" si="22"/>
        <v>0</v>
      </c>
      <c r="AK191" s="306">
        <f>СОГАЗ!AK194+Капитал!AK194+Ингосстрах!AK194+Ресо!AK194</f>
        <v>0</v>
      </c>
      <c r="AL191" s="305">
        <f>СОГАЗ!AL194+Капитал!AL194+Ингосстрах!AL194+Ресо!AL194</f>
        <v>0</v>
      </c>
      <c r="AM191" s="187">
        <f>СОГАЗ!AM194+Капитал!AM194+Ингосстрах!AM194+Ресо!AM194</f>
        <v>0</v>
      </c>
      <c r="AN191" s="14">
        <f>СОГАЗ!AN194+Капитал!AN194+Ингосстрах!AN194+Ресо!AN194</f>
        <v>0</v>
      </c>
      <c r="AO191" s="186">
        <f>СОГАЗ!AO194+Капитал!AO194+Ингосстрах!AO194+Ресо!AO194</f>
        <v>0</v>
      </c>
      <c r="AP191" s="309">
        <f t="shared" si="23"/>
        <v>804596.91</v>
      </c>
      <c r="AQ191" s="314">
        <f t="shared" si="26"/>
        <v>586372.5</v>
      </c>
      <c r="AR191" s="307">
        <v>0</v>
      </c>
      <c r="AS191" s="307">
        <v>0</v>
      </c>
      <c r="AT191" s="307">
        <v>0</v>
      </c>
      <c r="AU191" s="307">
        <v>0</v>
      </c>
      <c r="AV191" s="307">
        <v>0</v>
      </c>
      <c r="AW191" s="307">
        <v>0</v>
      </c>
      <c r="AX191" s="307">
        <v>0</v>
      </c>
      <c r="AY191" s="307">
        <v>0</v>
      </c>
      <c r="AZ191" s="307">
        <v>586372.5</v>
      </c>
      <c r="BA191" s="309">
        <v>216028.56</v>
      </c>
      <c r="BB191" s="307">
        <v>0</v>
      </c>
      <c r="BC191" s="307">
        <v>0</v>
      </c>
      <c r="BD191" s="307">
        <v>0</v>
      </c>
      <c r="BE191" s="307">
        <v>0</v>
      </c>
      <c r="BF191" s="307">
        <v>0</v>
      </c>
      <c r="BG191" s="307">
        <v>0</v>
      </c>
      <c r="BH191" s="307">
        <v>0</v>
      </c>
      <c r="BI191" s="307">
        <v>0</v>
      </c>
      <c r="BJ191" s="307">
        <v>0</v>
      </c>
      <c r="BK191" s="307">
        <v>0</v>
      </c>
      <c r="BL191" s="307">
        <v>0</v>
      </c>
      <c r="BM191" s="307">
        <v>216028.56</v>
      </c>
      <c r="BN191" s="314">
        <f t="shared" si="27"/>
        <v>2195.85</v>
      </c>
      <c r="BO191" s="307">
        <v>0</v>
      </c>
      <c r="BP191" s="307">
        <v>2195.85</v>
      </c>
      <c r="BQ191" s="307">
        <v>0</v>
      </c>
      <c r="BR191" s="307">
        <v>0</v>
      </c>
      <c r="BS191" s="307"/>
      <c r="BT191" s="307">
        <v>0</v>
      </c>
      <c r="BU191" s="307">
        <v>0</v>
      </c>
      <c r="BV191" s="307">
        <v>0</v>
      </c>
      <c r="BW191" s="314">
        <f t="shared" si="28"/>
        <v>0</v>
      </c>
      <c r="BX191" s="314">
        <f t="shared" si="29"/>
        <v>0</v>
      </c>
      <c r="BY191" s="307">
        <v>0</v>
      </c>
      <c r="BZ191" s="307">
        <v>0</v>
      </c>
      <c r="CA191" s="307">
        <v>0</v>
      </c>
      <c r="CB191" s="309">
        <v>0</v>
      </c>
      <c r="CC191" s="317">
        <v>0</v>
      </c>
      <c r="CE191" s="311"/>
    </row>
    <row r="192" spans="1:83" ht="42.75">
      <c r="A192" s="184">
        <v>520227</v>
      </c>
      <c r="B192" s="300">
        <v>185</v>
      </c>
      <c r="C192" s="185" t="s">
        <v>231</v>
      </c>
      <c r="D192" s="12">
        <f t="shared" si="24"/>
        <v>500</v>
      </c>
      <c r="E192" s="270">
        <f>СОГАЗ!E195+Капитал!E195+Ингосстрах!E195+Ресо!E195</f>
        <v>500</v>
      </c>
      <c r="F192" s="270">
        <f>СОГАЗ!F195+Капитал!F195+Ингосстрах!F195+Ресо!F195</f>
        <v>0</v>
      </c>
      <c r="G192" s="270">
        <f>СОГАЗ!G195+Капитал!G195+Ингосстрах!G195+Ресо!G195</f>
        <v>0</v>
      </c>
      <c r="H192" s="270">
        <f>СОГАЗ!H195+Капитал!H195+Ингосстрах!H195+Ресо!H195</f>
        <v>0</v>
      </c>
      <c r="I192" s="270">
        <f>СОГАЗ!I195+Капитал!I195+Ингосстрах!I195+Ресо!I195</f>
        <v>0</v>
      </c>
      <c r="J192" s="270">
        <f>СОГАЗ!J195+Капитал!J195+Ингосстрах!J195+Ресо!J195</f>
        <v>0</v>
      </c>
      <c r="K192" s="270">
        <f>СОГАЗ!K195+Капитал!K195+Ингосстрах!K195+Ресо!K195</f>
        <v>0</v>
      </c>
      <c r="L192" s="270">
        <f>СОГАЗ!L195+Капитал!L195+Ингосстрах!L195+Ресо!L195</f>
        <v>0</v>
      </c>
      <c r="M192" s="301">
        <f t="shared" si="25"/>
        <v>900</v>
      </c>
      <c r="N192" s="305">
        <f>СОГАЗ!N195+Капитал!N195+Ингосстрах!N195+Ресо!N195</f>
        <v>900</v>
      </c>
      <c r="O192" s="305">
        <f>СОГАЗ!O195+Капитал!O195+Ингосстрах!O195+Ресо!O195</f>
        <v>0</v>
      </c>
      <c r="P192" s="305">
        <f>СОГАЗ!P195+Капитал!P195+Ингосстрах!P195+Ресо!P195</f>
        <v>713</v>
      </c>
      <c r="Q192" s="305">
        <f>СОГАЗ!Q195+Капитал!Q195+Ингосстрах!Q195+Ресо!Q195</f>
        <v>0</v>
      </c>
      <c r="R192" s="305">
        <f>СОГАЗ!R195+Капитал!R195+Ингосстрах!R195+Ресо!R195</f>
        <v>0</v>
      </c>
      <c r="S192" s="305">
        <f>СОГАЗ!S195+Капитал!S195+Ингосстрах!S195+Ресо!S195</f>
        <v>0</v>
      </c>
      <c r="T192" s="305">
        <f>СОГАЗ!T195+Капитал!T195+Ингосстрах!T195+Ресо!T195</f>
        <v>0</v>
      </c>
      <c r="U192" s="305">
        <f>СОГАЗ!U195+Капитал!U195+Ингосстрах!U195+Ресо!U195</f>
        <v>0</v>
      </c>
      <c r="V192" s="305">
        <f>СОГАЗ!V195+Капитал!V195+Ингосстрах!V195+Ресо!V195</f>
        <v>0</v>
      </c>
      <c r="W192" s="305">
        <f>СОГАЗ!W195+Капитал!W195+Ингосстрах!W195+Ресо!W195</f>
        <v>0</v>
      </c>
      <c r="X192" s="305">
        <f>СОГАЗ!X195+Капитал!X195+Ингосстрах!X195+Ресо!X195</f>
        <v>0</v>
      </c>
      <c r="Y192" s="186">
        <f>СОГАЗ!Y195+Капитал!Y195+Ингосстрах!Y195+Ресо!Y195</f>
        <v>0</v>
      </c>
      <c r="Z192" s="12">
        <f t="shared" si="20"/>
        <v>0</v>
      </c>
      <c r="AA192" s="306">
        <f>СОГАЗ!AA195+Капитал!AA195+Ингосстрах!AA195+Ресо!AA195</f>
        <v>0</v>
      </c>
      <c r="AB192" s="305">
        <f>СОГАЗ!AB195+Капитал!AB195+Ингосстрах!AB195+Ресо!AB195</f>
        <v>0</v>
      </c>
      <c r="AC192" s="305">
        <f>СОГАЗ!AC195+Капитал!AC195+Ингосстрах!AC195+Ресо!AC195</f>
        <v>0</v>
      </c>
      <c r="AD192" s="186">
        <f>СОГАЗ!AD195+Капитал!AD195+Ингосстрах!AD195+Ресо!AD195</f>
        <v>0</v>
      </c>
      <c r="AE192" s="14">
        <f>СОГАЗ!AE195+Капитал!AE195+Ингосстрах!AE195+Ресо!AE195</f>
        <v>0</v>
      </c>
      <c r="AF192" s="305">
        <f>СОГАЗ!AF195+Капитал!AF195+Ингосстрах!AF195+Ресо!AF195</f>
        <v>0</v>
      </c>
      <c r="AG192" s="305">
        <f>СОГАЗ!AG195+Капитал!AG195+Ингосстрах!AG195+Ресо!AG195</f>
        <v>0</v>
      </c>
      <c r="AH192" s="302">
        <f>СОГАЗ!AH195+Капитал!AH195+Ингосстрах!AH195+Ресо!AH195</f>
        <v>0</v>
      </c>
      <c r="AI192" s="17">
        <f t="shared" si="21"/>
        <v>0</v>
      </c>
      <c r="AJ192" s="12">
        <f t="shared" si="22"/>
        <v>0</v>
      </c>
      <c r="AK192" s="306">
        <f>СОГАЗ!AK195+Капитал!AK195+Ингосстрах!AK195+Ресо!AK195</f>
        <v>0</v>
      </c>
      <c r="AL192" s="305">
        <f>СОГАЗ!AL195+Капитал!AL195+Ингосстрах!AL195+Ресо!AL195</f>
        <v>0</v>
      </c>
      <c r="AM192" s="187">
        <f>СОГАЗ!AM195+Капитал!AM195+Ингосстрах!AM195+Ресо!AM195</f>
        <v>0</v>
      </c>
      <c r="AN192" s="14">
        <f>СОГАЗ!AN195+Капитал!AN195+Ингосстрах!AN195+Ресо!AN195</f>
        <v>0</v>
      </c>
      <c r="AO192" s="186">
        <f>СОГАЗ!AO195+Капитал!AO195+Ингосстрах!AO195+Ресо!AO195</f>
        <v>0</v>
      </c>
      <c r="AP192" s="309">
        <f t="shared" si="23"/>
        <v>2999705.85</v>
      </c>
      <c r="AQ192" s="314">
        <f t="shared" si="26"/>
        <v>100565</v>
      </c>
      <c r="AR192" s="307">
        <v>100565</v>
      </c>
      <c r="AS192" s="307">
        <v>0</v>
      </c>
      <c r="AT192" s="307">
        <v>0</v>
      </c>
      <c r="AU192" s="307">
        <v>0</v>
      </c>
      <c r="AV192" s="307">
        <v>0</v>
      </c>
      <c r="AW192" s="307">
        <v>0</v>
      </c>
      <c r="AX192" s="307">
        <v>0</v>
      </c>
      <c r="AY192" s="307">
        <v>0</v>
      </c>
      <c r="AZ192" s="307">
        <v>0</v>
      </c>
      <c r="BA192" s="309">
        <v>2899140.85</v>
      </c>
      <c r="BB192" s="307">
        <v>482463</v>
      </c>
      <c r="BC192" s="307">
        <v>0</v>
      </c>
      <c r="BD192" s="307">
        <v>2416677.85</v>
      </c>
      <c r="BE192" s="307">
        <v>0</v>
      </c>
      <c r="BF192" s="307">
        <v>0</v>
      </c>
      <c r="BG192" s="307">
        <v>0</v>
      </c>
      <c r="BH192" s="307">
        <v>0</v>
      </c>
      <c r="BI192" s="307">
        <v>0</v>
      </c>
      <c r="BJ192" s="307">
        <v>0</v>
      </c>
      <c r="BK192" s="307">
        <v>0</v>
      </c>
      <c r="BL192" s="307">
        <v>0</v>
      </c>
      <c r="BM192" s="307">
        <v>0</v>
      </c>
      <c r="BN192" s="314">
        <f t="shared" si="27"/>
        <v>0</v>
      </c>
      <c r="BO192" s="307">
        <v>0</v>
      </c>
      <c r="BP192" s="307">
        <v>0</v>
      </c>
      <c r="BQ192" s="307">
        <v>0</v>
      </c>
      <c r="BR192" s="307">
        <v>0</v>
      </c>
      <c r="BS192" s="307"/>
      <c r="BT192" s="307">
        <v>0</v>
      </c>
      <c r="BU192" s="307">
        <v>0</v>
      </c>
      <c r="BV192" s="307">
        <v>0</v>
      </c>
      <c r="BW192" s="314">
        <f t="shared" si="28"/>
        <v>0</v>
      </c>
      <c r="BX192" s="314">
        <f t="shared" si="29"/>
        <v>0</v>
      </c>
      <c r="BY192" s="307">
        <v>0</v>
      </c>
      <c r="BZ192" s="307">
        <v>0</v>
      </c>
      <c r="CA192" s="307">
        <v>0</v>
      </c>
      <c r="CB192" s="309">
        <v>0</v>
      </c>
      <c r="CC192" s="317">
        <v>0</v>
      </c>
      <c r="CE192" s="311"/>
    </row>
    <row r="193" spans="1:83" ht="18.75">
      <c r="A193" s="184">
        <v>520307</v>
      </c>
      <c r="B193" s="300">
        <v>186</v>
      </c>
      <c r="C193" s="185" t="s">
        <v>232</v>
      </c>
      <c r="D193" s="12">
        <f t="shared" si="24"/>
        <v>2769</v>
      </c>
      <c r="E193" s="270">
        <f>СОГАЗ!E196+Капитал!E196+Ингосстрах!E196+Ресо!E196</f>
        <v>0</v>
      </c>
      <c r="F193" s="270">
        <f>СОГАЗ!F196+Капитал!F196+Ингосстрах!F196+Ресо!F196</f>
        <v>0</v>
      </c>
      <c r="G193" s="270">
        <f>СОГАЗ!G196+Капитал!G196+Ингосстрах!G196+Ресо!G196</f>
        <v>0</v>
      </c>
      <c r="H193" s="270">
        <f>СОГАЗ!H196+Капитал!H196+Ингосстрах!H196+Ресо!H196</f>
        <v>0</v>
      </c>
      <c r="I193" s="270">
        <f>СОГАЗ!I196+Капитал!I196+Ингосстрах!I196+Ресо!I196</f>
        <v>0</v>
      </c>
      <c r="J193" s="270">
        <f>СОГАЗ!J196+Капитал!J196+Ингосстрах!J196+Ресо!J196</f>
        <v>0</v>
      </c>
      <c r="K193" s="270">
        <f>СОГАЗ!K196+Капитал!K196+Ингосстрах!K196+Ресо!K196</f>
        <v>0</v>
      </c>
      <c r="L193" s="270">
        <f>СОГАЗ!L196+Капитал!L196+Ингосстрах!L196+Ресо!L196</f>
        <v>2769</v>
      </c>
      <c r="M193" s="301">
        <f t="shared" si="25"/>
        <v>2842</v>
      </c>
      <c r="N193" s="305">
        <f>СОГАЗ!N196+Капитал!N196+Ингосстрах!N196+Ресо!N196</f>
        <v>0</v>
      </c>
      <c r="O193" s="305">
        <f>СОГАЗ!O196+Капитал!O196+Ингосстрах!O196+Ресо!O196</f>
        <v>0</v>
      </c>
      <c r="P193" s="305">
        <f>СОГАЗ!P196+Капитал!P196+Ингосстрах!P196+Ресо!P196</f>
        <v>0</v>
      </c>
      <c r="Q193" s="305">
        <f>СОГАЗ!Q196+Капитал!Q196+Ингосстрах!Q196+Ресо!Q196</f>
        <v>0</v>
      </c>
      <c r="R193" s="305">
        <f>СОГАЗ!R196+Капитал!R196+Ингосстрах!R196+Ресо!R196</f>
        <v>0</v>
      </c>
      <c r="S193" s="305">
        <f>СОГАЗ!S196+Капитал!S196+Ингосстрах!S196+Ресо!S196</f>
        <v>0</v>
      </c>
      <c r="T193" s="305">
        <f>СОГАЗ!T196+Капитал!T196+Ингосстрах!T196+Ресо!T196</f>
        <v>0</v>
      </c>
      <c r="U193" s="305">
        <f>СОГАЗ!U196+Капитал!U196+Ингосстрах!U196+Ресо!U196</f>
        <v>0</v>
      </c>
      <c r="V193" s="305">
        <f>СОГАЗ!V196+Капитал!V196+Ингосстрах!V196+Ресо!V196</f>
        <v>0</v>
      </c>
      <c r="W193" s="305">
        <f>СОГАЗ!W196+Капитал!W196+Ингосстрах!W196+Ресо!W196</f>
        <v>0</v>
      </c>
      <c r="X193" s="305">
        <f>СОГАЗ!X196+Капитал!X196+Ингосстрах!X196+Ресо!X196</f>
        <v>0</v>
      </c>
      <c r="Y193" s="186">
        <f>СОГАЗ!Y196+Капитал!Y196+Ингосстрах!Y196+Ресо!Y196</f>
        <v>2842</v>
      </c>
      <c r="Z193" s="12">
        <f t="shared" si="20"/>
        <v>4</v>
      </c>
      <c r="AA193" s="306">
        <f>СОГАЗ!AA196+Капитал!AA196+Ингосстрах!AA196+Ресо!AA196</f>
        <v>0</v>
      </c>
      <c r="AB193" s="305">
        <f>СОГАЗ!AB196+Капитал!AB196+Ингосстрах!AB196+Ресо!AB196</f>
        <v>4</v>
      </c>
      <c r="AC193" s="305">
        <f>СОГАЗ!AC196+Капитал!AC196+Ингосстрах!AC196+Ресо!AC196</f>
        <v>0</v>
      </c>
      <c r="AD193" s="186">
        <f>СОГАЗ!AD196+Капитал!AD196+Ингосстрах!AD196+Ресо!AD196</f>
        <v>0</v>
      </c>
      <c r="AE193" s="14">
        <f>СОГАЗ!AE196+Капитал!AE196+Ингосстрах!AE196+Ресо!AE196</f>
        <v>0</v>
      </c>
      <c r="AF193" s="305">
        <f>СОГАЗ!AF196+Капитал!AF196+Ингосстрах!AF196+Ресо!AF196</f>
        <v>0</v>
      </c>
      <c r="AG193" s="305">
        <f>СОГАЗ!AG196+Капитал!AG196+Ингосстрах!AG196+Ресо!AG196</f>
        <v>0</v>
      </c>
      <c r="AH193" s="302">
        <f>СОГАЗ!AH196+Капитал!AH196+Ингосстрах!AH196+Ресо!AH196</f>
        <v>0</v>
      </c>
      <c r="AI193" s="17">
        <f t="shared" si="21"/>
        <v>0</v>
      </c>
      <c r="AJ193" s="12">
        <f t="shared" si="22"/>
        <v>0</v>
      </c>
      <c r="AK193" s="306">
        <f>СОГАЗ!AK196+Капитал!AK196+Ингосстрах!AK196+Ресо!AK196</f>
        <v>0</v>
      </c>
      <c r="AL193" s="305">
        <f>СОГАЗ!AL196+Капитал!AL196+Ингосстрах!AL196+Ресо!AL196</f>
        <v>0</v>
      </c>
      <c r="AM193" s="187">
        <f>СОГАЗ!AM196+Капитал!AM196+Ингосстрах!AM196+Ресо!AM196</f>
        <v>0</v>
      </c>
      <c r="AN193" s="14">
        <f>СОГАЗ!AN196+Капитал!AN196+Ингосстрах!AN196+Ресо!AN196</f>
        <v>0</v>
      </c>
      <c r="AO193" s="186">
        <f>СОГАЗ!AO196+Капитал!AO196+Ингосстрах!AO196+Ресо!AO196</f>
        <v>0</v>
      </c>
      <c r="AP193" s="309">
        <f t="shared" si="23"/>
        <v>4085101.2900000005</v>
      </c>
      <c r="AQ193" s="314">
        <f t="shared" si="26"/>
        <v>1546348.05</v>
      </c>
      <c r="AR193" s="307">
        <v>0</v>
      </c>
      <c r="AS193" s="307">
        <v>0</v>
      </c>
      <c r="AT193" s="307">
        <v>0</v>
      </c>
      <c r="AU193" s="307">
        <v>0</v>
      </c>
      <c r="AV193" s="307">
        <v>0</v>
      </c>
      <c r="AW193" s="307">
        <v>0</v>
      </c>
      <c r="AX193" s="307">
        <v>0</v>
      </c>
      <c r="AY193" s="307">
        <v>0</v>
      </c>
      <c r="AZ193" s="307">
        <v>1546348.05</v>
      </c>
      <c r="BA193" s="309">
        <v>2536996.56</v>
      </c>
      <c r="BB193" s="307">
        <v>0</v>
      </c>
      <c r="BC193" s="307">
        <v>0</v>
      </c>
      <c r="BD193" s="307">
        <v>0</v>
      </c>
      <c r="BE193" s="307">
        <v>0</v>
      </c>
      <c r="BF193" s="307">
        <v>0</v>
      </c>
      <c r="BG193" s="307">
        <v>0</v>
      </c>
      <c r="BH193" s="307">
        <v>0</v>
      </c>
      <c r="BI193" s="307">
        <v>0</v>
      </c>
      <c r="BJ193" s="307">
        <v>0</v>
      </c>
      <c r="BK193" s="307">
        <v>0</v>
      </c>
      <c r="BL193" s="307">
        <v>0</v>
      </c>
      <c r="BM193" s="307">
        <v>2536996.56</v>
      </c>
      <c r="BN193" s="314">
        <f t="shared" si="27"/>
        <v>1756.68</v>
      </c>
      <c r="BO193" s="307">
        <v>0</v>
      </c>
      <c r="BP193" s="307">
        <v>1756.68</v>
      </c>
      <c r="BQ193" s="307">
        <v>0</v>
      </c>
      <c r="BR193" s="307">
        <v>0</v>
      </c>
      <c r="BS193" s="307"/>
      <c r="BT193" s="307">
        <v>0</v>
      </c>
      <c r="BU193" s="307">
        <v>0</v>
      </c>
      <c r="BV193" s="307">
        <v>0</v>
      </c>
      <c r="BW193" s="314">
        <f t="shared" si="28"/>
        <v>0</v>
      </c>
      <c r="BX193" s="314">
        <f t="shared" si="29"/>
        <v>0</v>
      </c>
      <c r="BY193" s="307">
        <v>0</v>
      </c>
      <c r="BZ193" s="307">
        <v>0</v>
      </c>
      <c r="CA193" s="307">
        <v>0</v>
      </c>
      <c r="CB193" s="309">
        <v>0</v>
      </c>
      <c r="CC193" s="317">
        <v>0</v>
      </c>
      <c r="CE193" s="311"/>
    </row>
    <row r="194" spans="1:83" ht="18.75">
      <c r="A194" s="184">
        <v>520280</v>
      </c>
      <c r="B194" s="300">
        <v>187</v>
      </c>
      <c r="C194" s="185" t="s">
        <v>233</v>
      </c>
      <c r="D194" s="12">
        <f t="shared" si="24"/>
        <v>4104</v>
      </c>
      <c r="E194" s="270">
        <f>СОГАЗ!E197+Капитал!E197+Ингосстрах!E197+Ресо!E197</f>
        <v>0</v>
      </c>
      <c r="F194" s="270">
        <f>СОГАЗ!F197+Капитал!F197+Ингосстрах!F197+Ресо!F197</f>
        <v>0</v>
      </c>
      <c r="G194" s="270">
        <f>СОГАЗ!G197+Капитал!G197+Ингосстрах!G197+Ресо!G197</f>
        <v>0</v>
      </c>
      <c r="H194" s="270">
        <f>СОГАЗ!H197+Капитал!H197+Ингосстрах!H197+Ресо!H197</f>
        <v>0</v>
      </c>
      <c r="I194" s="270">
        <f>СОГАЗ!I197+Капитал!I197+Ингосстрах!I197+Ресо!I197</f>
        <v>0</v>
      </c>
      <c r="J194" s="270">
        <f>СОГАЗ!J197+Капитал!J197+Ингосстрах!J197+Ресо!J197</f>
        <v>0</v>
      </c>
      <c r="K194" s="270">
        <f>СОГАЗ!K197+Капитал!K197+Ингосстрах!K197+Ресо!K197</f>
        <v>0</v>
      </c>
      <c r="L194" s="270">
        <f>СОГАЗ!L197+Капитал!L197+Ингосстрах!L197+Ресо!L197</f>
        <v>4104</v>
      </c>
      <c r="M194" s="301">
        <f t="shared" si="25"/>
        <v>4394</v>
      </c>
      <c r="N194" s="305">
        <f>СОГАЗ!N197+Капитал!N197+Ингосстрах!N197+Ресо!N197</f>
        <v>0</v>
      </c>
      <c r="O194" s="305">
        <f>СОГАЗ!O197+Капитал!O197+Ингосстрах!O197+Ресо!O197</f>
        <v>0</v>
      </c>
      <c r="P194" s="305">
        <f>СОГАЗ!P197+Капитал!P197+Ингосстрах!P197+Ресо!P197</f>
        <v>0</v>
      </c>
      <c r="Q194" s="305">
        <f>СОГАЗ!Q197+Капитал!Q197+Ингосстрах!Q197+Ресо!Q197</f>
        <v>0</v>
      </c>
      <c r="R194" s="305">
        <f>СОГАЗ!R197+Капитал!R197+Ингосстрах!R197+Ресо!R197</f>
        <v>0</v>
      </c>
      <c r="S194" s="305">
        <f>СОГАЗ!S197+Капитал!S197+Ингосстрах!S197+Ресо!S197</f>
        <v>0</v>
      </c>
      <c r="T194" s="305">
        <f>СОГАЗ!T197+Капитал!T197+Ингосстрах!T197+Ресо!T197</f>
        <v>0</v>
      </c>
      <c r="U194" s="305">
        <f>СОГАЗ!U197+Капитал!U197+Ингосстрах!U197+Ресо!U197</f>
        <v>0</v>
      </c>
      <c r="V194" s="305">
        <f>СОГАЗ!V197+Капитал!V197+Ингосстрах!V197+Ресо!V197</f>
        <v>0</v>
      </c>
      <c r="W194" s="305">
        <f>СОГАЗ!W197+Капитал!W197+Ингосстрах!W197+Ресо!W197</f>
        <v>0</v>
      </c>
      <c r="X194" s="305">
        <f>СОГАЗ!X197+Капитал!X197+Ингосстрах!X197+Ресо!X197</f>
        <v>0</v>
      </c>
      <c r="Y194" s="186">
        <f>СОГАЗ!Y197+Капитал!Y197+Ингосстрах!Y197+Ресо!Y197</f>
        <v>4394</v>
      </c>
      <c r="Z194" s="12">
        <f t="shared" si="20"/>
        <v>4</v>
      </c>
      <c r="AA194" s="306">
        <f>СОГАЗ!AA197+Капитал!AA197+Ингосстрах!AA197+Ресо!AA197</f>
        <v>0</v>
      </c>
      <c r="AB194" s="305">
        <f>СОГАЗ!AB197+Капитал!AB197+Ингосстрах!AB197+Ресо!AB197</f>
        <v>4</v>
      </c>
      <c r="AC194" s="305">
        <f>СОГАЗ!AC197+Капитал!AC197+Ингосстрах!AC197+Ресо!AC197</f>
        <v>0</v>
      </c>
      <c r="AD194" s="186">
        <f>СОГАЗ!AD197+Капитал!AD197+Ингосстрах!AD197+Ресо!AD197</f>
        <v>0</v>
      </c>
      <c r="AE194" s="14">
        <f>СОГАЗ!AE197+Капитал!AE197+Ингосстрах!AE197+Ресо!AE197</f>
        <v>0</v>
      </c>
      <c r="AF194" s="305">
        <f>СОГАЗ!AF197+Капитал!AF197+Ингосстрах!AF197+Ресо!AF197</f>
        <v>0</v>
      </c>
      <c r="AG194" s="305">
        <f>СОГАЗ!AG197+Капитал!AG197+Ингосстрах!AG197+Ресо!AG197</f>
        <v>0</v>
      </c>
      <c r="AH194" s="302">
        <f>СОГАЗ!AH197+Капитал!AH197+Ингосстрах!AH197+Ресо!AH197</f>
        <v>0</v>
      </c>
      <c r="AI194" s="17">
        <f t="shared" si="21"/>
        <v>0</v>
      </c>
      <c r="AJ194" s="12">
        <f t="shared" si="22"/>
        <v>0</v>
      </c>
      <c r="AK194" s="306">
        <f>СОГАЗ!AK197+Капитал!AK197+Ингосстрах!AK197+Ресо!AK197</f>
        <v>0</v>
      </c>
      <c r="AL194" s="305">
        <f>СОГАЗ!AL197+Капитал!AL197+Ингосстрах!AL197+Ресо!AL197</f>
        <v>0</v>
      </c>
      <c r="AM194" s="187">
        <f>СОГАЗ!AM197+Капитал!AM197+Ингосстрах!AM197+Ресо!AM197</f>
        <v>0</v>
      </c>
      <c r="AN194" s="14">
        <f>СОГАЗ!AN197+Капитал!AN197+Ингосстрах!AN197+Ресо!AN197</f>
        <v>0</v>
      </c>
      <c r="AO194" s="186">
        <f>СОГАЗ!AO197+Капитал!AO197+Ингосстрах!AO197+Ресо!AO197</f>
        <v>0</v>
      </c>
      <c r="AP194" s="309">
        <f t="shared" si="23"/>
        <v>6216071.4000000004</v>
      </c>
      <c r="AQ194" s="314">
        <f t="shared" si="26"/>
        <v>2291878.7999999998</v>
      </c>
      <c r="AR194" s="307">
        <v>0</v>
      </c>
      <c r="AS194" s="307">
        <v>0</v>
      </c>
      <c r="AT194" s="307">
        <v>0</v>
      </c>
      <c r="AU194" s="307">
        <v>0</v>
      </c>
      <c r="AV194" s="307">
        <v>0</v>
      </c>
      <c r="AW194" s="307">
        <v>0</v>
      </c>
      <c r="AX194" s="307">
        <v>0</v>
      </c>
      <c r="AY194" s="307">
        <v>0</v>
      </c>
      <c r="AZ194" s="307">
        <v>2291878.7999999998</v>
      </c>
      <c r="BA194" s="309">
        <v>3922435.9200000004</v>
      </c>
      <c r="BB194" s="307">
        <v>0</v>
      </c>
      <c r="BC194" s="307">
        <v>0</v>
      </c>
      <c r="BD194" s="307">
        <v>0</v>
      </c>
      <c r="BE194" s="307">
        <v>0</v>
      </c>
      <c r="BF194" s="307">
        <v>0</v>
      </c>
      <c r="BG194" s="307">
        <v>0</v>
      </c>
      <c r="BH194" s="307">
        <v>0</v>
      </c>
      <c r="BI194" s="307">
        <v>0</v>
      </c>
      <c r="BJ194" s="307">
        <v>0</v>
      </c>
      <c r="BK194" s="307">
        <v>0</v>
      </c>
      <c r="BL194" s="307">
        <v>0</v>
      </c>
      <c r="BM194" s="307">
        <v>3922435.9200000004</v>
      </c>
      <c r="BN194" s="314">
        <f t="shared" si="27"/>
        <v>1756.68</v>
      </c>
      <c r="BO194" s="307">
        <v>0</v>
      </c>
      <c r="BP194" s="307">
        <v>1756.68</v>
      </c>
      <c r="BQ194" s="307">
        <v>0</v>
      </c>
      <c r="BR194" s="307">
        <v>0</v>
      </c>
      <c r="BS194" s="307"/>
      <c r="BT194" s="307">
        <v>0</v>
      </c>
      <c r="BU194" s="307">
        <v>0</v>
      </c>
      <c r="BV194" s="307">
        <v>0</v>
      </c>
      <c r="BW194" s="314">
        <f t="shared" si="28"/>
        <v>0</v>
      </c>
      <c r="BX194" s="314">
        <f t="shared" si="29"/>
        <v>0</v>
      </c>
      <c r="BY194" s="307">
        <v>0</v>
      </c>
      <c r="BZ194" s="307">
        <v>0</v>
      </c>
      <c r="CA194" s="307">
        <v>0</v>
      </c>
      <c r="CB194" s="309">
        <v>0</v>
      </c>
      <c r="CC194" s="317">
        <v>0</v>
      </c>
      <c r="CE194" s="311"/>
    </row>
    <row r="195" spans="1:83" ht="18.75">
      <c r="A195" s="184">
        <v>520262</v>
      </c>
      <c r="B195" s="300">
        <v>188</v>
      </c>
      <c r="C195" s="185" t="s">
        <v>234</v>
      </c>
      <c r="D195" s="12">
        <f t="shared" si="24"/>
        <v>4588</v>
      </c>
      <c r="E195" s="270">
        <f>СОГАЗ!E198+Капитал!E198+Ингосстрах!E198+Ресо!E198</f>
        <v>0</v>
      </c>
      <c r="F195" s="270">
        <f>СОГАЗ!F198+Капитал!F198+Ингосстрах!F198+Ресо!F198</f>
        <v>0</v>
      </c>
      <c r="G195" s="270">
        <f>СОГАЗ!G198+Капитал!G198+Ингосстрах!G198+Ресо!G198</f>
        <v>0</v>
      </c>
      <c r="H195" s="270">
        <f>СОГАЗ!H198+Капитал!H198+Ингосстрах!H198+Ресо!H198</f>
        <v>0</v>
      </c>
      <c r="I195" s="270">
        <f>СОГАЗ!I198+Капитал!I198+Ингосстрах!I198+Ресо!I198</f>
        <v>0</v>
      </c>
      <c r="J195" s="270">
        <f>СОГАЗ!J198+Капитал!J198+Ингосстрах!J198+Ресо!J198</f>
        <v>0</v>
      </c>
      <c r="K195" s="270">
        <f>СОГАЗ!K198+Капитал!K198+Ингосстрах!K198+Ресо!K198</f>
        <v>0</v>
      </c>
      <c r="L195" s="270">
        <f>СОГАЗ!L198+Капитал!L198+Ингосстрах!L198+Ресо!L198</f>
        <v>4588</v>
      </c>
      <c r="M195" s="301">
        <f t="shared" si="25"/>
        <v>4963</v>
      </c>
      <c r="N195" s="305">
        <f>СОГАЗ!N198+Капитал!N198+Ингосстрах!N198+Ресо!N198</f>
        <v>0</v>
      </c>
      <c r="O195" s="305">
        <f>СОГАЗ!O198+Капитал!O198+Ингосстрах!O198+Ресо!O198</f>
        <v>0</v>
      </c>
      <c r="P195" s="305">
        <f>СОГАЗ!P198+Капитал!P198+Ингосстрах!P198+Ресо!P198</f>
        <v>0</v>
      </c>
      <c r="Q195" s="305">
        <f>СОГАЗ!Q198+Капитал!Q198+Ингосстрах!Q198+Ресо!Q198</f>
        <v>0</v>
      </c>
      <c r="R195" s="305">
        <f>СОГАЗ!R198+Капитал!R198+Ингосстрах!R198+Ресо!R198</f>
        <v>0</v>
      </c>
      <c r="S195" s="305">
        <f>СОГАЗ!S198+Капитал!S198+Ингосстрах!S198+Ресо!S198</f>
        <v>0</v>
      </c>
      <c r="T195" s="305">
        <f>СОГАЗ!T198+Капитал!T198+Ингосстрах!T198+Ресо!T198</f>
        <v>0</v>
      </c>
      <c r="U195" s="305">
        <f>СОГАЗ!U198+Капитал!U198+Ингосстрах!U198+Ресо!U198</f>
        <v>0</v>
      </c>
      <c r="V195" s="305">
        <f>СОГАЗ!V198+Капитал!V198+Ингосстрах!V198+Ресо!V198</f>
        <v>0</v>
      </c>
      <c r="W195" s="305">
        <f>СОГАЗ!W198+Капитал!W198+Ингосстрах!W198+Ресо!W198</f>
        <v>0</v>
      </c>
      <c r="X195" s="305">
        <f>СОГАЗ!X198+Капитал!X198+Ингосстрах!X198+Ресо!X198</f>
        <v>0</v>
      </c>
      <c r="Y195" s="186">
        <f>СОГАЗ!Y198+Капитал!Y198+Ингосстрах!Y198+Ресо!Y198</f>
        <v>4963</v>
      </c>
      <c r="Z195" s="12">
        <f t="shared" si="20"/>
        <v>5</v>
      </c>
      <c r="AA195" s="306">
        <f>СОГАЗ!AA198+Капитал!AA198+Ингосстрах!AA198+Ресо!AA198</f>
        <v>0</v>
      </c>
      <c r="AB195" s="305">
        <f>СОГАЗ!AB198+Капитал!AB198+Ингосстрах!AB198+Ресо!AB198</f>
        <v>5</v>
      </c>
      <c r="AC195" s="305">
        <f>СОГАЗ!AC198+Капитал!AC198+Ингосстрах!AC198+Ресо!AC198</f>
        <v>0</v>
      </c>
      <c r="AD195" s="186">
        <f>СОГАЗ!AD198+Капитал!AD198+Ингосстрах!AD198+Ресо!AD198</f>
        <v>0</v>
      </c>
      <c r="AE195" s="14">
        <f>СОГАЗ!AE198+Капитал!AE198+Ингосстрах!AE198+Ресо!AE198</f>
        <v>0</v>
      </c>
      <c r="AF195" s="305">
        <f>СОГАЗ!AF198+Капитал!AF198+Ингосстрах!AF198+Ресо!AF198</f>
        <v>0</v>
      </c>
      <c r="AG195" s="305">
        <f>СОГАЗ!AG198+Капитал!AG198+Ингосстрах!AG198+Ресо!AG198</f>
        <v>0</v>
      </c>
      <c r="AH195" s="302">
        <f>СОГАЗ!AH198+Капитал!AH198+Ингосстрах!AH198+Ресо!AH198</f>
        <v>0</v>
      </c>
      <c r="AI195" s="17">
        <f t="shared" si="21"/>
        <v>0</v>
      </c>
      <c r="AJ195" s="12">
        <f t="shared" si="22"/>
        <v>0</v>
      </c>
      <c r="AK195" s="306">
        <f>СОГАЗ!AK198+Капитал!AK198+Ингосстрах!AK198+Ресо!AK198</f>
        <v>0</v>
      </c>
      <c r="AL195" s="305">
        <f>СОГАЗ!AL198+Капитал!AL198+Ингосстрах!AL198+Ресо!AL198</f>
        <v>0</v>
      </c>
      <c r="AM195" s="187">
        <f>СОГАЗ!AM198+Капитал!AM198+Ингосстрах!AM198+Ресо!AM198</f>
        <v>0</v>
      </c>
      <c r="AN195" s="14">
        <f>СОГАЗ!AN198+Капитал!AN198+Ингосстрах!AN198+Ресо!AN198</f>
        <v>0</v>
      </c>
      <c r="AO195" s="186">
        <f>СОГАЗ!AO198+Капитал!AO198+Ингосстрах!AO198+Ресо!AO198</f>
        <v>0</v>
      </c>
      <c r="AP195" s="309">
        <f t="shared" si="23"/>
        <v>6994735.290000001</v>
      </c>
      <c r="AQ195" s="314">
        <f t="shared" si="26"/>
        <v>2562168.6000000006</v>
      </c>
      <c r="AR195" s="307">
        <v>0</v>
      </c>
      <c r="AS195" s="307">
        <v>0</v>
      </c>
      <c r="AT195" s="307">
        <v>0</v>
      </c>
      <c r="AU195" s="307">
        <v>0</v>
      </c>
      <c r="AV195" s="307">
        <v>0</v>
      </c>
      <c r="AW195" s="307">
        <v>0</v>
      </c>
      <c r="AX195" s="307">
        <v>0</v>
      </c>
      <c r="AY195" s="307">
        <v>0</v>
      </c>
      <c r="AZ195" s="307">
        <v>2562168.6000000006</v>
      </c>
      <c r="BA195" s="309">
        <v>4430370.8400000008</v>
      </c>
      <c r="BB195" s="307">
        <v>0</v>
      </c>
      <c r="BC195" s="307">
        <v>0</v>
      </c>
      <c r="BD195" s="307">
        <v>0</v>
      </c>
      <c r="BE195" s="307">
        <v>0</v>
      </c>
      <c r="BF195" s="307">
        <v>0</v>
      </c>
      <c r="BG195" s="307">
        <v>0</v>
      </c>
      <c r="BH195" s="307">
        <v>0</v>
      </c>
      <c r="BI195" s="307">
        <v>0</v>
      </c>
      <c r="BJ195" s="307">
        <v>0</v>
      </c>
      <c r="BK195" s="307">
        <v>0</v>
      </c>
      <c r="BL195" s="307">
        <v>0</v>
      </c>
      <c r="BM195" s="307">
        <v>4430370.8400000008</v>
      </c>
      <c r="BN195" s="314">
        <f t="shared" si="27"/>
        <v>2195.85</v>
      </c>
      <c r="BO195" s="307">
        <v>0</v>
      </c>
      <c r="BP195" s="307">
        <v>2195.85</v>
      </c>
      <c r="BQ195" s="307">
        <v>0</v>
      </c>
      <c r="BR195" s="307">
        <v>0</v>
      </c>
      <c r="BS195" s="307"/>
      <c r="BT195" s="307">
        <v>0</v>
      </c>
      <c r="BU195" s="307">
        <v>0</v>
      </c>
      <c r="BV195" s="307">
        <v>0</v>
      </c>
      <c r="BW195" s="314">
        <f t="shared" si="28"/>
        <v>0</v>
      </c>
      <c r="BX195" s="314">
        <f t="shared" si="29"/>
        <v>0</v>
      </c>
      <c r="BY195" s="307">
        <v>0</v>
      </c>
      <c r="BZ195" s="307">
        <v>0</v>
      </c>
      <c r="CA195" s="307">
        <v>0</v>
      </c>
      <c r="CB195" s="309">
        <v>0</v>
      </c>
      <c r="CC195" s="317">
        <v>0</v>
      </c>
      <c r="CE195" s="311"/>
    </row>
    <row r="196" spans="1:83" ht="18.75">
      <c r="A196" s="184">
        <v>520233</v>
      </c>
      <c r="B196" s="300">
        <v>189</v>
      </c>
      <c r="C196" s="185" t="s">
        <v>235</v>
      </c>
      <c r="D196" s="12">
        <f t="shared" si="24"/>
        <v>11251</v>
      </c>
      <c r="E196" s="270">
        <f>СОГАЗ!E199+Капитал!E199+Ингосстрах!E199+Ресо!E199</f>
        <v>0</v>
      </c>
      <c r="F196" s="270">
        <f>СОГАЗ!F199+Капитал!F199+Ингосстрах!F199+Ресо!F199</f>
        <v>0</v>
      </c>
      <c r="G196" s="270">
        <f>СОГАЗ!G199+Капитал!G199+Ингосстрах!G199+Ресо!G199</f>
        <v>0</v>
      </c>
      <c r="H196" s="270">
        <f>СОГАЗ!H199+Капитал!H199+Ингосстрах!H199+Ресо!H199</f>
        <v>0</v>
      </c>
      <c r="I196" s="270">
        <f>СОГАЗ!I199+Капитал!I199+Ингосстрах!I199+Ресо!I199</f>
        <v>0</v>
      </c>
      <c r="J196" s="270">
        <f>СОГАЗ!J199+Капитал!J199+Ингосстрах!J199+Ресо!J199</f>
        <v>0</v>
      </c>
      <c r="K196" s="270">
        <f>СОГАЗ!K199+Капитал!K199+Ингосстрах!K199+Ресо!K199</f>
        <v>0</v>
      </c>
      <c r="L196" s="270">
        <f>СОГАЗ!L199+Капитал!L199+Ингосстрах!L199+Ресо!L199</f>
        <v>11251</v>
      </c>
      <c r="M196" s="301">
        <f t="shared" si="25"/>
        <v>5048</v>
      </c>
      <c r="N196" s="305">
        <f>СОГАЗ!N199+Капитал!N199+Ингосстрах!N199+Ресо!N199</f>
        <v>0</v>
      </c>
      <c r="O196" s="305">
        <f>СОГАЗ!O199+Капитал!O199+Ингосстрах!O199+Ресо!O199</f>
        <v>0</v>
      </c>
      <c r="P196" s="305">
        <f>СОГАЗ!P199+Капитал!P199+Ингосстрах!P199+Ресо!P199</f>
        <v>0</v>
      </c>
      <c r="Q196" s="305">
        <f>СОГАЗ!Q199+Капитал!Q199+Ингосстрах!Q199+Ресо!Q199</f>
        <v>0</v>
      </c>
      <c r="R196" s="305">
        <f>СОГАЗ!R199+Капитал!R199+Ингосстрах!R199+Ресо!R199</f>
        <v>0</v>
      </c>
      <c r="S196" s="305">
        <f>СОГАЗ!S199+Капитал!S199+Ингосстрах!S199+Ресо!S199</f>
        <v>0</v>
      </c>
      <c r="T196" s="305">
        <f>СОГАЗ!T199+Капитал!T199+Ингосстрах!T199+Ресо!T199</f>
        <v>0</v>
      </c>
      <c r="U196" s="305">
        <f>СОГАЗ!U199+Капитал!U199+Ингосстрах!U199+Ресо!U199</f>
        <v>0</v>
      </c>
      <c r="V196" s="305">
        <f>СОГАЗ!V199+Капитал!V199+Ингосстрах!V199+Ресо!V199</f>
        <v>0</v>
      </c>
      <c r="W196" s="305">
        <f>СОГАЗ!W199+Капитал!W199+Ингосстрах!W199+Ресо!W199</f>
        <v>0</v>
      </c>
      <c r="X196" s="305">
        <f>СОГАЗ!X199+Капитал!X199+Ингосстрах!X199+Ресо!X199</f>
        <v>0</v>
      </c>
      <c r="Y196" s="186">
        <f>СОГАЗ!Y199+Капитал!Y199+Ингосстрах!Y199+Ресо!Y199</f>
        <v>5048</v>
      </c>
      <c r="Z196" s="12">
        <f t="shared" si="20"/>
        <v>22</v>
      </c>
      <c r="AA196" s="306">
        <f>СОГАЗ!AA199+Капитал!AA199+Ингосстрах!AA199+Ресо!AA199</f>
        <v>0</v>
      </c>
      <c r="AB196" s="305">
        <f>СОГАЗ!AB199+Капитал!AB199+Ингосстрах!AB199+Ресо!AB199</f>
        <v>22</v>
      </c>
      <c r="AC196" s="305">
        <f>СОГАЗ!AC199+Капитал!AC199+Ингосстрах!AC199+Ресо!AC199</f>
        <v>0</v>
      </c>
      <c r="AD196" s="186">
        <f>СОГАЗ!AD199+Капитал!AD199+Ингосстрах!AD199+Ресо!AD199</f>
        <v>0</v>
      </c>
      <c r="AE196" s="14">
        <f>СОГАЗ!AE199+Капитал!AE199+Ингосстрах!AE199+Ресо!AE199</f>
        <v>0</v>
      </c>
      <c r="AF196" s="305">
        <f>СОГАЗ!AF199+Капитал!AF199+Ингосстрах!AF199+Ресо!AF199</f>
        <v>0</v>
      </c>
      <c r="AG196" s="305">
        <f>СОГАЗ!AG199+Капитал!AG199+Ингосстрах!AG199+Ресо!AG199</f>
        <v>0</v>
      </c>
      <c r="AH196" s="302">
        <f>СОГАЗ!AH199+Капитал!AH199+Ингосстрах!AH199+Ресо!AH199</f>
        <v>0</v>
      </c>
      <c r="AI196" s="17">
        <f t="shared" si="21"/>
        <v>0</v>
      </c>
      <c r="AJ196" s="12">
        <f t="shared" si="22"/>
        <v>0</v>
      </c>
      <c r="AK196" s="306">
        <f>СОГАЗ!AK199+Капитал!AK199+Ингосстрах!AK199+Ресо!AK199</f>
        <v>0</v>
      </c>
      <c r="AL196" s="305">
        <f>СОГАЗ!AL199+Капитал!AL199+Ингосстрах!AL199+Ресо!AL199</f>
        <v>0</v>
      </c>
      <c r="AM196" s="187">
        <f>СОГАЗ!AM199+Капитал!AM199+Ингосстрах!AM199+Ресо!AM199</f>
        <v>0</v>
      </c>
      <c r="AN196" s="14">
        <f>СОГАЗ!AN199+Капитал!AN199+Ингосстрах!AN199+Ресо!AN199</f>
        <v>0</v>
      </c>
      <c r="AO196" s="186">
        <f>СОГАЗ!AO199+Капитал!AO199+Ингосстрах!AO199+Ресо!AO199</f>
        <v>0</v>
      </c>
      <c r="AP196" s="309">
        <f t="shared" si="23"/>
        <v>10799031.33</v>
      </c>
      <c r="AQ196" s="314">
        <f t="shared" si="26"/>
        <v>6283120.9499999993</v>
      </c>
      <c r="AR196" s="307">
        <v>0</v>
      </c>
      <c r="AS196" s="307">
        <v>0</v>
      </c>
      <c r="AT196" s="307">
        <v>0</v>
      </c>
      <c r="AU196" s="307">
        <v>0</v>
      </c>
      <c r="AV196" s="307">
        <v>0</v>
      </c>
      <c r="AW196" s="307">
        <v>0</v>
      </c>
      <c r="AX196" s="307">
        <v>0</v>
      </c>
      <c r="AY196" s="307">
        <v>0</v>
      </c>
      <c r="AZ196" s="307">
        <v>6283120.9499999993</v>
      </c>
      <c r="BA196" s="309">
        <v>4506248.6400000006</v>
      </c>
      <c r="BB196" s="307">
        <v>0</v>
      </c>
      <c r="BC196" s="307">
        <v>0</v>
      </c>
      <c r="BD196" s="307">
        <v>0</v>
      </c>
      <c r="BE196" s="307">
        <v>0</v>
      </c>
      <c r="BF196" s="307">
        <v>0</v>
      </c>
      <c r="BG196" s="307">
        <v>0</v>
      </c>
      <c r="BH196" s="307">
        <v>0</v>
      </c>
      <c r="BI196" s="307">
        <v>0</v>
      </c>
      <c r="BJ196" s="307">
        <v>0</v>
      </c>
      <c r="BK196" s="307">
        <v>0</v>
      </c>
      <c r="BL196" s="307">
        <v>0</v>
      </c>
      <c r="BM196" s="307">
        <v>4506248.6400000006</v>
      </c>
      <c r="BN196" s="314">
        <f t="shared" si="27"/>
        <v>9661.74</v>
      </c>
      <c r="BO196" s="307">
        <v>0</v>
      </c>
      <c r="BP196" s="307">
        <v>9661.74</v>
      </c>
      <c r="BQ196" s="307">
        <v>0</v>
      </c>
      <c r="BR196" s="307">
        <v>0</v>
      </c>
      <c r="BS196" s="307"/>
      <c r="BT196" s="307">
        <v>0</v>
      </c>
      <c r="BU196" s="307">
        <v>0</v>
      </c>
      <c r="BV196" s="307">
        <v>0</v>
      </c>
      <c r="BW196" s="314">
        <f t="shared" si="28"/>
        <v>0</v>
      </c>
      <c r="BX196" s="314">
        <f t="shared" si="29"/>
        <v>0</v>
      </c>
      <c r="BY196" s="307">
        <v>0</v>
      </c>
      <c r="BZ196" s="307">
        <v>0</v>
      </c>
      <c r="CA196" s="307">
        <v>0</v>
      </c>
      <c r="CB196" s="309">
        <v>0</v>
      </c>
      <c r="CC196" s="317">
        <v>0</v>
      </c>
      <c r="CE196" s="311"/>
    </row>
    <row r="197" spans="1:83" ht="18.75">
      <c r="A197" s="184">
        <v>520301</v>
      </c>
      <c r="B197" s="300">
        <v>190</v>
      </c>
      <c r="C197" s="185" t="s">
        <v>236</v>
      </c>
      <c r="D197" s="12">
        <f t="shared" si="24"/>
        <v>625</v>
      </c>
      <c r="E197" s="270">
        <f>СОГАЗ!E200+Капитал!E200+Ингосстрах!E200+Ресо!E200</f>
        <v>0</v>
      </c>
      <c r="F197" s="270">
        <f>СОГАЗ!F200+Капитал!F200+Ингосстрах!F200+Ресо!F200</f>
        <v>0</v>
      </c>
      <c r="G197" s="270">
        <f>СОГАЗ!G200+Капитал!G200+Ингосстрах!G200+Ресо!G200</f>
        <v>0</v>
      </c>
      <c r="H197" s="270">
        <f>СОГАЗ!H200+Капитал!H200+Ингосстрах!H200+Ресо!H200</f>
        <v>0</v>
      </c>
      <c r="I197" s="270">
        <f>СОГАЗ!I200+Капитал!I200+Ингосстрах!I200+Ресо!I200</f>
        <v>0</v>
      </c>
      <c r="J197" s="270">
        <f>СОГАЗ!J200+Капитал!J200+Ингосстрах!J200+Ресо!J200</f>
        <v>0</v>
      </c>
      <c r="K197" s="270">
        <f>СОГАЗ!K200+Капитал!K200+Ингосстрах!K200+Ресо!K200</f>
        <v>0</v>
      </c>
      <c r="L197" s="270">
        <f>СОГАЗ!L200+Капитал!L200+Ингосстрах!L200+Ресо!L200</f>
        <v>625</v>
      </c>
      <c r="M197" s="301">
        <f t="shared" si="25"/>
        <v>7140</v>
      </c>
      <c r="N197" s="305">
        <f>СОГАЗ!N200+Капитал!N200+Ингосстрах!N200+Ресо!N200</f>
        <v>0</v>
      </c>
      <c r="O197" s="305">
        <f>СОГАЗ!O200+Капитал!O200+Ингосстрах!O200+Ресо!O200</f>
        <v>0</v>
      </c>
      <c r="P197" s="305">
        <f>СОГАЗ!P200+Капитал!P200+Ингосстрах!P200+Ресо!P200</f>
        <v>0</v>
      </c>
      <c r="Q197" s="305">
        <f>СОГАЗ!Q200+Капитал!Q200+Ингосстрах!Q200+Ресо!Q200</f>
        <v>0</v>
      </c>
      <c r="R197" s="305">
        <f>СОГАЗ!R200+Капитал!R200+Ингосстрах!R200+Ресо!R200</f>
        <v>0</v>
      </c>
      <c r="S197" s="305">
        <f>СОГАЗ!S200+Капитал!S200+Ингосстрах!S200+Ресо!S200</f>
        <v>0</v>
      </c>
      <c r="T197" s="305">
        <f>СОГАЗ!T200+Капитал!T200+Ингосстрах!T200+Ресо!T200</f>
        <v>0</v>
      </c>
      <c r="U197" s="305">
        <f>СОГАЗ!U200+Капитал!U200+Ингосстрах!U200+Ресо!U200</f>
        <v>0</v>
      </c>
      <c r="V197" s="305">
        <f>СОГАЗ!V200+Капитал!V200+Ингосстрах!V200+Ресо!V200</f>
        <v>0</v>
      </c>
      <c r="W197" s="305">
        <f>СОГАЗ!W200+Капитал!W200+Ингосстрах!W200+Ресо!W200</f>
        <v>0</v>
      </c>
      <c r="X197" s="305">
        <f>СОГАЗ!X200+Капитал!X200+Ингосстрах!X200+Ресо!X200</f>
        <v>0</v>
      </c>
      <c r="Y197" s="186">
        <f>СОГАЗ!Y200+Капитал!Y200+Ингосстрах!Y200+Ресо!Y200</f>
        <v>7140</v>
      </c>
      <c r="Z197" s="12">
        <f t="shared" si="20"/>
        <v>0</v>
      </c>
      <c r="AA197" s="306">
        <f>СОГАЗ!AA200+Капитал!AA200+Ингосстрах!AA200+Ресо!AA200</f>
        <v>0</v>
      </c>
      <c r="AB197" s="305">
        <f>СОГАЗ!AB200+Капитал!AB200+Ингосстрах!AB200+Ресо!AB200</f>
        <v>0</v>
      </c>
      <c r="AC197" s="305">
        <f>СОГАЗ!AC200+Капитал!AC200+Ингосстрах!AC200+Ресо!AC200</f>
        <v>0</v>
      </c>
      <c r="AD197" s="186">
        <f>СОГАЗ!AD200+Капитал!AD200+Ингосстрах!AD200+Ресо!AD200</f>
        <v>0</v>
      </c>
      <c r="AE197" s="14">
        <f>СОГАЗ!AE200+Капитал!AE200+Ингосстрах!AE200+Ресо!AE200</f>
        <v>0</v>
      </c>
      <c r="AF197" s="305">
        <f>СОГАЗ!AF200+Капитал!AF200+Ингосстрах!AF200+Ресо!AF200</f>
        <v>0</v>
      </c>
      <c r="AG197" s="305">
        <f>СОГАЗ!AG200+Капитал!AG200+Ингосстрах!AG200+Ресо!AG200</f>
        <v>0</v>
      </c>
      <c r="AH197" s="302">
        <f>СОГАЗ!AH200+Капитал!AH200+Ингосстрах!AH200+Ресо!AH200</f>
        <v>0</v>
      </c>
      <c r="AI197" s="17">
        <f t="shared" si="21"/>
        <v>0</v>
      </c>
      <c r="AJ197" s="12">
        <f t="shared" si="22"/>
        <v>0</v>
      </c>
      <c r="AK197" s="306">
        <f>СОГАЗ!AK200+Капитал!AK200+Ингосстрах!AK200+Ресо!AK200</f>
        <v>0</v>
      </c>
      <c r="AL197" s="305">
        <f>СОГАЗ!AL200+Капитал!AL200+Ингосстрах!AL200+Ресо!AL200</f>
        <v>0</v>
      </c>
      <c r="AM197" s="187">
        <f>СОГАЗ!AM200+Капитал!AM200+Ингосстрах!AM200+Ресо!AM200</f>
        <v>0</v>
      </c>
      <c r="AN197" s="14">
        <f>СОГАЗ!AN200+Капитал!AN200+Ингосстрах!AN200+Ресо!AN200</f>
        <v>0</v>
      </c>
      <c r="AO197" s="186">
        <f>СОГАЗ!AO200+Капитал!AO200+Ингосстрах!AO200+Ресо!AO200</f>
        <v>0</v>
      </c>
      <c r="AP197" s="309">
        <f t="shared" si="23"/>
        <v>6722766.4500000002</v>
      </c>
      <c r="AQ197" s="314">
        <f t="shared" si="26"/>
        <v>349031.25</v>
      </c>
      <c r="AR197" s="307">
        <v>0</v>
      </c>
      <c r="AS197" s="307">
        <v>0</v>
      </c>
      <c r="AT197" s="307">
        <v>0</v>
      </c>
      <c r="AU197" s="307">
        <v>0</v>
      </c>
      <c r="AV197" s="307">
        <v>0</v>
      </c>
      <c r="AW197" s="307">
        <v>0</v>
      </c>
      <c r="AX197" s="307">
        <v>0</v>
      </c>
      <c r="AY197" s="307">
        <v>0</v>
      </c>
      <c r="AZ197" s="307">
        <v>349031.25</v>
      </c>
      <c r="BA197" s="309">
        <v>6373735.2000000002</v>
      </c>
      <c r="BB197" s="307">
        <v>0</v>
      </c>
      <c r="BC197" s="307">
        <v>0</v>
      </c>
      <c r="BD197" s="307">
        <v>0</v>
      </c>
      <c r="BE197" s="307">
        <v>0</v>
      </c>
      <c r="BF197" s="307">
        <v>0</v>
      </c>
      <c r="BG197" s="307">
        <v>0</v>
      </c>
      <c r="BH197" s="307">
        <v>0</v>
      </c>
      <c r="BI197" s="307">
        <v>0</v>
      </c>
      <c r="BJ197" s="307">
        <v>0</v>
      </c>
      <c r="BK197" s="307">
        <v>0</v>
      </c>
      <c r="BL197" s="307">
        <v>0</v>
      </c>
      <c r="BM197" s="307">
        <v>6373735.2000000002</v>
      </c>
      <c r="BN197" s="314">
        <f t="shared" si="27"/>
        <v>0</v>
      </c>
      <c r="BO197" s="307">
        <v>0</v>
      </c>
      <c r="BP197" s="307">
        <v>0</v>
      </c>
      <c r="BQ197" s="307">
        <v>0</v>
      </c>
      <c r="BR197" s="307">
        <v>0</v>
      </c>
      <c r="BS197" s="307"/>
      <c r="BT197" s="307">
        <v>0</v>
      </c>
      <c r="BU197" s="307">
        <v>0</v>
      </c>
      <c r="BV197" s="307">
        <v>0</v>
      </c>
      <c r="BW197" s="314">
        <f t="shared" si="28"/>
        <v>0</v>
      </c>
      <c r="BX197" s="314">
        <f t="shared" si="29"/>
        <v>0</v>
      </c>
      <c r="BY197" s="307">
        <v>0</v>
      </c>
      <c r="BZ197" s="307">
        <v>0</v>
      </c>
      <c r="CA197" s="307">
        <v>0</v>
      </c>
      <c r="CB197" s="309">
        <v>0</v>
      </c>
      <c r="CC197" s="317">
        <v>0</v>
      </c>
      <c r="CE197" s="311"/>
    </row>
    <row r="198" spans="1:83" ht="18.75">
      <c r="A198" s="184">
        <v>520255</v>
      </c>
      <c r="B198" s="300">
        <v>191</v>
      </c>
      <c r="C198" s="185" t="s">
        <v>237</v>
      </c>
      <c r="D198" s="12">
        <f t="shared" si="24"/>
        <v>16764</v>
      </c>
      <c r="E198" s="270">
        <f>СОГАЗ!E201+Капитал!E201+Ингосстрах!E201+Ресо!E201</f>
        <v>0</v>
      </c>
      <c r="F198" s="270">
        <f>СОГАЗ!F201+Капитал!F201+Ингосстрах!F201+Ресо!F201</f>
        <v>0</v>
      </c>
      <c r="G198" s="270">
        <f>СОГАЗ!G201+Капитал!G201+Ингосстрах!G201+Ресо!G201</f>
        <v>0</v>
      </c>
      <c r="H198" s="270">
        <f>СОГАЗ!H201+Капитал!H201+Ингосстрах!H201+Ресо!H201</f>
        <v>0</v>
      </c>
      <c r="I198" s="270">
        <f>СОГАЗ!I201+Капитал!I201+Ингосстрах!I201+Ресо!I201</f>
        <v>0</v>
      </c>
      <c r="J198" s="270">
        <f>СОГАЗ!J201+Капитал!J201+Ингосстрах!J201+Ресо!J201</f>
        <v>0</v>
      </c>
      <c r="K198" s="270">
        <f>СОГАЗ!K201+Капитал!K201+Ингосстрах!K201+Ресо!K201</f>
        <v>0</v>
      </c>
      <c r="L198" s="270">
        <f>СОГАЗ!L201+Капитал!L201+Ингосстрах!L201+Ресо!L201</f>
        <v>16764</v>
      </c>
      <c r="M198" s="301">
        <f t="shared" si="25"/>
        <v>12334</v>
      </c>
      <c r="N198" s="305">
        <f>СОГАЗ!N201+Капитал!N201+Ингосстрах!N201+Ресо!N201</f>
        <v>0</v>
      </c>
      <c r="O198" s="305">
        <f>СОГАЗ!O201+Капитал!O201+Ингосстрах!O201+Ресо!O201</f>
        <v>0</v>
      </c>
      <c r="P198" s="305">
        <f>СОГАЗ!P201+Капитал!P201+Ингосстрах!P201+Ресо!P201</f>
        <v>0</v>
      </c>
      <c r="Q198" s="305">
        <f>СОГАЗ!Q201+Капитал!Q201+Ингосстрах!Q201+Ресо!Q201</f>
        <v>0</v>
      </c>
      <c r="R198" s="305">
        <f>СОГАЗ!R201+Капитал!R201+Ингосстрах!R201+Ресо!R201</f>
        <v>0</v>
      </c>
      <c r="S198" s="305">
        <f>СОГАЗ!S201+Капитал!S201+Ингосстрах!S201+Ресо!S201</f>
        <v>0</v>
      </c>
      <c r="T198" s="305">
        <f>СОГАЗ!T201+Капитал!T201+Ингосстрах!T201+Ресо!T201</f>
        <v>0</v>
      </c>
      <c r="U198" s="305">
        <f>СОГАЗ!U201+Капитал!U201+Ингосстрах!U201+Ресо!U201</f>
        <v>0</v>
      </c>
      <c r="V198" s="305">
        <f>СОГАЗ!V201+Капитал!V201+Ингосстрах!V201+Ресо!V201</f>
        <v>0</v>
      </c>
      <c r="W198" s="305">
        <f>СОГАЗ!W201+Капитал!W201+Ингосстрах!W201+Ресо!W201</f>
        <v>0</v>
      </c>
      <c r="X198" s="305">
        <f>СОГАЗ!X201+Капитал!X201+Ингосстрах!X201+Ресо!X201</f>
        <v>0</v>
      </c>
      <c r="Y198" s="186">
        <f>СОГАЗ!Y201+Капитал!Y201+Ингосстрах!Y201+Ресо!Y201</f>
        <v>12334</v>
      </c>
      <c r="Z198" s="12">
        <f t="shared" si="20"/>
        <v>45</v>
      </c>
      <c r="AA198" s="306">
        <f>СОГАЗ!AA201+Капитал!AA201+Ингосстрах!AA201+Ресо!AA201</f>
        <v>0</v>
      </c>
      <c r="AB198" s="305">
        <f>СОГАЗ!AB201+Капитал!AB201+Ингосстрах!AB201+Ресо!AB201</f>
        <v>45</v>
      </c>
      <c r="AC198" s="305">
        <f>СОГАЗ!AC201+Капитал!AC201+Ингосстрах!AC201+Ресо!AC201</f>
        <v>0</v>
      </c>
      <c r="AD198" s="186">
        <f>СОГАЗ!AD201+Капитал!AD201+Ингосстрах!AD201+Ресо!AD201</f>
        <v>0</v>
      </c>
      <c r="AE198" s="14">
        <f>СОГАЗ!AE201+Капитал!AE201+Ингосстрах!AE201+Ресо!AE201</f>
        <v>0</v>
      </c>
      <c r="AF198" s="305">
        <f>СОГАЗ!AF201+Капитал!AF201+Ингосстрах!AF201+Ресо!AF201</f>
        <v>0</v>
      </c>
      <c r="AG198" s="305">
        <f>СОГАЗ!AG201+Капитал!AG201+Ингосстрах!AG201+Ресо!AG201</f>
        <v>0</v>
      </c>
      <c r="AH198" s="302">
        <f>СОГАЗ!AH201+Капитал!AH201+Ингосстрах!AH201+Ресо!AH201</f>
        <v>0</v>
      </c>
      <c r="AI198" s="17">
        <f t="shared" si="21"/>
        <v>0</v>
      </c>
      <c r="AJ198" s="12">
        <f t="shared" si="22"/>
        <v>0</v>
      </c>
      <c r="AK198" s="306">
        <f>СОГАЗ!AK201+Капитал!AK201+Ингосстрах!AK201+Ресо!AK201</f>
        <v>0</v>
      </c>
      <c r="AL198" s="305">
        <f>СОГАЗ!AL201+Капитал!AL201+Ингосстрах!AL201+Ресо!AL201</f>
        <v>0</v>
      </c>
      <c r="AM198" s="187">
        <f>СОГАЗ!AM201+Капитал!AM201+Ингосстрах!AM201+Ресо!AM201</f>
        <v>0</v>
      </c>
      <c r="AN198" s="14">
        <f>СОГАЗ!AN201+Капитал!AN201+Ингосстрах!AN201+Ресо!AN201</f>
        <v>0</v>
      </c>
      <c r="AO198" s="186">
        <f>СОГАЗ!AO201+Капитал!AO201+Ингосстрах!AO201+Ресо!AO201</f>
        <v>0</v>
      </c>
      <c r="AP198" s="309">
        <f t="shared" si="23"/>
        <v>20391933.57</v>
      </c>
      <c r="AQ198" s="314">
        <f t="shared" si="26"/>
        <v>9361855.8000000007</v>
      </c>
      <c r="AR198" s="307">
        <v>0</v>
      </c>
      <c r="AS198" s="307">
        <v>0</v>
      </c>
      <c r="AT198" s="307">
        <v>0</v>
      </c>
      <c r="AU198" s="307">
        <v>0</v>
      </c>
      <c r="AV198" s="307">
        <v>0</v>
      </c>
      <c r="AW198" s="307">
        <v>0</v>
      </c>
      <c r="AX198" s="307">
        <v>0</v>
      </c>
      <c r="AY198" s="307">
        <v>0</v>
      </c>
      <c r="AZ198" s="307">
        <v>9361855.8000000007</v>
      </c>
      <c r="BA198" s="309">
        <v>11010315.119999999</v>
      </c>
      <c r="BB198" s="307">
        <v>0</v>
      </c>
      <c r="BC198" s="307">
        <v>0</v>
      </c>
      <c r="BD198" s="307">
        <v>0</v>
      </c>
      <c r="BE198" s="307">
        <v>0</v>
      </c>
      <c r="BF198" s="307">
        <v>0</v>
      </c>
      <c r="BG198" s="307">
        <v>0</v>
      </c>
      <c r="BH198" s="307">
        <v>0</v>
      </c>
      <c r="BI198" s="307">
        <v>0</v>
      </c>
      <c r="BJ198" s="307">
        <v>0</v>
      </c>
      <c r="BK198" s="307">
        <v>0</v>
      </c>
      <c r="BL198" s="307">
        <v>0</v>
      </c>
      <c r="BM198" s="307">
        <v>11010315.119999999</v>
      </c>
      <c r="BN198" s="314">
        <f t="shared" si="27"/>
        <v>19762.650000000001</v>
      </c>
      <c r="BO198" s="307">
        <v>0</v>
      </c>
      <c r="BP198" s="307">
        <v>19762.650000000001</v>
      </c>
      <c r="BQ198" s="307">
        <v>0</v>
      </c>
      <c r="BR198" s="307">
        <v>0</v>
      </c>
      <c r="BS198" s="307"/>
      <c r="BT198" s="307">
        <v>0</v>
      </c>
      <c r="BU198" s="307">
        <v>0</v>
      </c>
      <c r="BV198" s="307">
        <v>0</v>
      </c>
      <c r="BW198" s="314">
        <f t="shared" si="28"/>
        <v>0</v>
      </c>
      <c r="BX198" s="314">
        <f t="shared" si="29"/>
        <v>0</v>
      </c>
      <c r="BY198" s="307">
        <v>0</v>
      </c>
      <c r="BZ198" s="307">
        <v>0</v>
      </c>
      <c r="CA198" s="307">
        <v>0</v>
      </c>
      <c r="CB198" s="309">
        <v>0</v>
      </c>
      <c r="CC198" s="317">
        <v>0</v>
      </c>
      <c r="CE198" s="311"/>
    </row>
    <row r="199" spans="1:83" ht="18.75">
      <c r="A199" s="184">
        <v>520236</v>
      </c>
      <c r="B199" s="300">
        <v>192</v>
      </c>
      <c r="C199" s="185" t="s">
        <v>238</v>
      </c>
      <c r="D199" s="12">
        <f t="shared" si="24"/>
        <v>2329</v>
      </c>
      <c r="E199" s="270">
        <f>СОГАЗ!E202+Капитал!E202+Ингосстрах!E202+Ресо!E202</f>
        <v>0</v>
      </c>
      <c r="F199" s="270">
        <f>СОГАЗ!F202+Капитал!F202+Ингосстрах!F202+Ресо!F202</f>
        <v>0</v>
      </c>
      <c r="G199" s="270">
        <f>СОГАЗ!G202+Капитал!G202+Ингосстрах!G202+Ресо!G202</f>
        <v>0</v>
      </c>
      <c r="H199" s="270">
        <f>СОГАЗ!H202+Капитал!H202+Ингосстрах!H202+Ресо!H202</f>
        <v>0</v>
      </c>
      <c r="I199" s="270">
        <f>СОГАЗ!I202+Капитал!I202+Ингосстрах!I202+Ресо!I202</f>
        <v>0</v>
      </c>
      <c r="J199" s="270">
        <f>СОГАЗ!J202+Капитал!J202+Ингосстрах!J202+Ресо!J202</f>
        <v>0</v>
      </c>
      <c r="K199" s="270">
        <f>СОГАЗ!K202+Капитал!K202+Ингосстрах!K202+Ресо!K202</f>
        <v>0</v>
      </c>
      <c r="L199" s="270">
        <f>СОГАЗ!L202+Капитал!L202+Ингосстрах!L202+Ресо!L202</f>
        <v>2329</v>
      </c>
      <c r="M199" s="301">
        <f t="shared" si="25"/>
        <v>290</v>
      </c>
      <c r="N199" s="305">
        <f>СОГАЗ!N202+Капитал!N202+Ингосстрах!N202+Ресо!N202</f>
        <v>0</v>
      </c>
      <c r="O199" s="305">
        <f>СОГАЗ!O202+Капитал!O202+Ингосстрах!O202+Ресо!O202</f>
        <v>0</v>
      </c>
      <c r="P199" s="305">
        <f>СОГАЗ!P202+Капитал!P202+Ингосстрах!P202+Ресо!P202</f>
        <v>0</v>
      </c>
      <c r="Q199" s="305">
        <f>СОГАЗ!Q202+Капитал!Q202+Ингосстрах!Q202+Ресо!Q202</f>
        <v>0</v>
      </c>
      <c r="R199" s="305">
        <f>СОГАЗ!R202+Капитал!R202+Ингосстрах!R202+Ресо!R202</f>
        <v>0</v>
      </c>
      <c r="S199" s="305">
        <f>СОГАЗ!S202+Капитал!S202+Ингосстрах!S202+Ресо!S202</f>
        <v>0</v>
      </c>
      <c r="T199" s="305">
        <f>СОГАЗ!T202+Капитал!T202+Ингосстрах!T202+Ресо!T202</f>
        <v>0</v>
      </c>
      <c r="U199" s="305">
        <f>СОГАЗ!U202+Капитал!U202+Ингосстрах!U202+Ресо!U202</f>
        <v>0</v>
      </c>
      <c r="V199" s="305">
        <f>СОГАЗ!V202+Капитал!V202+Ингосстрах!V202+Ресо!V202</f>
        <v>0</v>
      </c>
      <c r="W199" s="305">
        <f>СОГАЗ!W202+Капитал!W202+Ингосстрах!W202+Ресо!W202</f>
        <v>0</v>
      </c>
      <c r="X199" s="305">
        <f>СОГАЗ!X202+Капитал!X202+Ингосстрах!X202+Ресо!X202</f>
        <v>0</v>
      </c>
      <c r="Y199" s="186">
        <f>СОГАЗ!Y202+Капитал!Y202+Ингосстрах!Y202+Ресо!Y202</f>
        <v>290</v>
      </c>
      <c r="Z199" s="12">
        <f t="shared" si="20"/>
        <v>15</v>
      </c>
      <c r="AA199" s="306">
        <f>СОГАЗ!AA202+Капитал!AA202+Ингосстрах!AA202+Ресо!AA202</f>
        <v>0</v>
      </c>
      <c r="AB199" s="305">
        <f>СОГАЗ!AB202+Капитал!AB202+Ингосстрах!AB202+Ресо!AB202</f>
        <v>15</v>
      </c>
      <c r="AC199" s="305">
        <f>СОГАЗ!AC202+Капитал!AC202+Ингосстрах!AC202+Ресо!AC202</f>
        <v>0</v>
      </c>
      <c r="AD199" s="186">
        <f>СОГАЗ!AD202+Капитал!AD202+Ингосстрах!AD202+Ресо!AD202</f>
        <v>0</v>
      </c>
      <c r="AE199" s="14">
        <f>СОГАЗ!AE202+Капитал!AE202+Ингосстрах!AE202+Ресо!AE202</f>
        <v>0</v>
      </c>
      <c r="AF199" s="305">
        <f>СОГАЗ!AF202+Капитал!AF202+Ингосстрах!AF202+Ресо!AF202</f>
        <v>0</v>
      </c>
      <c r="AG199" s="305">
        <f>СОГАЗ!AG202+Капитал!AG202+Ингосстрах!AG202+Ресо!AG202</f>
        <v>0</v>
      </c>
      <c r="AH199" s="302">
        <f>СОГАЗ!AH202+Капитал!AH202+Ингосстрах!AH202+Ресо!AH202</f>
        <v>0</v>
      </c>
      <c r="AI199" s="17">
        <f t="shared" si="21"/>
        <v>0</v>
      </c>
      <c r="AJ199" s="12">
        <f t="shared" si="22"/>
        <v>0</v>
      </c>
      <c r="AK199" s="306">
        <f>СОГАЗ!AK202+Капитал!AK202+Ингосстрах!AK202+Ресо!AK202</f>
        <v>0</v>
      </c>
      <c r="AL199" s="305">
        <f>СОГАЗ!AL202+Капитал!AL202+Ингосстрах!AL202+Ресо!AL202</f>
        <v>0</v>
      </c>
      <c r="AM199" s="187">
        <f>СОГАЗ!AM202+Капитал!AM202+Ингосстрах!AM202+Ресо!AM202</f>
        <v>0</v>
      </c>
      <c r="AN199" s="14">
        <f>СОГАЗ!AN202+Капитал!AN202+Ингосстрах!AN202+Ресо!AN202</f>
        <v>0</v>
      </c>
      <c r="AO199" s="186">
        <f>СОГАЗ!AO202+Капитал!AO202+Ингосстрах!AO202+Ресо!AO202</f>
        <v>0</v>
      </c>
      <c r="AP199" s="309">
        <f t="shared" si="23"/>
        <v>1566094.8</v>
      </c>
      <c r="AQ199" s="314">
        <f t="shared" si="26"/>
        <v>1300630.05</v>
      </c>
      <c r="AR199" s="307">
        <v>0</v>
      </c>
      <c r="AS199" s="307">
        <v>0</v>
      </c>
      <c r="AT199" s="307">
        <v>0</v>
      </c>
      <c r="AU199" s="307">
        <v>0</v>
      </c>
      <c r="AV199" s="307">
        <v>0</v>
      </c>
      <c r="AW199" s="307">
        <v>0</v>
      </c>
      <c r="AX199" s="307">
        <v>0</v>
      </c>
      <c r="AY199" s="307">
        <v>0</v>
      </c>
      <c r="AZ199" s="307">
        <v>1300630.05</v>
      </c>
      <c r="BA199" s="309">
        <v>258877.2</v>
      </c>
      <c r="BB199" s="307">
        <v>0</v>
      </c>
      <c r="BC199" s="307">
        <v>0</v>
      </c>
      <c r="BD199" s="307">
        <v>0</v>
      </c>
      <c r="BE199" s="307">
        <v>0</v>
      </c>
      <c r="BF199" s="307">
        <v>0</v>
      </c>
      <c r="BG199" s="307">
        <v>0</v>
      </c>
      <c r="BH199" s="307">
        <v>0</v>
      </c>
      <c r="BI199" s="307">
        <v>0</v>
      </c>
      <c r="BJ199" s="307">
        <v>0</v>
      </c>
      <c r="BK199" s="307">
        <v>0</v>
      </c>
      <c r="BL199" s="307">
        <v>0</v>
      </c>
      <c r="BM199" s="307">
        <v>258877.2</v>
      </c>
      <c r="BN199" s="314">
        <f t="shared" si="27"/>
        <v>6587.55</v>
      </c>
      <c r="BO199" s="307">
        <v>0</v>
      </c>
      <c r="BP199" s="307">
        <v>6587.55</v>
      </c>
      <c r="BQ199" s="307">
        <v>0</v>
      </c>
      <c r="BR199" s="307">
        <v>0</v>
      </c>
      <c r="BS199" s="307"/>
      <c r="BT199" s="307">
        <v>0</v>
      </c>
      <c r="BU199" s="307">
        <v>0</v>
      </c>
      <c r="BV199" s="307">
        <v>0</v>
      </c>
      <c r="BW199" s="314">
        <f t="shared" si="28"/>
        <v>0</v>
      </c>
      <c r="BX199" s="314">
        <f t="shared" si="29"/>
        <v>0</v>
      </c>
      <c r="BY199" s="307">
        <v>0</v>
      </c>
      <c r="BZ199" s="307">
        <v>0</v>
      </c>
      <c r="CA199" s="307">
        <v>0</v>
      </c>
      <c r="CB199" s="309">
        <v>0</v>
      </c>
      <c r="CC199" s="317">
        <v>0</v>
      </c>
      <c r="CE199" s="311"/>
    </row>
    <row r="200" spans="1:83" ht="28.5">
      <c r="A200" s="184">
        <v>520323</v>
      </c>
      <c r="B200" s="300">
        <v>193</v>
      </c>
      <c r="C200" s="185" t="s">
        <v>239</v>
      </c>
      <c r="D200" s="12">
        <f t="shared" si="24"/>
        <v>511</v>
      </c>
      <c r="E200" s="270">
        <f>СОГАЗ!E203+Капитал!E203+Ингосстрах!E203+Ресо!E203</f>
        <v>0</v>
      </c>
      <c r="F200" s="270">
        <f>СОГАЗ!F203+Капитал!F203+Ингосстрах!F203+Ресо!F203</f>
        <v>0</v>
      </c>
      <c r="G200" s="270">
        <f>СОГАЗ!G203+Капитал!G203+Ингосстрах!G203+Ресо!G203</f>
        <v>0</v>
      </c>
      <c r="H200" s="270">
        <f>СОГАЗ!H203+Капитал!H203+Ингосстрах!H203+Ресо!H203</f>
        <v>0</v>
      </c>
      <c r="I200" s="270">
        <f>СОГАЗ!I203+Капитал!I203+Ингосстрах!I203+Ресо!I203</f>
        <v>0</v>
      </c>
      <c r="J200" s="270">
        <f>СОГАЗ!J203+Капитал!J203+Ингосстрах!J203+Ресо!J203</f>
        <v>0</v>
      </c>
      <c r="K200" s="270">
        <f>СОГАЗ!K203+Капитал!K203+Ингосстрах!K203+Ресо!K203</f>
        <v>0</v>
      </c>
      <c r="L200" s="270">
        <f>СОГАЗ!L203+Капитал!L203+Ингосстрах!L203+Ресо!L203</f>
        <v>511</v>
      </c>
      <c r="M200" s="301">
        <f t="shared" si="25"/>
        <v>737</v>
      </c>
      <c r="N200" s="305">
        <f>СОГАЗ!N203+Капитал!N203+Ингосстрах!N203+Ресо!N203</f>
        <v>0</v>
      </c>
      <c r="O200" s="305">
        <f>СОГАЗ!O203+Капитал!O203+Ингосстрах!O203+Ресо!O203</f>
        <v>0</v>
      </c>
      <c r="P200" s="305">
        <f>СОГАЗ!P203+Капитал!P203+Ингосстрах!P203+Ресо!P203</f>
        <v>0</v>
      </c>
      <c r="Q200" s="305">
        <f>СОГАЗ!Q203+Капитал!Q203+Ингосстрах!Q203+Ресо!Q203</f>
        <v>0</v>
      </c>
      <c r="R200" s="305">
        <f>СОГАЗ!R203+Капитал!R203+Ингосстрах!R203+Ресо!R203</f>
        <v>0</v>
      </c>
      <c r="S200" s="305">
        <f>СОГАЗ!S203+Капитал!S203+Ингосстрах!S203+Ресо!S203</f>
        <v>0</v>
      </c>
      <c r="T200" s="305">
        <f>СОГАЗ!T203+Капитал!T203+Ингосстрах!T203+Ресо!T203</f>
        <v>0</v>
      </c>
      <c r="U200" s="305">
        <f>СОГАЗ!U203+Капитал!U203+Ингосстрах!U203+Ресо!U203</f>
        <v>0</v>
      </c>
      <c r="V200" s="305">
        <f>СОГАЗ!V203+Капитал!V203+Ингосстрах!V203+Ресо!V203</f>
        <v>0</v>
      </c>
      <c r="W200" s="305">
        <f>СОГАЗ!W203+Капитал!W203+Ингосстрах!W203+Ресо!W203</f>
        <v>0</v>
      </c>
      <c r="X200" s="305">
        <f>СОГАЗ!X203+Капитал!X203+Ингосстрах!X203+Ресо!X203</f>
        <v>0</v>
      </c>
      <c r="Y200" s="186">
        <f>СОГАЗ!Y203+Капитал!Y203+Ингосстрах!Y203+Ресо!Y203</f>
        <v>737</v>
      </c>
      <c r="Z200" s="12">
        <f t="shared" ref="Z200:Z256" si="30">AA200+AB200+AC200+AD200</f>
        <v>10</v>
      </c>
      <c r="AA200" s="306">
        <f>СОГАЗ!AA203+Капитал!AA203+Ингосстрах!AA203+Ресо!AA203</f>
        <v>0</v>
      </c>
      <c r="AB200" s="305">
        <f>СОГАЗ!AB203+Капитал!AB203+Ингосстрах!AB203+Ресо!AB203</f>
        <v>10</v>
      </c>
      <c r="AC200" s="305">
        <f>СОГАЗ!AC203+Капитал!AC203+Ингосстрах!AC203+Ресо!AC203</f>
        <v>0</v>
      </c>
      <c r="AD200" s="186">
        <f>СОГАЗ!AD203+Капитал!AD203+Ингосстрах!AD203+Ресо!AD203</f>
        <v>0</v>
      </c>
      <c r="AE200" s="14">
        <f>СОГАЗ!AE203+Капитал!AE203+Ингосстрах!AE203+Ресо!AE203</f>
        <v>0</v>
      </c>
      <c r="AF200" s="305">
        <f>СОГАЗ!AF203+Капитал!AF203+Ингосстрах!AF203+Ресо!AF203</f>
        <v>0</v>
      </c>
      <c r="AG200" s="305">
        <f>СОГАЗ!AG203+Капитал!AG203+Ингосстрах!AG203+Ресо!AG203</f>
        <v>0</v>
      </c>
      <c r="AH200" s="302">
        <f>СОГАЗ!AH203+Капитал!AH203+Ингосстрах!AH203+Ресо!AH203</f>
        <v>0</v>
      </c>
      <c r="AI200" s="17">
        <f t="shared" ref="AI200:AI256" si="31">AE200+AH200</f>
        <v>0</v>
      </c>
      <c r="AJ200" s="12">
        <f t="shared" ref="AJ200:AJ256" si="32">AK200+AM200</f>
        <v>0</v>
      </c>
      <c r="AK200" s="306">
        <f>СОГАЗ!AK203+Капитал!AK203+Ингосстрах!AK203+Ресо!AK203</f>
        <v>0</v>
      </c>
      <c r="AL200" s="305">
        <f>СОГАЗ!AL203+Капитал!AL203+Ингосстрах!AL203+Ресо!AL203</f>
        <v>0</v>
      </c>
      <c r="AM200" s="187">
        <f>СОГАЗ!AM203+Капитал!AM203+Ингосстрах!AM203+Ресо!AM203</f>
        <v>0</v>
      </c>
      <c r="AN200" s="14">
        <f>СОГАЗ!AN203+Капитал!AN203+Ингосстрах!AN203+Ресо!AN203</f>
        <v>0</v>
      </c>
      <c r="AO200" s="186">
        <f>СОГАЗ!AO203+Капитал!AO203+Ингосстрах!AO203+Ресо!AO203</f>
        <v>0</v>
      </c>
      <c r="AP200" s="309">
        <f t="shared" ref="AP200:AP263" si="33">AQ200+BA200+BN200+BW200+BX200+CB200</f>
        <v>947664.81</v>
      </c>
      <c r="AQ200" s="314">
        <f t="shared" si="26"/>
        <v>285367.95</v>
      </c>
      <c r="AR200" s="307">
        <v>0</v>
      </c>
      <c r="AS200" s="307">
        <v>0</v>
      </c>
      <c r="AT200" s="307">
        <v>0</v>
      </c>
      <c r="AU200" s="307">
        <v>0</v>
      </c>
      <c r="AV200" s="307">
        <v>0</v>
      </c>
      <c r="AW200" s="307">
        <v>0</v>
      </c>
      <c r="AX200" s="307">
        <v>0</v>
      </c>
      <c r="AY200" s="307">
        <v>0</v>
      </c>
      <c r="AZ200" s="307">
        <v>285367.95</v>
      </c>
      <c r="BA200" s="309">
        <v>657905.16</v>
      </c>
      <c r="BB200" s="307">
        <v>0</v>
      </c>
      <c r="BC200" s="307">
        <v>0</v>
      </c>
      <c r="BD200" s="307">
        <v>0</v>
      </c>
      <c r="BE200" s="307">
        <v>0</v>
      </c>
      <c r="BF200" s="307">
        <v>0</v>
      </c>
      <c r="BG200" s="307">
        <v>0</v>
      </c>
      <c r="BH200" s="307">
        <v>0</v>
      </c>
      <c r="BI200" s="307">
        <v>0</v>
      </c>
      <c r="BJ200" s="307">
        <v>0</v>
      </c>
      <c r="BK200" s="307">
        <v>0</v>
      </c>
      <c r="BL200" s="307">
        <v>0</v>
      </c>
      <c r="BM200" s="307">
        <v>657905.16</v>
      </c>
      <c r="BN200" s="314">
        <f t="shared" si="27"/>
        <v>4391.7</v>
      </c>
      <c r="BO200" s="307">
        <v>0</v>
      </c>
      <c r="BP200" s="307">
        <v>4391.7</v>
      </c>
      <c r="BQ200" s="307">
        <v>0</v>
      </c>
      <c r="BR200" s="307">
        <v>0</v>
      </c>
      <c r="BS200" s="307"/>
      <c r="BT200" s="307">
        <v>0</v>
      </c>
      <c r="BU200" s="307">
        <v>0</v>
      </c>
      <c r="BV200" s="307">
        <v>0</v>
      </c>
      <c r="BW200" s="314">
        <f t="shared" si="28"/>
        <v>0</v>
      </c>
      <c r="BX200" s="314">
        <f t="shared" si="29"/>
        <v>0</v>
      </c>
      <c r="BY200" s="307">
        <v>0</v>
      </c>
      <c r="BZ200" s="307">
        <v>0</v>
      </c>
      <c r="CA200" s="307">
        <v>0</v>
      </c>
      <c r="CB200" s="309">
        <v>0</v>
      </c>
      <c r="CC200" s="317">
        <v>0</v>
      </c>
      <c r="CE200" s="311"/>
    </row>
    <row r="201" spans="1:83" ht="18.75">
      <c r="A201" s="184">
        <v>520232</v>
      </c>
      <c r="B201" s="300">
        <v>194</v>
      </c>
      <c r="C201" s="185" t="s">
        <v>240</v>
      </c>
      <c r="D201" s="12">
        <f t="shared" ref="D201:D256" si="34">E201+H201+J201+K201+L201</f>
        <v>2197</v>
      </c>
      <c r="E201" s="270">
        <f>СОГАЗ!E204+Капитал!E204+Ингосстрах!E204+Ресо!E204</f>
        <v>0</v>
      </c>
      <c r="F201" s="270">
        <f>СОГАЗ!F204+Капитал!F204+Ингосстрах!F204+Ресо!F204</f>
        <v>0</v>
      </c>
      <c r="G201" s="270">
        <f>СОГАЗ!G204+Капитал!G204+Ингосстрах!G204+Ресо!G204</f>
        <v>0</v>
      </c>
      <c r="H201" s="270">
        <f>СОГАЗ!H204+Капитал!H204+Ингосстрах!H204+Ресо!H204</f>
        <v>0</v>
      </c>
      <c r="I201" s="270">
        <f>СОГАЗ!I204+Капитал!I204+Ингосстрах!I204+Ресо!I204</f>
        <v>0</v>
      </c>
      <c r="J201" s="270">
        <f>СОГАЗ!J204+Капитал!J204+Ингосстрах!J204+Ресо!J204</f>
        <v>0</v>
      </c>
      <c r="K201" s="270">
        <f>СОГАЗ!K204+Капитал!K204+Ингосстрах!K204+Ресо!K204</f>
        <v>0</v>
      </c>
      <c r="L201" s="270">
        <f>СОГАЗ!L204+Капитал!L204+Ингосстрах!L204+Ресо!L204</f>
        <v>2197</v>
      </c>
      <c r="M201" s="301">
        <f t="shared" ref="M201:M256" si="35">N201+X201+Y201</f>
        <v>20930</v>
      </c>
      <c r="N201" s="305">
        <f>СОГАЗ!N204+Капитал!N204+Ингосстрах!N204+Ресо!N204</f>
        <v>0</v>
      </c>
      <c r="O201" s="305">
        <f>СОГАЗ!O204+Капитал!O204+Ингосстрах!O204+Ресо!O204</f>
        <v>0</v>
      </c>
      <c r="P201" s="305">
        <f>СОГАЗ!P204+Капитал!P204+Ингосстрах!P204+Ресо!P204</f>
        <v>0</v>
      </c>
      <c r="Q201" s="305">
        <f>СОГАЗ!Q204+Капитал!Q204+Ингосстрах!Q204+Ресо!Q204</f>
        <v>0</v>
      </c>
      <c r="R201" s="305">
        <f>СОГАЗ!R204+Капитал!R204+Ингосстрах!R204+Ресо!R204</f>
        <v>0</v>
      </c>
      <c r="S201" s="305">
        <f>СОГАЗ!S204+Капитал!S204+Ингосстрах!S204+Ресо!S204</f>
        <v>0</v>
      </c>
      <c r="T201" s="305">
        <f>СОГАЗ!T204+Капитал!T204+Ингосстрах!T204+Ресо!T204</f>
        <v>0</v>
      </c>
      <c r="U201" s="305">
        <f>СОГАЗ!U204+Капитал!U204+Ингосстрах!U204+Ресо!U204</f>
        <v>0</v>
      </c>
      <c r="V201" s="305">
        <f>СОГАЗ!V204+Капитал!V204+Ингосстрах!V204+Ресо!V204</f>
        <v>0</v>
      </c>
      <c r="W201" s="305">
        <f>СОГАЗ!W204+Капитал!W204+Ингосстрах!W204+Ресо!W204</f>
        <v>0</v>
      </c>
      <c r="X201" s="305">
        <f>СОГАЗ!X204+Капитал!X204+Ингосстрах!X204+Ресо!X204</f>
        <v>0</v>
      </c>
      <c r="Y201" s="186">
        <f>СОГАЗ!Y204+Капитал!Y204+Ингосстрах!Y204+Ресо!Y204</f>
        <v>20930</v>
      </c>
      <c r="Z201" s="12">
        <f t="shared" si="30"/>
        <v>16</v>
      </c>
      <c r="AA201" s="306">
        <f>СОГАЗ!AA204+Капитал!AA204+Ингосстрах!AA204+Ресо!AA204</f>
        <v>0</v>
      </c>
      <c r="AB201" s="305">
        <f>СОГАЗ!AB204+Капитал!AB204+Ингосстрах!AB204+Ресо!AB204</f>
        <v>16</v>
      </c>
      <c r="AC201" s="305">
        <f>СОГАЗ!AC204+Капитал!AC204+Ингосстрах!AC204+Ресо!AC204</f>
        <v>0</v>
      </c>
      <c r="AD201" s="186">
        <f>СОГАЗ!AD204+Капитал!AD204+Ингосстрах!AD204+Ресо!AD204</f>
        <v>0</v>
      </c>
      <c r="AE201" s="14">
        <f>СОГАЗ!AE204+Капитал!AE204+Ингосстрах!AE204+Ресо!AE204</f>
        <v>0</v>
      </c>
      <c r="AF201" s="305">
        <f>СОГАЗ!AF204+Капитал!AF204+Ингосстрах!AF204+Ресо!AF204</f>
        <v>0</v>
      </c>
      <c r="AG201" s="305">
        <f>СОГАЗ!AG204+Капитал!AG204+Ингосстрах!AG204+Ресо!AG204</f>
        <v>0</v>
      </c>
      <c r="AH201" s="302">
        <f>СОГАЗ!AH204+Капитал!AH204+Ингосстрах!AH204+Ресо!AH204</f>
        <v>0</v>
      </c>
      <c r="AI201" s="17">
        <f t="shared" si="31"/>
        <v>0</v>
      </c>
      <c r="AJ201" s="12">
        <f t="shared" si="32"/>
        <v>0</v>
      </c>
      <c r="AK201" s="306">
        <f>СОГАЗ!AK204+Капитал!AK204+Ингосстрах!AK204+Ресо!AK204</f>
        <v>0</v>
      </c>
      <c r="AL201" s="305">
        <f>СОГАЗ!AL204+Капитал!AL204+Ингосстрах!AL204+Ресо!AL204</f>
        <v>0</v>
      </c>
      <c r="AM201" s="187">
        <f>СОГАЗ!AM204+Капитал!AM204+Ингосстрах!AM204+Ресо!AM204</f>
        <v>0</v>
      </c>
      <c r="AN201" s="14">
        <f>СОГАЗ!AN204+Капитал!AN204+Ингосстрах!AN204+Ресо!AN204</f>
        <v>0</v>
      </c>
      <c r="AO201" s="186">
        <f>СОГАЗ!AO204+Капитал!AO204+Ингосстрах!AO204+Ресо!AO204</f>
        <v>0</v>
      </c>
      <c r="AP201" s="309">
        <f t="shared" si="33"/>
        <v>19917733.77</v>
      </c>
      <c r="AQ201" s="314">
        <f t="shared" ref="AQ201:AQ256" si="36">AR201+AU201+AV201+AW201+AX201+AY201+AZ201</f>
        <v>1226914.6499999999</v>
      </c>
      <c r="AR201" s="307">
        <v>0</v>
      </c>
      <c r="AS201" s="307">
        <v>0</v>
      </c>
      <c r="AT201" s="307">
        <v>0</v>
      </c>
      <c r="AU201" s="307">
        <v>0</v>
      </c>
      <c r="AV201" s="307">
        <v>0</v>
      </c>
      <c r="AW201" s="307">
        <v>0</v>
      </c>
      <c r="AX201" s="307">
        <v>0</v>
      </c>
      <c r="AY201" s="307">
        <v>0</v>
      </c>
      <c r="AZ201" s="307">
        <v>1226914.6499999999</v>
      </c>
      <c r="BA201" s="309">
        <v>18683792.400000002</v>
      </c>
      <c r="BB201" s="307">
        <v>0</v>
      </c>
      <c r="BC201" s="307">
        <v>0</v>
      </c>
      <c r="BD201" s="307">
        <v>0</v>
      </c>
      <c r="BE201" s="307">
        <v>0</v>
      </c>
      <c r="BF201" s="307">
        <v>0</v>
      </c>
      <c r="BG201" s="307">
        <v>0</v>
      </c>
      <c r="BH201" s="307">
        <v>0</v>
      </c>
      <c r="BI201" s="307">
        <v>0</v>
      </c>
      <c r="BJ201" s="307">
        <v>0</v>
      </c>
      <c r="BK201" s="307">
        <v>0</v>
      </c>
      <c r="BL201" s="307">
        <v>0</v>
      </c>
      <c r="BM201" s="307">
        <v>18683792.400000002</v>
      </c>
      <c r="BN201" s="314">
        <f t="shared" ref="BN201:BN256" si="37">BO201+BP201+BQ201+BR201</f>
        <v>7026.72</v>
      </c>
      <c r="BO201" s="307">
        <v>0</v>
      </c>
      <c r="BP201" s="307">
        <v>7026.72</v>
      </c>
      <c r="BQ201" s="307">
        <v>0</v>
      </c>
      <c r="BR201" s="307">
        <v>0</v>
      </c>
      <c r="BS201" s="307"/>
      <c r="BT201" s="307">
        <v>0</v>
      </c>
      <c r="BU201" s="307">
        <v>0</v>
      </c>
      <c r="BV201" s="307">
        <v>0</v>
      </c>
      <c r="BW201" s="314">
        <f t="shared" ref="BW201:BW256" si="38">BS201+BV201</f>
        <v>0</v>
      </c>
      <c r="BX201" s="314">
        <f t="shared" ref="BX201:BX256" si="39">BY201+CA201</f>
        <v>0</v>
      </c>
      <c r="BY201" s="307">
        <v>0</v>
      </c>
      <c r="BZ201" s="307">
        <v>0</v>
      </c>
      <c r="CA201" s="307">
        <v>0</v>
      </c>
      <c r="CB201" s="309">
        <v>0</v>
      </c>
      <c r="CC201" s="317">
        <v>0</v>
      </c>
      <c r="CE201" s="311"/>
    </row>
    <row r="202" spans="1:83" ht="18.75">
      <c r="A202" s="184">
        <v>520401</v>
      </c>
      <c r="B202" s="300">
        <v>195</v>
      </c>
      <c r="C202" s="185" t="s">
        <v>241</v>
      </c>
      <c r="D202" s="12">
        <f t="shared" si="34"/>
        <v>1688</v>
      </c>
      <c r="E202" s="270">
        <f>СОГАЗ!E205+Капитал!E205+Ингосстрах!E205+Ресо!E205</f>
        <v>1688</v>
      </c>
      <c r="F202" s="270">
        <f>СОГАЗ!F205+Капитал!F205+Ингосстрах!F205+Ресо!F205</f>
        <v>0</v>
      </c>
      <c r="G202" s="270">
        <f>СОГАЗ!G205+Капитал!G205+Ингосстрах!G205+Ресо!G205</f>
        <v>0</v>
      </c>
      <c r="H202" s="270">
        <f>СОГАЗ!H205+Капитал!H205+Ингосстрах!H205+Ресо!H205</f>
        <v>0</v>
      </c>
      <c r="I202" s="270">
        <f>СОГАЗ!I205+Капитал!I205+Ингосстрах!I205+Ресо!I205</f>
        <v>0</v>
      </c>
      <c r="J202" s="270">
        <f>СОГАЗ!J205+Капитал!J205+Ингосстрах!J205+Ресо!J205</f>
        <v>0</v>
      </c>
      <c r="K202" s="270">
        <f>СОГАЗ!K205+Капитал!K205+Ингосстрах!K205+Ресо!K205</f>
        <v>0</v>
      </c>
      <c r="L202" s="270">
        <f>СОГАЗ!L205+Капитал!L205+Ингосстрах!L205+Ресо!L205</f>
        <v>0</v>
      </c>
      <c r="M202" s="301">
        <f t="shared" si="35"/>
        <v>2492</v>
      </c>
      <c r="N202" s="305">
        <f>СОГАЗ!N205+Капитал!N205+Ингосстрах!N205+Ресо!N205</f>
        <v>2492</v>
      </c>
      <c r="O202" s="305">
        <f>СОГАЗ!O205+Капитал!O205+Ингосстрах!O205+Ресо!O205</f>
        <v>0</v>
      </c>
      <c r="P202" s="305">
        <f>СОГАЗ!P205+Капитал!P205+Ингосстрах!P205+Ресо!P205</f>
        <v>0</v>
      </c>
      <c r="Q202" s="305">
        <f>СОГАЗ!Q205+Капитал!Q205+Ингосстрах!Q205+Ресо!Q205</f>
        <v>0</v>
      </c>
      <c r="R202" s="305">
        <f>СОГАЗ!R205+Капитал!R205+Ингосстрах!R205+Ресо!R205</f>
        <v>0</v>
      </c>
      <c r="S202" s="305">
        <f>СОГАЗ!S205+Капитал!S205+Ингосстрах!S205+Ресо!S205</f>
        <v>0</v>
      </c>
      <c r="T202" s="305">
        <f>СОГАЗ!T205+Капитал!T205+Ингосстрах!T205+Ресо!T205</f>
        <v>0</v>
      </c>
      <c r="U202" s="305">
        <f>СОГАЗ!U205+Капитал!U205+Ингосстрах!U205+Ресо!U205</f>
        <v>0</v>
      </c>
      <c r="V202" s="305">
        <f>СОГАЗ!V205+Капитал!V205+Ингосстрах!V205+Ресо!V205</f>
        <v>0</v>
      </c>
      <c r="W202" s="305">
        <f>СОГАЗ!W205+Капитал!W205+Ингосстрах!W205+Ресо!W205</f>
        <v>0</v>
      </c>
      <c r="X202" s="305">
        <f>СОГАЗ!X205+Капитал!X205+Ингосстрах!X205+Ресо!X205</f>
        <v>0</v>
      </c>
      <c r="Y202" s="186">
        <f>СОГАЗ!Y205+Капитал!Y205+Ингосстрах!Y205+Ресо!Y205</f>
        <v>0</v>
      </c>
      <c r="Z202" s="12">
        <f t="shared" si="30"/>
        <v>0</v>
      </c>
      <c r="AA202" s="306">
        <f>СОГАЗ!AA205+Капитал!AA205+Ингосстрах!AA205+Ресо!AA205</f>
        <v>0</v>
      </c>
      <c r="AB202" s="305">
        <f>СОГАЗ!AB205+Капитал!AB205+Ингосстрах!AB205+Ресо!AB205</f>
        <v>0</v>
      </c>
      <c r="AC202" s="305">
        <f>СОГАЗ!AC205+Капитал!AC205+Ингосстрах!AC205+Ресо!AC205</f>
        <v>0</v>
      </c>
      <c r="AD202" s="186">
        <f>СОГАЗ!AD205+Капитал!AD205+Ингосстрах!AD205+Ресо!AD205</f>
        <v>0</v>
      </c>
      <c r="AE202" s="14">
        <f>СОГАЗ!AE205+Капитал!AE205+Ингосстрах!AE205+Ресо!AE205</f>
        <v>0</v>
      </c>
      <c r="AF202" s="305">
        <f>СОГАЗ!AF205+Капитал!AF205+Ингосстрах!AF205+Ресо!AF205</f>
        <v>0</v>
      </c>
      <c r="AG202" s="305">
        <f>СОГАЗ!AG205+Капитал!AG205+Ингосстрах!AG205+Ресо!AG205</f>
        <v>0</v>
      </c>
      <c r="AH202" s="302">
        <f>СОГАЗ!AH205+Капитал!AH205+Ингосстрах!AH205+Ресо!AH205</f>
        <v>0</v>
      </c>
      <c r="AI202" s="17">
        <f t="shared" si="31"/>
        <v>0</v>
      </c>
      <c r="AJ202" s="12">
        <f t="shared" si="32"/>
        <v>0</v>
      </c>
      <c r="AK202" s="306">
        <f>СОГАЗ!AK205+Капитал!AK205+Ингосстрах!AK205+Ресо!AK205</f>
        <v>0</v>
      </c>
      <c r="AL202" s="305">
        <f>СОГАЗ!AL205+Капитал!AL205+Ингосстрах!AL205+Ресо!AL205</f>
        <v>0</v>
      </c>
      <c r="AM202" s="187">
        <f>СОГАЗ!AM205+Капитал!AM205+Ингосстрах!AM205+Ресо!AM205</f>
        <v>0</v>
      </c>
      <c r="AN202" s="14">
        <f>СОГАЗ!AN205+Капитал!AN205+Ингосстрах!AN205+Ресо!AN205</f>
        <v>0</v>
      </c>
      <c r="AO202" s="186">
        <f>СОГАЗ!AO205+Капитал!AO205+Ингосстрах!AO205+Ресо!AO205</f>
        <v>0</v>
      </c>
      <c r="AP202" s="309">
        <f t="shared" si="33"/>
        <v>1675393.88</v>
      </c>
      <c r="AQ202" s="314">
        <f t="shared" si="36"/>
        <v>339507.43999999994</v>
      </c>
      <c r="AR202" s="307">
        <v>339507.43999999994</v>
      </c>
      <c r="AS202" s="307">
        <v>0</v>
      </c>
      <c r="AT202" s="307">
        <v>0</v>
      </c>
      <c r="AU202" s="307">
        <v>0</v>
      </c>
      <c r="AV202" s="307">
        <v>0</v>
      </c>
      <c r="AW202" s="307">
        <v>0</v>
      </c>
      <c r="AX202" s="307">
        <v>0</v>
      </c>
      <c r="AY202" s="307">
        <v>0</v>
      </c>
      <c r="AZ202" s="307">
        <v>0</v>
      </c>
      <c r="BA202" s="309">
        <v>1335886.44</v>
      </c>
      <c r="BB202" s="307">
        <v>1335886.44</v>
      </c>
      <c r="BC202" s="307">
        <v>0</v>
      </c>
      <c r="BD202" s="307">
        <v>0</v>
      </c>
      <c r="BE202" s="307">
        <v>0</v>
      </c>
      <c r="BF202" s="307">
        <v>0</v>
      </c>
      <c r="BG202" s="307">
        <v>0</v>
      </c>
      <c r="BH202" s="307">
        <v>0</v>
      </c>
      <c r="BI202" s="307">
        <v>0</v>
      </c>
      <c r="BJ202" s="307">
        <v>0</v>
      </c>
      <c r="BK202" s="307">
        <v>0</v>
      </c>
      <c r="BL202" s="307">
        <v>0</v>
      </c>
      <c r="BM202" s="307">
        <v>0</v>
      </c>
      <c r="BN202" s="314">
        <f t="shared" si="37"/>
        <v>0</v>
      </c>
      <c r="BO202" s="307">
        <v>0</v>
      </c>
      <c r="BP202" s="307">
        <v>0</v>
      </c>
      <c r="BQ202" s="307">
        <v>0</v>
      </c>
      <c r="BR202" s="307">
        <v>0</v>
      </c>
      <c r="BS202" s="307"/>
      <c r="BT202" s="307">
        <v>0</v>
      </c>
      <c r="BU202" s="307">
        <v>0</v>
      </c>
      <c r="BV202" s="307">
        <v>0</v>
      </c>
      <c r="BW202" s="314">
        <f t="shared" si="38"/>
        <v>0</v>
      </c>
      <c r="BX202" s="314">
        <f t="shared" si="39"/>
        <v>0</v>
      </c>
      <c r="BY202" s="307">
        <v>0</v>
      </c>
      <c r="BZ202" s="307">
        <v>0</v>
      </c>
      <c r="CA202" s="307">
        <v>0</v>
      </c>
      <c r="CB202" s="309">
        <v>0</v>
      </c>
      <c r="CC202" s="317">
        <v>0</v>
      </c>
      <c r="CE202" s="311"/>
    </row>
    <row r="203" spans="1:83" ht="18.75">
      <c r="A203" s="184">
        <v>520247</v>
      </c>
      <c r="B203" s="300">
        <v>196</v>
      </c>
      <c r="C203" s="185" t="s">
        <v>242</v>
      </c>
      <c r="D203" s="12">
        <f t="shared" si="34"/>
        <v>6137</v>
      </c>
      <c r="E203" s="270">
        <f>СОГАЗ!E206+Капитал!E206+Ингосстрах!E206+Ресо!E206</f>
        <v>0</v>
      </c>
      <c r="F203" s="270">
        <f>СОГАЗ!F206+Капитал!F206+Ингосстрах!F206+Ресо!F206</f>
        <v>0</v>
      </c>
      <c r="G203" s="270">
        <f>СОГАЗ!G206+Капитал!G206+Ингосстрах!G206+Ресо!G206</f>
        <v>0</v>
      </c>
      <c r="H203" s="270">
        <f>СОГАЗ!H206+Капитал!H206+Ингосстрах!H206+Ресо!H206</f>
        <v>0</v>
      </c>
      <c r="I203" s="270">
        <f>СОГАЗ!I206+Капитал!I206+Ингосстрах!I206+Ресо!I206</f>
        <v>0</v>
      </c>
      <c r="J203" s="270">
        <f>СОГАЗ!J206+Капитал!J206+Ингосстрах!J206+Ресо!J206</f>
        <v>0</v>
      </c>
      <c r="K203" s="270">
        <f>СОГАЗ!K206+Капитал!K206+Ингосстрах!K206+Ресо!K206</f>
        <v>0</v>
      </c>
      <c r="L203" s="270">
        <f>СОГАЗ!L206+Капитал!L206+Ингосстрах!L206+Ресо!L206</f>
        <v>6137</v>
      </c>
      <c r="M203" s="301">
        <f t="shared" si="35"/>
        <v>4495</v>
      </c>
      <c r="N203" s="305">
        <f>СОГАЗ!N206+Капитал!N206+Ингосстрах!N206+Ресо!N206</f>
        <v>0</v>
      </c>
      <c r="O203" s="305">
        <f>СОГАЗ!O206+Капитал!O206+Ингосстрах!O206+Ресо!O206</f>
        <v>0</v>
      </c>
      <c r="P203" s="305">
        <f>СОГАЗ!P206+Капитал!P206+Ингосстрах!P206+Ресо!P206</f>
        <v>0</v>
      </c>
      <c r="Q203" s="305">
        <f>СОГАЗ!Q206+Капитал!Q206+Ингосстрах!Q206+Ресо!Q206</f>
        <v>0</v>
      </c>
      <c r="R203" s="305">
        <f>СОГАЗ!R206+Капитал!R206+Ингосстрах!R206+Ресо!R206</f>
        <v>0</v>
      </c>
      <c r="S203" s="305">
        <f>СОГАЗ!S206+Капитал!S206+Ингосстрах!S206+Ресо!S206</f>
        <v>0</v>
      </c>
      <c r="T203" s="305">
        <f>СОГАЗ!T206+Капитал!T206+Ингосстрах!T206+Ресо!T206</f>
        <v>0</v>
      </c>
      <c r="U203" s="305">
        <f>СОГАЗ!U206+Капитал!U206+Ингосстрах!U206+Ресо!U206</f>
        <v>0</v>
      </c>
      <c r="V203" s="305">
        <f>СОГАЗ!V206+Капитал!V206+Ингосстрах!V206+Ресо!V206</f>
        <v>0</v>
      </c>
      <c r="W203" s="305">
        <f>СОГАЗ!W206+Капитал!W206+Ингосстрах!W206+Ресо!W206</f>
        <v>0</v>
      </c>
      <c r="X203" s="305">
        <f>СОГАЗ!X206+Капитал!X206+Ингосстрах!X206+Ресо!X206</f>
        <v>0</v>
      </c>
      <c r="Y203" s="186">
        <f>СОГАЗ!Y206+Капитал!Y206+Ингосстрах!Y206+Ресо!Y206</f>
        <v>4495</v>
      </c>
      <c r="Z203" s="12">
        <f t="shared" si="30"/>
        <v>96</v>
      </c>
      <c r="AA203" s="306">
        <f>СОГАЗ!AA206+Капитал!AA206+Ингосстрах!AA206+Ресо!AA206</f>
        <v>0</v>
      </c>
      <c r="AB203" s="305">
        <f>СОГАЗ!AB206+Капитал!AB206+Ингосстрах!AB206+Ресо!AB206</f>
        <v>96</v>
      </c>
      <c r="AC203" s="305">
        <f>СОГАЗ!AC206+Капитал!AC206+Ингосстрах!AC206+Ресо!AC206</f>
        <v>0</v>
      </c>
      <c r="AD203" s="186">
        <f>СОГАЗ!AD206+Капитал!AD206+Ингосстрах!AD206+Ресо!AD206</f>
        <v>0</v>
      </c>
      <c r="AE203" s="14">
        <f>СОГАЗ!AE206+Капитал!AE206+Ингосстрах!AE206+Ресо!AE206</f>
        <v>0</v>
      </c>
      <c r="AF203" s="305">
        <f>СОГАЗ!AF206+Капитал!AF206+Ингосстрах!AF206+Ресо!AF206</f>
        <v>0</v>
      </c>
      <c r="AG203" s="305">
        <f>СОГАЗ!AG206+Капитал!AG206+Ингосстрах!AG206+Ресо!AG206</f>
        <v>0</v>
      </c>
      <c r="AH203" s="302">
        <f>СОГАЗ!AH206+Капитал!AH206+Ингосстрах!AH206+Ресо!AH206</f>
        <v>0</v>
      </c>
      <c r="AI203" s="17">
        <f t="shared" si="31"/>
        <v>0</v>
      </c>
      <c r="AJ203" s="12">
        <f t="shared" si="32"/>
        <v>0</v>
      </c>
      <c r="AK203" s="306">
        <f>СОГАЗ!AK206+Капитал!AK206+Ингосстрах!AK206+Ресо!AK206</f>
        <v>0</v>
      </c>
      <c r="AL203" s="305">
        <f>СОГАЗ!AL206+Капитал!AL206+Ингосстрах!AL206+Ресо!AL206</f>
        <v>0</v>
      </c>
      <c r="AM203" s="187">
        <f>СОГАЗ!AM206+Капитал!AM206+Ингосстрах!AM206+Ресо!AM206</f>
        <v>0</v>
      </c>
      <c r="AN203" s="14">
        <f>СОГАЗ!AN206+Капитал!AN206+Ингосстрах!AN206+Ресо!AN206</f>
        <v>0</v>
      </c>
      <c r="AO203" s="186">
        <f>СОГАЗ!AO206+Капитал!AO206+Ингосстрах!AO206+Ресо!AO206</f>
        <v>0</v>
      </c>
      <c r="AP203" s="309">
        <f t="shared" si="33"/>
        <v>7481964.5700000003</v>
      </c>
      <c r="AQ203" s="314">
        <f t="shared" si="36"/>
        <v>3427207.6500000004</v>
      </c>
      <c r="AR203" s="307">
        <v>0</v>
      </c>
      <c r="AS203" s="307">
        <v>0</v>
      </c>
      <c r="AT203" s="307">
        <v>0</v>
      </c>
      <c r="AU203" s="307">
        <v>0</v>
      </c>
      <c r="AV203" s="307">
        <v>0</v>
      </c>
      <c r="AW203" s="307">
        <v>0</v>
      </c>
      <c r="AX203" s="307">
        <v>0</v>
      </c>
      <c r="AY203" s="307">
        <v>0</v>
      </c>
      <c r="AZ203" s="307">
        <v>3427207.6500000004</v>
      </c>
      <c r="BA203" s="309">
        <v>4012596.6</v>
      </c>
      <c r="BB203" s="307">
        <v>0</v>
      </c>
      <c r="BC203" s="307">
        <v>0</v>
      </c>
      <c r="BD203" s="307">
        <v>0</v>
      </c>
      <c r="BE203" s="307">
        <v>0</v>
      </c>
      <c r="BF203" s="307">
        <v>0</v>
      </c>
      <c r="BG203" s="307">
        <v>0</v>
      </c>
      <c r="BH203" s="307">
        <v>0</v>
      </c>
      <c r="BI203" s="307">
        <v>0</v>
      </c>
      <c r="BJ203" s="307">
        <v>0</v>
      </c>
      <c r="BK203" s="307">
        <v>0</v>
      </c>
      <c r="BL203" s="307">
        <v>0</v>
      </c>
      <c r="BM203" s="307">
        <v>4012596.6</v>
      </c>
      <c r="BN203" s="314">
        <f t="shared" si="37"/>
        <v>42160.32</v>
      </c>
      <c r="BO203" s="307">
        <v>0</v>
      </c>
      <c r="BP203" s="307">
        <v>42160.32</v>
      </c>
      <c r="BQ203" s="307">
        <v>0</v>
      </c>
      <c r="BR203" s="307">
        <v>0</v>
      </c>
      <c r="BS203" s="307"/>
      <c r="BT203" s="307">
        <v>0</v>
      </c>
      <c r="BU203" s="307">
        <v>0</v>
      </c>
      <c r="BV203" s="307">
        <v>0</v>
      </c>
      <c r="BW203" s="314">
        <f t="shared" si="38"/>
        <v>0</v>
      </c>
      <c r="BX203" s="314">
        <f t="shared" si="39"/>
        <v>0</v>
      </c>
      <c r="BY203" s="307">
        <v>0</v>
      </c>
      <c r="BZ203" s="307">
        <v>0</v>
      </c>
      <c r="CA203" s="307">
        <v>0</v>
      </c>
      <c r="CB203" s="309">
        <v>0</v>
      </c>
      <c r="CC203" s="317">
        <v>0</v>
      </c>
      <c r="CE203" s="311"/>
    </row>
    <row r="204" spans="1:83" ht="18.75">
      <c r="A204" s="278">
        <v>520418</v>
      </c>
      <c r="B204" s="300">
        <v>197</v>
      </c>
      <c r="C204" s="185" t="s">
        <v>243</v>
      </c>
      <c r="D204" s="12">
        <f t="shared" si="34"/>
        <v>0</v>
      </c>
      <c r="E204" s="270">
        <f>СОГАЗ!E207+Капитал!E207+Ингосстрах!E207+Ресо!E207</f>
        <v>0</v>
      </c>
      <c r="F204" s="270">
        <f>СОГАЗ!F207+Капитал!F207+Ингосстрах!F207+Ресо!F207</f>
        <v>0</v>
      </c>
      <c r="G204" s="270">
        <f>СОГАЗ!G207+Капитал!G207+Ингосстрах!G207+Ресо!G207</f>
        <v>0</v>
      </c>
      <c r="H204" s="270">
        <f>СОГАЗ!H207+Капитал!H207+Ингосстрах!H207+Ресо!H207</f>
        <v>0</v>
      </c>
      <c r="I204" s="270">
        <f>СОГАЗ!I207+Капитал!I207+Ингосстрах!I207+Ресо!I207</f>
        <v>0</v>
      </c>
      <c r="J204" s="270">
        <f>СОГАЗ!J207+Капитал!J207+Ингосстрах!J207+Ресо!J207</f>
        <v>0</v>
      </c>
      <c r="K204" s="270">
        <f>СОГАЗ!K207+Капитал!K207+Ингосстрах!K207+Ресо!K207</f>
        <v>0</v>
      </c>
      <c r="L204" s="270">
        <f>СОГАЗ!L207+Капитал!L207+Ингосстрах!L207+Ресо!L207</f>
        <v>0</v>
      </c>
      <c r="M204" s="301">
        <f t="shared" si="35"/>
        <v>0</v>
      </c>
      <c r="N204" s="305">
        <f>СОГАЗ!N207+Капитал!N207+Ингосстрах!N207+Ресо!N207</f>
        <v>0</v>
      </c>
      <c r="O204" s="305">
        <f>СОГАЗ!O207+Капитал!O207+Ингосстрах!O207+Ресо!O207</f>
        <v>0</v>
      </c>
      <c r="P204" s="305">
        <f>СОГАЗ!P207+Капитал!P207+Ингосстрах!P207+Ресо!P207</f>
        <v>0</v>
      </c>
      <c r="Q204" s="305">
        <f>СОГАЗ!Q207+Капитал!Q207+Ингосстрах!Q207+Ресо!Q207</f>
        <v>0</v>
      </c>
      <c r="R204" s="305">
        <f>СОГАЗ!R207+Капитал!R207+Ингосстрах!R207+Ресо!R207</f>
        <v>0</v>
      </c>
      <c r="S204" s="305">
        <f>СОГАЗ!S207+Капитал!S207+Ингосстрах!S207+Ресо!S207</f>
        <v>0</v>
      </c>
      <c r="T204" s="305">
        <f>СОГАЗ!T207+Капитал!T207+Ингосстрах!T207+Ресо!T207</f>
        <v>0</v>
      </c>
      <c r="U204" s="305">
        <f>СОГАЗ!U207+Капитал!U207+Ингосстрах!U207+Ресо!U207</f>
        <v>0</v>
      </c>
      <c r="V204" s="305">
        <f>СОГАЗ!V207+Капитал!V207+Ингосстрах!V207+Ресо!V207</f>
        <v>0</v>
      </c>
      <c r="W204" s="305">
        <f>СОГАЗ!W207+Капитал!W207+Ингосстрах!W207+Ресо!W207</f>
        <v>0</v>
      </c>
      <c r="X204" s="305">
        <f>СОГАЗ!X207+Капитал!X207+Ингосстрах!X207+Ресо!X207</f>
        <v>0</v>
      </c>
      <c r="Y204" s="186">
        <f>СОГАЗ!Y207+Капитал!Y207+Ингосстрах!Y207+Ресо!Y207</f>
        <v>0</v>
      </c>
      <c r="Z204" s="12">
        <f t="shared" si="30"/>
        <v>0</v>
      </c>
      <c r="AA204" s="306">
        <f>СОГАЗ!AA207+Капитал!AA207+Ингосстрах!AA207+Ресо!AA207</f>
        <v>0</v>
      </c>
      <c r="AB204" s="305">
        <f>СОГАЗ!AB207+Капитал!AB207+Ингосстрах!AB207+Ресо!AB207</f>
        <v>0</v>
      </c>
      <c r="AC204" s="305">
        <f>СОГАЗ!AC207+Капитал!AC207+Ингосстрах!AC207+Ресо!AC207</f>
        <v>0</v>
      </c>
      <c r="AD204" s="186">
        <f>СОГАЗ!AD207+Капитал!AD207+Ингосстрах!AD207+Ресо!AD207</f>
        <v>0</v>
      </c>
      <c r="AE204" s="14">
        <f>СОГАЗ!AE207+Капитал!AE207+Ингосстрах!AE207+Ресо!AE207</f>
        <v>0</v>
      </c>
      <c r="AF204" s="305">
        <f>СОГАЗ!AF207+Капитал!AF207+Ингосстрах!AF207+Ресо!AF207</f>
        <v>0</v>
      </c>
      <c r="AG204" s="305">
        <f>СОГАЗ!AG207+Капитал!AG207+Ингосстрах!AG207+Ресо!AG207</f>
        <v>0</v>
      </c>
      <c r="AH204" s="302">
        <f>СОГАЗ!AH207+Капитал!AH207+Ингосстрах!AH207+Ресо!AH207</f>
        <v>0</v>
      </c>
      <c r="AI204" s="17">
        <f t="shared" si="31"/>
        <v>0</v>
      </c>
      <c r="AJ204" s="12">
        <f t="shared" si="32"/>
        <v>47</v>
      </c>
      <c r="AK204" s="306">
        <f>СОГАЗ!AK207+Капитал!AK207+Ингосстрах!AK207+Ресо!AK207</f>
        <v>0</v>
      </c>
      <c r="AL204" s="305">
        <f>СОГАЗ!AL207+Капитал!AL207+Ингосстрах!AL207+Ресо!AL207</f>
        <v>0</v>
      </c>
      <c r="AM204" s="187">
        <f>СОГАЗ!AM207+Капитал!AM207+Ингосстрах!AM207+Ресо!AM207</f>
        <v>47</v>
      </c>
      <c r="AN204" s="14">
        <f>СОГАЗ!AN207+Капитал!AN207+Ингосстрах!AN207+Ресо!AN207</f>
        <v>0</v>
      </c>
      <c r="AO204" s="186">
        <f>СОГАЗ!AO207+Капитал!AO207+Ингосстрах!AO207+Ресо!AO207</f>
        <v>0</v>
      </c>
      <c r="AP204" s="309">
        <f t="shared" si="33"/>
        <v>5886538.9699999997</v>
      </c>
      <c r="AQ204" s="314">
        <f t="shared" si="36"/>
        <v>0</v>
      </c>
      <c r="AR204" s="307">
        <v>0</v>
      </c>
      <c r="AS204" s="307">
        <v>0</v>
      </c>
      <c r="AT204" s="307">
        <v>0</v>
      </c>
      <c r="AU204" s="307">
        <v>0</v>
      </c>
      <c r="AV204" s="307">
        <v>0</v>
      </c>
      <c r="AW204" s="307">
        <v>0</v>
      </c>
      <c r="AX204" s="307">
        <v>0</v>
      </c>
      <c r="AY204" s="307">
        <v>0</v>
      </c>
      <c r="AZ204" s="307">
        <v>0</v>
      </c>
      <c r="BA204" s="309">
        <v>0</v>
      </c>
      <c r="BB204" s="307">
        <v>0</v>
      </c>
      <c r="BC204" s="307">
        <v>0</v>
      </c>
      <c r="BD204" s="307">
        <v>0</v>
      </c>
      <c r="BE204" s="307">
        <v>0</v>
      </c>
      <c r="BF204" s="307">
        <v>0</v>
      </c>
      <c r="BG204" s="307">
        <v>0</v>
      </c>
      <c r="BH204" s="307">
        <v>0</v>
      </c>
      <c r="BI204" s="307">
        <v>0</v>
      </c>
      <c r="BJ204" s="307">
        <v>0</v>
      </c>
      <c r="BK204" s="307">
        <v>0</v>
      </c>
      <c r="BL204" s="307">
        <v>0</v>
      </c>
      <c r="BM204" s="307">
        <v>0</v>
      </c>
      <c r="BN204" s="314">
        <f t="shared" si="37"/>
        <v>0</v>
      </c>
      <c r="BO204" s="307">
        <v>0</v>
      </c>
      <c r="BP204" s="307">
        <v>0</v>
      </c>
      <c r="BQ204" s="307">
        <v>0</v>
      </c>
      <c r="BR204" s="307">
        <v>0</v>
      </c>
      <c r="BS204" s="307"/>
      <c r="BT204" s="307">
        <v>0</v>
      </c>
      <c r="BU204" s="307">
        <v>0</v>
      </c>
      <c r="BV204" s="307">
        <v>0</v>
      </c>
      <c r="BW204" s="314">
        <f t="shared" si="38"/>
        <v>0</v>
      </c>
      <c r="BX204" s="314">
        <f t="shared" si="39"/>
        <v>5886538.9699999997</v>
      </c>
      <c r="BY204" s="307">
        <v>0</v>
      </c>
      <c r="BZ204" s="307">
        <v>0</v>
      </c>
      <c r="CA204" s="307">
        <v>5886538.9699999997</v>
      </c>
      <c r="CB204" s="309">
        <v>0</v>
      </c>
      <c r="CC204" s="317">
        <v>0</v>
      </c>
      <c r="CE204" s="311"/>
    </row>
    <row r="205" spans="1:83" ht="28.5">
      <c r="A205" s="184">
        <v>520369</v>
      </c>
      <c r="B205" s="300">
        <v>198</v>
      </c>
      <c r="C205" s="185" t="s">
        <v>244</v>
      </c>
      <c r="D205" s="12">
        <f t="shared" si="34"/>
        <v>1961</v>
      </c>
      <c r="E205" s="270">
        <f>СОГАЗ!E208+Капитал!E208+Ингосстрах!E208+Ресо!E208</f>
        <v>0</v>
      </c>
      <c r="F205" s="270">
        <f>СОГАЗ!F208+Капитал!F208+Ингосстрах!F208+Ресо!F208</f>
        <v>0</v>
      </c>
      <c r="G205" s="270">
        <f>СОГАЗ!G208+Капитал!G208+Ингосстрах!G208+Ресо!G208</f>
        <v>0</v>
      </c>
      <c r="H205" s="270">
        <f>СОГАЗ!H208+Капитал!H208+Ингосстрах!H208+Ресо!H208</f>
        <v>0</v>
      </c>
      <c r="I205" s="270">
        <f>СОГАЗ!I208+Капитал!I208+Ингосстрах!I208+Ресо!I208</f>
        <v>0</v>
      </c>
      <c r="J205" s="270">
        <f>СОГАЗ!J208+Капитал!J208+Ингосстрах!J208+Ресо!J208</f>
        <v>0</v>
      </c>
      <c r="K205" s="270">
        <f>СОГАЗ!K208+Капитал!K208+Ингосстрах!K208+Ресо!K208</f>
        <v>0</v>
      </c>
      <c r="L205" s="270">
        <f>СОГАЗ!L208+Капитал!L208+Ингосстрах!L208+Ресо!L208</f>
        <v>1961</v>
      </c>
      <c r="M205" s="301">
        <f t="shared" si="35"/>
        <v>651</v>
      </c>
      <c r="N205" s="305">
        <f>СОГАЗ!N208+Капитал!N208+Ингосстрах!N208+Ресо!N208</f>
        <v>0</v>
      </c>
      <c r="O205" s="305">
        <f>СОГАЗ!O208+Капитал!O208+Ингосстрах!O208+Ресо!O208</f>
        <v>0</v>
      </c>
      <c r="P205" s="305">
        <f>СОГАЗ!P208+Капитал!P208+Ингосстрах!P208+Ресо!P208</f>
        <v>0</v>
      </c>
      <c r="Q205" s="305">
        <f>СОГАЗ!Q208+Капитал!Q208+Ингосстрах!Q208+Ресо!Q208</f>
        <v>0</v>
      </c>
      <c r="R205" s="305">
        <f>СОГАЗ!R208+Капитал!R208+Ингосстрах!R208+Ресо!R208</f>
        <v>3057</v>
      </c>
      <c r="S205" s="305">
        <f>СОГАЗ!S208+Капитал!S208+Ингосстрах!S208+Ресо!S208</f>
        <v>0</v>
      </c>
      <c r="T205" s="305">
        <f>СОГАЗ!T208+Капитал!T208+Ингосстрах!T208+Ресо!T208</f>
        <v>0</v>
      </c>
      <c r="U205" s="305">
        <f>СОГАЗ!U208+Капитал!U208+Ингосстрах!U208+Ресо!U208</f>
        <v>0</v>
      </c>
      <c r="V205" s="305">
        <f>СОГАЗ!V208+Капитал!V208+Ингосстрах!V208+Ресо!V208</f>
        <v>0</v>
      </c>
      <c r="W205" s="305">
        <f>СОГАЗ!W208+Капитал!W208+Ингосстрах!W208+Ресо!W208</f>
        <v>0</v>
      </c>
      <c r="X205" s="305">
        <f>СОГАЗ!X208+Капитал!X208+Ингосстрах!X208+Ресо!X208</f>
        <v>0</v>
      </c>
      <c r="Y205" s="186">
        <f>СОГАЗ!Y208+Капитал!Y208+Ингосстрах!Y208+Ресо!Y208</f>
        <v>651</v>
      </c>
      <c r="Z205" s="12">
        <f t="shared" si="30"/>
        <v>20</v>
      </c>
      <c r="AA205" s="306">
        <f>СОГАЗ!AA208+Капитал!AA208+Ингосстрах!AA208+Ресо!AA208</f>
        <v>0</v>
      </c>
      <c r="AB205" s="305">
        <f>СОГАЗ!AB208+Капитал!AB208+Ингосстрах!AB208+Ресо!AB208</f>
        <v>20</v>
      </c>
      <c r="AC205" s="305">
        <f>СОГАЗ!AC208+Капитал!AC208+Ингосстрах!AC208+Ресо!AC208</f>
        <v>0</v>
      </c>
      <c r="AD205" s="187">
        <f>СОГАЗ!AD208+Капитал!AD208+Ингосстрах!AD208+Ресо!AD208</f>
        <v>0</v>
      </c>
      <c r="AE205" s="301">
        <f>СОГАЗ!AE208+Капитал!AE208+Ингосстрах!AE208+Ресо!AE208</f>
        <v>0</v>
      </c>
      <c r="AF205" s="305">
        <f>СОГАЗ!AF208+Капитал!AF208+Ингосстрах!AF208+Ресо!AF208</f>
        <v>0</v>
      </c>
      <c r="AG205" s="305">
        <f>СОГАЗ!AG208+Капитал!AG208+Ингосстрах!AG208+Ресо!AG208</f>
        <v>0</v>
      </c>
      <c r="AH205" s="302">
        <f>СОГАЗ!AH208+Капитал!AH208+Ингосстрах!AH208+Ресо!AH208</f>
        <v>0</v>
      </c>
      <c r="AI205" s="17">
        <f t="shared" si="31"/>
        <v>0</v>
      </c>
      <c r="AJ205" s="12">
        <f t="shared" si="32"/>
        <v>0</v>
      </c>
      <c r="AK205" s="306">
        <f>СОГАЗ!AK208+Капитал!AK208+Ингосстрах!AK208+Ресо!AK208</f>
        <v>0</v>
      </c>
      <c r="AL205" s="305">
        <f>СОГАЗ!AL208+Капитал!AL208+Ингосстрах!AL208+Ресо!AL208</f>
        <v>0</v>
      </c>
      <c r="AM205" s="187">
        <f>СОГАЗ!AM208+Капитал!AM208+Ингосстрах!AM208+Ресо!AM208</f>
        <v>0</v>
      </c>
      <c r="AN205" s="14">
        <f>СОГАЗ!AN208+Капитал!AN208+Ингосстрах!AN208+Ресо!AN208</f>
        <v>0</v>
      </c>
      <c r="AO205" s="186">
        <f>СОГАЗ!AO208+Капитал!AO208+Ингосстрах!AO208+Ресо!AO208</f>
        <v>0</v>
      </c>
      <c r="AP205" s="309">
        <f t="shared" si="33"/>
        <v>4561064.1300000008</v>
      </c>
      <c r="AQ205" s="314">
        <f t="shared" si="36"/>
        <v>1095120.4500000002</v>
      </c>
      <c r="AR205" s="307">
        <v>0</v>
      </c>
      <c r="AS205" s="307">
        <v>0</v>
      </c>
      <c r="AT205" s="307">
        <v>0</v>
      </c>
      <c r="AU205" s="307">
        <v>0</v>
      </c>
      <c r="AV205" s="307">
        <v>0</v>
      </c>
      <c r="AW205" s="307">
        <v>0</v>
      </c>
      <c r="AX205" s="307">
        <v>0</v>
      </c>
      <c r="AY205" s="307">
        <v>0</v>
      </c>
      <c r="AZ205" s="307">
        <v>1095120.4500000002</v>
      </c>
      <c r="BA205" s="309">
        <v>3457160.2800000003</v>
      </c>
      <c r="BB205" s="307">
        <v>0</v>
      </c>
      <c r="BC205" s="307">
        <v>0</v>
      </c>
      <c r="BD205" s="307">
        <v>0</v>
      </c>
      <c r="BE205" s="307">
        <v>0</v>
      </c>
      <c r="BF205" s="307">
        <v>2876025.6</v>
      </c>
      <c r="BG205" s="307">
        <v>0</v>
      </c>
      <c r="BH205" s="307">
        <v>0</v>
      </c>
      <c r="BI205" s="307">
        <v>0</v>
      </c>
      <c r="BJ205" s="307">
        <v>0</v>
      </c>
      <c r="BK205" s="307">
        <v>0</v>
      </c>
      <c r="BL205" s="307">
        <v>0</v>
      </c>
      <c r="BM205" s="307">
        <v>581134.68000000005</v>
      </c>
      <c r="BN205" s="314">
        <f t="shared" si="37"/>
        <v>8783.4</v>
      </c>
      <c r="BO205" s="307">
        <v>0</v>
      </c>
      <c r="BP205" s="307">
        <v>8783.4</v>
      </c>
      <c r="BQ205" s="307">
        <v>0</v>
      </c>
      <c r="BR205" s="307">
        <v>0</v>
      </c>
      <c r="BS205" s="307"/>
      <c r="BT205" s="307">
        <v>0</v>
      </c>
      <c r="BU205" s="307">
        <v>0</v>
      </c>
      <c r="BV205" s="307">
        <v>0</v>
      </c>
      <c r="BW205" s="314">
        <f t="shared" si="38"/>
        <v>0</v>
      </c>
      <c r="BX205" s="314">
        <f t="shared" si="39"/>
        <v>0</v>
      </c>
      <c r="BY205" s="307">
        <v>0</v>
      </c>
      <c r="BZ205" s="307">
        <v>0</v>
      </c>
      <c r="CA205" s="307">
        <v>0</v>
      </c>
      <c r="CB205" s="309">
        <v>0</v>
      </c>
      <c r="CC205" s="317">
        <v>0</v>
      </c>
      <c r="CE205" s="311"/>
    </row>
    <row r="206" spans="1:83" ht="42.75">
      <c r="A206" s="278">
        <v>520423</v>
      </c>
      <c r="B206" s="300">
        <v>199</v>
      </c>
      <c r="C206" s="185" t="s">
        <v>245</v>
      </c>
      <c r="D206" s="12">
        <f t="shared" si="34"/>
        <v>0</v>
      </c>
      <c r="E206" s="270">
        <f>СОГАЗ!E209+Капитал!E209+Ингосстрах!E209+Ресо!E209</f>
        <v>0</v>
      </c>
      <c r="F206" s="270">
        <f>СОГАЗ!F209+Капитал!F209+Ингосстрах!F209+Ресо!F209</f>
        <v>0</v>
      </c>
      <c r="G206" s="270">
        <f>СОГАЗ!G209+Капитал!G209+Ингосстрах!G209+Ресо!G209</f>
        <v>0</v>
      </c>
      <c r="H206" s="270">
        <f>СОГАЗ!H209+Капитал!H209+Ингосстрах!H209+Ресо!H209</f>
        <v>0</v>
      </c>
      <c r="I206" s="270">
        <f>СОГАЗ!I209+Капитал!I209+Ингосстрах!I209+Ресо!I209</f>
        <v>0</v>
      </c>
      <c r="J206" s="270">
        <f>СОГАЗ!J209+Капитал!J209+Ингосстрах!J209+Ресо!J209</f>
        <v>0</v>
      </c>
      <c r="K206" s="270">
        <f>СОГАЗ!K209+Капитал!K209+Ингосстрах!K209+Ресо!K209</f>
        <v>0</v>
      </c>
      <c r="L206" s="270">
        <f>СОГАЗ!L209+Капитал!L209+Ингосстрах!L209+Ресо!L209</f>
        <v>0</v>
      </c>
      <c r="M206" s="301">
        <f t="shared" si="35"/>
        <v>0</v>
      </c>
      <c r="N206" s="305">
        <f>СОГАЗ!N209+Капитал!N209+Ингосстрах!N209+Ресо!N209</f>
        <v>0</v>
      </c>
      <c r="O206" s="305">
        <f>СОГАЗ!O209+Капитал!O209+Ингосстрах!O209+Ресо!O209</f>
        <v>2576</v>
      </c>
      <c r="P206" s="305">
        <f>СОГАЗ!P209+Капитал!P209+Ингосстрах!P209+Ресо!P209</f>
        <v>1751</v>
      </c>
      <c r="Q206" s="305">
        <f>СОГАЗ!Q209+Капитал!Q209+Ингосстрах!Q209+Ресо!Q209</f>
        <v>0</v>
      </c>
      <c r="R206" s="305">
        <f>СОГАЗ!R209+Капитал!R209+Ингосстрах!R209+Ресо!R209</f>
        <v>0</v>
      </c>
      <c r="S206" s="305">
        <f>СОГАЗ!S209+Капитал!S209+Ингосстрах!S209+Ресо!S209</f>
        <v>0</v>
      </c>
      <c r="T206" s="305">
        <f>СОГАЗ!T209+Капитал!T209+Ингосстрах!T209+Ресо!T209</f>
        <v>0</v>
      </c>
      <c r="U206" s="305">
        <f>СОГАЗ!U209+Капитал!U209+Ингосстрах!U209+Ресо!U209</f>
        <v>0</v>
      </c>
      <c r="V206" s="305">
        <f>СОГАЗ!V209+Капитал!V209+Ингосстрах!V209+Ресо!V209</f>
        <v>0</v>
      </c>
      <c r="W206" s="305">
        <f>СОГАЗ!W209+Капитал!W209+Ингосстрах!W209+Ресо!W209</f>
        <v>0</v>
      </c>
      <c r="X206" s="305">
        <f>СОГАЗ!X209+Капитал!X209+Ингосстрах!X209+Ресо!X209</f>
        <v>0</v>
      </c>
      <c r="Y206" s="186">
        <f>СОГАЗ!Y209+Капитал!Y209+Ингосстрах!Y209+Ресо!Y209</f>
        <v>0</v>
      </c>
      <c r="Z206" s="12">
        <f t="shared" si="30"/>
        <v>0</v>
      </c>
      <c r="AA206" s="306">
        <f>СОГАЗ!AA209+Капитал!AA209+Ингосстрах!AA209+Ресо!AA209</f>
        <v>0</v>
      </c>
      <c r="AB206" s="305">
        <f>СОГАЗ!AB209+Капитал!AB209+Ингосстрах!AB209+Ресо!AB209</f>
        <v>0</v>
      </c>
      <c r="AC206" s="305">
        <f>СОГАЗ!AC209+Капитал!AC209+Ингосстрах!AC209+Ресо!AC209</f>
        <v>0</v>
      </c>
      <c r="AD206" s="187">
        <f>СОГАЗ!AD209+Капитал!AD209+Ингосстрах!AD209+Ресо!AD209</f>
        <v>0</v>
      </c>
      <c r="AE206" s="14">
        <f>СОГАЗ!AE209+Капитал!AE209+Ингосстрах!AE209+Ресо!AE209</f>
        <v>0</v>
      </c>
      <c r="AF206" s="305">
        <f>СОГАЗ!AF209+Капитал!AF209+Ингосстрах!AF209+Ресо!AF209</f>
        <v>0</v>
      </c>
      <c r="AG206" s="305">
        <f>СОГАЗ!AG209+Капитал!AG209+Ингосстрах!AG209+Ресо!AG209</f>
        <v>0</v>
      </c>
      <c r="AH206" s="302">
        <f>СОГАЗ!AH209+Капитал!AH209+Ингосстрах!AH209+Ресо!AH209</f>
        <v>0</v>
      </c>
      <c r="AI206" s="17">
        <f t="shared" si="31"/>
        <v>0</v>
      </c>
      <c r="AJ206" s="12">
        <f t="shared" si="32"/>
        <v>0</v>
      </c>
      <c r="AK206" s="306">
        <f>СОГАЗ!AK209+Капитал!AK209+Ингосстрах!AK209+Ресо!AK209</f>
        <v>0</v>
      </c>
      <c r="AL206" s="305">
        <f>СОГАЗ!AL209+Капитал!AL209+Ингосстрах!AL209+Ресо!AL209</f>
        <v>0</v>
      </c>
      <c r="AM206" s="187">
        <f>СОГАЗ!AM209+Капитал!AM209+Ингосстрах!AM209+Ресо!AM209</f>
        <v>0</v>
      </c>
      <c r="AN206" s="14">
        <f>СОГАЗ!AN209+Капитал!AN209+Ингосстрах!AN209+Ресо!AN209</f>
        <v>0</v>
      </c>
      <c r="AO206" s="186">
        <f>СОГАЗ!AO209+Капитал!AO209+Ингосстрах!AO209+Ресо!AO209</f>
        <v>0</v>
      </c>
      <c r="AP206" s="309">
        <f t="shared" si="33"/>
        <v>13871969.350000001</v>
      </c>
      <c r="AQ206" s="314">
        <f t="shared" si="36"/>
        <v>0</v>
      </c>
      <c r="AR206" s="307">
        <v>0</v>
      </c>
      <c r="AS206" s="307">
        <v>0</v>
      </c>
      <c r="AT206" s="307">
        <v>0</v>
      </c>
      <c r="AU206" s="307">
        <v>0</v>
      </c>
      <c r="AV206" s="307">
        <v>0</v>
      </c>
      <c r="AW206" s="307">
        <v>0</v>
      </c>
      <c r="AX206" s="307">
        <v>0</v>
      </c>
      <c r="AY206" s="307">
        <v>0</v>
      </c>
      <c r="AZ206" s="307">
        <v>0</v>
      </c>
      <c r="BA206" s="309">
        <v>13871969.350000001</v>
      </c>
      <c r="BB206" s="307">
        <v>0</v>
      </c>
      <c r="BC206" s="307">
        <v>7937042.4000000004</v>
      </c>
      <c r="BD206" s="307">
        <v>5934926.9500000002</v>
      </c>
      <c r="BE206" s="307">
        <v>0</v>
      </c>
      <c r="BF206" s="307">
        <v>0</v>
      </c>
      <c r="BG206" s="307">
        <v>0</v>
      </c>
      <c r="BH206" s="307">
        <v>0</v>
      </c>
      <c r="BI206" s="307">
        <v>0</v>
      </c>
      <c r="BJ206" s="307">
        <v>0</v>
      </c>
      <c r="BK206" s="307">
        <v>0</v>
      </c>
      <c r="BL206" s="307">
        <v>0</v>
      </c>
      <c r="BM206" s="307">
        <v>0</v>
      </c>
      <c r="BN206" s="314">
        <f t="shared" si="37"/>
        <v>0</v>
      </c>
      <c r="BO206" s="307">
        <v>0</v>
      </c>
      <c r="BP206" s="307">
        <v>0</v>
      </c>
      <c r="BQ206" s="307">
        <v>0</v>
      </c>
      <c r="BR206" s="307">
        <v>0</v>
      </c>
      <c r="BS206" s="307"/>
      <c r="BT206" s="307">
        <v>0</v>
      </c>
      <c r="BU206" s="307">
        <v>0</v>
      </c>
      <c r="BV206" s="307">
        <v>0</v>
      </c>
      <c r="BW206" s="314">
        <f t="shared" si="38"/>
        <v>0</v>
      </c>
      <c r="BX206" s="314">
        <f t="shared" si="39"/>
        <v>0</v>
      </c>
      <c r="BY206" s="307">
        <v>0</v>
      </c>
      <c r="BZ206" s="307">
        <v>0</v>
      </c>
      <c r="CA206" s="307">
        <v>0</v>
      </c>
      <c r="CB206" s="309">
        <v>0</v>
      </c>
      <c r="CC206" s="317">
        <v>0</v>
      </c>
      <c r="CE206" s="311"/>
    </row>
    <row r="207" spans="1:83" ht="18.75">
      <c r="A207" s="184">
        <v>520221</v>
      </c>
      <c r="B207" s="300">
        <v>200</v>
      </c>
      <c r="C207" s="185" t="s">
        <v>246</v>
      </c>
      <c r="D207" s="12">
        <f t="shared" si="34"/>
        <v>6842</v>
      </c>
      <c r="E207" s="270">
        <f>СОГАЗ!E210+Капитал!E210+Ингосстрах!E210+Ресо!E210</f>
        <v>0</v>
      </c>
      <c r="F207" s="270">
        <f>СОГАЗ!F210+Капитал!F210+Ингосстрах!F210+Ресо!F210</f>
        <v>0</v>
      </c>
      <c r="G207" s="270">
        <f>СОГАЗ!G210+Капитал!G210+Ингосстрах!G210+Ресо!G210</f>
        <v>0</v>
      </c>
      <c r="H207" s="270">
        <f>СОГАЗ!H210+Капитал!H210+Ингосстрах!H210+Ресо!H210</f>
        <v>0</v>
      </c>
      <c r="I207" s="270">
        <f>СОГАЗ!I210+Капитал!I210+Ингосстрах!I210+Ресо!I210</f>
        <v>0</v>
      </c>
      <c r="J207" s="270">
        <f>СОГАЗ!J210+Капитал!J210+Ингосстрах!J210+Ресо!J210</f>
        <v>0</v>
      </c>
      <c r="K207" s="270">
        <f>СОГАЗ!K210+Капитал!K210+Ингосстрах!K210+Ресо!K210</f>
        <v>0</v>
      </c>
      <c r="L207" s="270">
        <f>СОГАЗ!L210+Капитал!L210+Ингосстрах!L210+Ресо!L210</f>
        <v>6842</v>
      </c>
      <c r="M207" s="301">
        <f t="shared" si="35"/>
        <v>5672</v>
      </c>
      <c r="N207" s="305">
        <f>СОГАЗ!N210+Капитал!N210+Ингосстрах!N210+Ресо!N210</f>
        <v>0</v>
      </c>
      <c r="O207" s="305">
        <f>СОГАЗ!O210+Капитал!O210+Ингосстрах!O210+Ресо!O210</f>
        <v>0</v>
      </c>
      <c r="P207" s="305">
        <f>СОГАЗ!P210+Капитал!P210+Ингосстрах!P210+Ресо!P210</f>
        <v>0</v>
      </c>
      <c r="Q207" s="305">
        <f>СОГАЗ!Q210+Капитал!Q210+Ингосстрах!Q210+Ресо!Q210</f>
        <v>0</v>
      </c>
      <c r="R207" s="305">
        <f>СОГАЗ!R210+Капитал!R210+Ингосстрах!R210+Ресо!R210</f>
        <v>0</v>
      </c>
      <c r="S207" s="305">
        <f>СОГАЗ!S210+Капитал!S210+Ингосстрах!S210+Ресо!S210</f>
        <v>0</v>
      </c>
      <c r="T207" s="305">
        <f>СОГАЗ!T210+Капитал!T210+Ингосстрах!T210+Ресо!T210</f>
        <v>0</v>
      </c>
      <c r="U207" s="305">
        <f>СОГАЗ!U210+Капитал!U210+Ингосстрах!U210+Ресо!U210</f>
        <v>0</v>
      </c>
      <c r="V207" s="305">
        <f>СОГАЗ!V210+Капитал!V210+Ингосстрах!V210+Ресо!V210</f>
        <v>0</v>
      </c>
      <c r="W207" s="305">
        <f>СОГАЗ!W210+Капитал!W210+Ингосстрах!W210+Ресо!W210</f>
        <v>0</v>
      </c>
      <c r="X207" s="305">
        <f>СОГАЗ!X210+Капитал!X210+Ингосстрах!X210+Ресо!X210</f>
        <v>0</v>
      </c>
      <c r="Y207" s="186">
        <f>СОГАЗ!Y210+Капитал!Y210+Ингосстрах!Y210+Ресо!Y210</f>
        <v>5672</v>
      </c>
      <c r="Z207" s="12">
        <f t="shared" si="30"/>
        <v>0</v>
      </c>
      <c r="AA207" s="306">
        <f>СОГАЗ!AA210+Капитал!AA210+Ингосстрах!AA210+Ресо!AA210</f>
        <v>0</v>
      </c>
      <c r="AB207" s="305">
        <f>СОГАЗ!AB210+Капитал!AB210+Ингосстрах!AB210+Ресо!AB210</f>
        <v>0</v>
      </c>
      <c r="AC207" s="305">
        <f>СОГАЗ!AC210+Капитал!AC210+Ингосстрах!AC210+Ресо!AC210</f>
        <v>0</v>
      </c>
      <c r="AD207" s="187">
        <f>СОГАЗ!AD210+Капитал!AD210+Ингосстрах!AD210+Ресо!AD210</f>
        <v>0</v>
      </c>
      <c r="AE207" s="14">
        <f>СОГАЗ!AE210+Капитал!AE210+Ингосстрах!AE210+Ресо!AE210</f>
        <v>0</v>
      </c>
      <c r="AF207" s="305">
        <f>СОГАЗ!AF210+Капитал!AF210+Ингосстрах!AF210+Ресо!AF210</f>
        <v>0</v>
      </c>
      <c r="AG207" s="305">
        <f>СОГАЗ!AG210+Капитал!AG210+Ингосстрах!AG210+Ресо!AG210</f>
        <v>0</v>
      </c>
      <c r="AH207" s="302">
        <f>СОГАЗ!AH210+Капитал!AH210+Ингосстрах!AH210+Ресо!AH210</f>
        <v>0</v>
      </c>
      <c r="AI207" s="17">
        <f t="shared" si="31"/>
        <v>0</v>
      </c>
      <c r="AJ207" s="12">
        <f t="shared" si="32"/>
        <v>0</v>
      </c>
      <c r="AK207" s="306">
        <f>СОГАЗ!AK210+Капитал!AK210+Ингосстрах!AK210+Ресо!AK210</f>
        <v>0</v>
      </c>
      <c r="AL207" s="305">
        <f>СОГАЗ!AL210+Капитал!AL210+Ингосстрах!AL210+Ресо!AL210</f>
        <v>0</v>
      </c>
      <c r="AM207" s="187">
        <f>СОГАЗ!AM210+Капитал!AM210+Ингосстрах!AM210+Ресо!AM210</f>
        <v>0</v>
      </c>
      <c r="AN207" s="14">
        <f>СОГАЗ!AN210+Капитал!AN210+Ингосстрах!AN210+Ресо!AN210</f>
        <v>0</v>
      </c>
      <c r="AO207" s="186">
        <f>СОГАЗ!AO210+Капитал!AO210+Ингосстрах!AO210+Ресо!AO210</f>
        <v>0</v>
      </c>
      <c r="AP207" s="309">
        <f t="shared" si="33"/>
        <v>8884195.8599999994</v>
      </c>
      <c r="AQ207" s="314">
        <f t="shared" si="36"/>
        <v>3820914.9</v>
      </c>
      <c r="AR207" s="307">
        <v>0</v>
      </c>
      <c r="AS207" s="307">
        <v>0</v>
      </c>
      <c r="AT207" s="307">
        <v>0</v>
      </c>
      <c r="AU207" s="307">
        <v>0</v>
      </c>
      <c r="AV207" s="307">
        <v>0</v>
      </c>
      <c r="AW207" s="307">
        <v>0</v>
      </c>
      <c r="AX207" s="307">
        <v>0</v>
      </c>
      <c r="AY207" s="307">
        <v>0</v>
      </c>
      <c r="AZ207" s="307">
        <v>3820914.9</v>
      </c>
      <c r="BA207" s="309">
        <v>5063280.96</v>
      </c>
      <c r="BB207" s="307">
        <v>0</v>
      </c>
      <c r="BC207" s="307">
        <v>0</v>
      </c>
      <c r="BD207" s="307">
        <v>0</v>
      </c>
      <c r="BE207" s="307">
        <v>0</v>
      </c>
      <c r="BF207" s="307">
        <v>0</v>
      </c>
      <c r="BG207" s="307">
        <v>0</v>
      </c>
      <c r="BH207" s="307">
        <v>0</v>
      </c>
      <c r="BI207" s="307">
        <v>0</v>
      </c>
      <c r="BJ207" s="307">
        <v>0</v>
      </c>
      <c r="BK207" s="307">
        <v>0</v>
      </c>
      <c r="BL207" s="307">
        <v>0</v>
      </c>
      <c r="BM207" s="307">
        <v>5063280.96</v>
      </c>
      <c r="BN207" s="314">
        <f t="shared" si="37"/>
        <v>0</v>
      </c>
      <c r="BO207" s="307">
        <v>0</v>
      </c>
      <c r="BP207" s="307">
        <v>0</v>
      </c>
      <c r="BQ207" s="307">
        <v>0</v>
      </c>
      <c r="BR207" s="307">
        <v>0</v>
      </c>
      <c r="BS207" s="307"/>
      <c r="BT207" s="307">
        <v>0</v>
      </c>
      <c r="BU207" s="307">
        <v>0</v>
      </c>
      <c r="BV207" s="307">
        <v>0</v>
      </c>
      <c r="BW207" s="314">
        <f t="shared" si="38"/>
        <v>0</v>
      </c>
      <c r="BX207" s="314">
        <f t="shared" si="39"/>
        <v>0</v>
      </c>
      <c r="BY207" s="307">
        <v>0</v>
      </c>
      <c r="BZ207" s="307">
        <v>0</v>
      </c>
      <c r="CA207" s="307">
        <v>0</v>
      </c>
      <c r="CB207" s="309">
        <v>0</v>
      </c>
      <c r="CC207" s="317">
        <v>0</v>
      </c>
      <c r="CE207" s="311"/>
    </row>
    <row r="208" spans="1:83" ht="18.75">
      <c r="A208" s="184">
        <v>520223</v>
      </c>
      <c r="B208" s="300">
        <v>201</v>
      </c>
      <c r="C208" s="185" t="s">
        <v>247</v>
      </c>
      <c r="D208" s="12">
        <f t="shared" si="34"/>
        <v>47480</v>
      </c>
      <c r="E208" s="270">
        <f>СОГАЗ!E211+Капитал!E211+Ингосстрах!E211+Ресо!E211</f>
        <v>9150</v>
      </c>
      <c r="F208" s="270">
        <f>СОГАЗ!F211+Капитал!F211+Ингосстрах!F211+Ресо!F211</f>
        <v>0</v>
      </c>
      <c r="G208" s="270">
        <f>СОГАЗ!G211+Капитал!G211+Ингосстрах!G211+Ресо!G211</f>
        <v>0</v>
      </c>
      <c r="H208" s="270">
        <f>СОГАЗ!H211+Капитал!H211+Ингосстрах!H211+Ресо!H211</f>
        <v>0</v>
      </c>
      <c r="I208" s="270">
        <f>СОГАЗ!I211+Капитал!I211+Ингосстрах!I211+Ресо!I211</f>
        <v>0</v>
      </c>
      <c r="J208" s="270">
        <f>СОГАЗ!J211+Капитал!J211+Ингосстрах!J211+Ресо!J211</f>
        <v>0</v>
      </c>
      <c r="K208" s="270">
        <f>СОГАЗ!K211+Капитал!K211+Ингосстрах!K211+Ресо!K211</f>
        <v>0</v>
      </c>
      <c r="L208" s="270">
        <f>СОГАЗ!L211+Капитал!L211+Ингосстрах!L211+Ресо!L211</f>
        <v>38330</v>
      </c>
      <c r="M208" s="301">
        <f t="shared" si="35"/>
        <v>39279</v>
      </c>
      <c r="N208" s="305">
        <f>СОГАЗ!N211+Капитал!N211+Ингосстрах!N211+Ресо!N211</f>
        <v>16170</v>
      </c>
      <c r="O208" s="305">
        <f>СОГАЗ!O211+Капитал!O211+Ингосстрах!O211+Ресо!O211</f>
        <v>0</v>
      </c>
      <c r="P208" s="305">
        <f>СОГАЗ!P211+Капитал!P211+Ингосстрах!P211+Ресо!P211</f>
        <v>0</v>
      </c>
      <c r="Q208" s="305">
        <f>СОГАЗ!Q211+Капитал!Q211+Ингосстрах!Q211+Ресо!Q211</f>
        <v>0</v>
      </c>
      <c r="R208" s="305">
        <f>СОГАЗ!R211+Капитал!R211+Ингосстрах!R211+Ресо!R211</f>
        <v>0</v>
      </c>
      <c r="S208" s="305">
        <f>СОГАЗ!S211+Капитал!S211+Ингосстрах!S211+Ресо!S211</f>
        <v>0</v>
      </c>
      <c r="T208" s="305">
        <f>СОГАЗ!T211+Капитал!T211+Ингосстрах!T211+Ресо!T211</f>
        <v>0</v>
      </c>
      <c r="U208" s="305">
        <f>СОГАЗ!U211+Капитал!U211+Ингосстрах!U211+Ресо!U211</f>
        <v>0</v>
      </c>
      <c r="V208" s="305">
        <f>СОГАЗ!V211+Капитал!V211+Ингосстрах!V211+Ресо!V211</f>
        <v>0</v>
      </c>
      <c r="W208" s="305">
        <f>СОГАЗ!W211+Капитал!W211+Ингосстрах!W211+Ресо!W211</f>
        <v>0</v>
      </c>
      <c r="X208" s="305">
        <f>СОГАЗ!X211+Капитал!X211+Ингосстрах!X211+Ресо!X211</f>
        <v>0</v>
      </c>
      <c r="Y208" s="186">
        <f>СОГАЗ!Y211+Капитал!Y211+Ингосстрах!Y211+Ресо!Y211</f>
        <v>23109</v>
      </c>
      <c r="Z208" s="12">
        <f t="shared" si="30"/>
        <v>250</v>
      </c>
      <c r="AA208" s="306">
        <f>СОГАЗ!AA211+Капитал!AA211+Ингосстрах!AA211+Ресо!AA211</f>
        <v>39</v>
      </c>
      <c r="AB208" s="305">
        <f>СОГАЗ!AB211+Капитал!AB211+Ингосстрах!AB211+Ресо!AB211</f>
        <v>211</v>
      </c>
      <c r="AC208" s="305">
        <f>СОГАЗ!AC211+Капитал!AC211+Ингосстрах!AC211+Ресо!AC211</f>
        <v>0</v>
      </c>
      <c r="AD208" s="187">
        <f>СОГАЗ!AD211+Капитал!AD211+Ингосстрах!AD211+Ресо!AD211</f>
        <v>0</v>
      </c>
      <c r="AE208" s="14">
        <f>СОГАЗ!AE211+Капитал!AE211+Ингосстрах!AE211+Ресо!AE211</f>
        <v>0</v>
      </c>
      <c r="AF208" s="305">
        <f>СОГАЗ!AF211+Капитал!AF211+Ингосстрах!AF211+Ресо!AF211</f>
        <v>0</v>
      </c>
      <c r="AG208" s="305">
        <f>СОГАЗ!AG211+Капитал!AG211+Ингосстрах!AG211+Ресо!AG211</f>
        <v>0</v>
      </c>
      <c r="AH208" s="302">
        <f>СОГАЗ!AH211+Капитал!AH211+Ингосстрах!AH211+Ресо!AH211</f>
        <v>0</v>
      </c>
      <c r="AI208" s="17">
        <f t="shared" si="31"/>
        <v>0</v>
      </c>
      <c r="AJ208" s="12">
        <f t="shared" si="32"/>
        <v>196</v>
      </c>
      <c r="AK208" s="306">
        <f>СОГАЗ!AK211+Капитал!AK211+Ингосстрах!AK211+Ресо!AK211</f>
        <v>196</v>
      </c>
      <c r="AL208" s="305">
        <f>СОГАЗ!AL211+Капитал!AL211+Ингосстрах!AL211+Ресо!AL211</f>
        <v>0</v>
      </c>
      <c r="AM208" s="187">
        <f>СОГАЗ!AM211+Капитал!AM211+Ингосстрах!AM211+Ресо!AM211</f>
        <v>0</v>
      </c>
      <c r="AN208" s="14">
        <f>СОГАЗ!AN211+Капитал!AN211+Ингосстрах!AN211+Ресо!AN211</f>
        <v>0</v>
      </c>
      <c r="AO208" s="186">
        <f>СОГАЗ!AO211+Капитал!AO211+Ингосстрах!AO211+Ресо!AO211</f>
        <v>0</v>
      </c>
      <c r="AP208" s="309">
        <f t="shared" si="33"/>
        <v>54687961.870000005</v>
      </c>
      <c r="AQ208" s="314">
        <f t="shared" si="36"/>
        <v>23245728</v>
      </c>
      <c r="AR208" s="307">
        <v>1840339.5</v>
      </c>
      <c r="AS208" s="307">
        <v>0</v>
      </c>
      <c r="AT208" s="307">
        <v>0</v>
      </c>
      <c r="AU208" s="307">
        <v>0</v>
      </c>
      <c r="AV208" s="307">
        <v>0</v>
      </c>
      <c r="AW208" s="307">
        <v>0</v>
      </c>
      <c r="AX208" s="307">
        <v>0</v>
      </c>
      <c r="AY208" s="307">
        <v>0</v>
      </c>
      <c r="AZ208" s="307">
        <v>21405388.5</v>
      </c>
      <c r="BA208" s="309">
        <v>29297194.020000003</v>
      </c>
      <c r="BB208" s="307">
        <v>8668251.9000000004</v>
      </c>
      <c r="BC208" s="307">
        <v>0</v>
      </c>
      <c r="BD208" s="307">
        <v>0</v>
      </c>
      <c r="BE208" s="307">
        <v>0</v>
      </c>
      <c r="BF208" s="307">
        <v>0</v>
      </c>
      <c r="BG208" s="307">
        <v>0</v>
      </c>
      <c r="BH208" s="307">
        <v>0</v>
      </c>
      <c r="BI208" s="307">
        <v>0</v>
      </c>
      <c r="BJ208" s="307">
        <v>0</v>
      </c>
      <c r="BK208" s="307">
        <v>0</v>
      </c>
      <c r="BL208" s="307">
        <v>0</v>
      </c>
      <c r="BM208" s="307">
        <v>20628942.120000001</v>
      </c>
      <c r="BN208" s="314">
        <f t="shared" si="37"/>
        <v>114873.81000000001</v>
      </c>
      <c r="BO208" s="307">
        <v>22208.94</v>
      </c>
      <c r="BP208" s="307">
        <v>92664.87000000001</v>
      </c>
      <c r="BQ208" s="307">
        <v>0</v>
      </c>
      <c r="BR208" s="307">
        <v>0</v>
      </c>
      <c r="BS208" s="307"/>
      <c r="BT208" s="307">
        <v>0</v>
      </c>
      <c r="BU208" s="307">
        <v>0</v>
      </c>
      <c r="BV208" s="307">
        <v>0</v>
      </c>
      <c r="BW208" s="314">
        <f t="shared" si="38"/>
        <v>0</v>
      </c>
      <c r="BX208" s="314">
        <f t="shared" si="39"/>
        <v>2030166.04</v>
      </c>
      <c r="BY208" s="307">
        <v>2030166.04</v>
      </c>
      <c r="BZ208" s="307">
        <v>0</v>
      </c>
      <c r="CA208" s="307">
        <v>0</v>
      </c>
      <c r="CB208" s="309">
        <v>0</v>
      </c>
      <c r="CC208" s="317">
        <v>0</v>
      </c>
      <c r="CE208" s="311"/>
    </row>
    <row r="209" spans="1:83" ht="18.75">
      <c r="A209" s="184">
        <v>520253</v>
      </c>
      <c r="B209" s="300">
        <v>202</v>
      </c>
      <c r="C209" s="185" t="s">
        <v>248</v>
      </c>
      <c r="D209" s="12">
        <f t="shared" si="34"/>
        <v>6488</v>
      </c>
      <c r="E209" s="270">
        <f>СОГАЗ!E212+Капитал!E212+Ингосстрах!E212+Ресо!E212</f>
        <v>0</v>
      </c>
      <c r="F209" s="270">
        <f>СОГАЗ!F212+Капитал!F212+Ингосстрах!F212+Ресо!F212</f>
        <v>0</v>
      </c>
      <c r="G209" s="270">
        <f>СОГАЗ!G212+Капитал!G212+Ингосстрах!G212+Ресо!G212</f>
        <v>0</v>
      </c>
      <c r="H209" s="270">
        <f>СОГАЗ!H212+Капитал!H212+Ингосстрах!H212+Ресо!H212</f>
        <v>0</v>
      </c>
      <c r="I209" s="270">
        <f>СОГАЗ!I212+Капитал!I212+Ингосстрах!I212+Ресо!I212</f>
        <v>0</v>
      </c>
      <c r="J209" s="270">
        <f>СОГАЗ!J212+Капитал!J212+Ингосстрах!J212+Ресо!J212</f>
        <v>0</v>
      </c>
      <c r="K209" s="270">
        <f>СОГАЗ!K212+Капитал!K212+Ингосстрах!K212+Ресо!K212</f>
        <v>0</v>
      </c>
      <c r="L209" s="270">
        <f>СОГАЗ!L212+Капитал!L212+Ингосстрах!L212+Ресо!L212</f>
        <v>6488</v>
      </c>
      <c r="M209" s="301">
        <f t="shared" si="35"/>
        <v>2377</v>
      </c>
      <c r="N209" s="305">
        <f>СОГАЗ!N212+Капитал!N212+Ингосстрах!N212+Ресо!N212</f>
        <v>0</v>
      </c>
      <c r="O209" s="305">
        <f>СОГАЗ!O212+Капитал!O212+Ингосстрах!O212+Ресо!O212</f>
        <v>0</v>
      </c>
      <c r="P209" s="305">
        <f>СОГАЗ!P212+Капитал!P212+Ингосстрах!P212+Ресо!P212</f>
        <v>0</v>
      </c>
      <c r="Q209" s="305">
        <f>СОГАЗ!Q212+Капитал!Q212+Ингосстрах!Q212+Ресо!Q212</f>
        <v>0</v>
      </c>
      <c r="R209" s="305">
        <f>СОГАЗ!R212+Капитал!R212+Ингосстрах!R212+Ресо!R212</f>
        <v>0</v>
      </c>
      <c r="S209" s="305">
        <f>СОГАЗ!S212+Капитал!S212+Ингосстрах!S212+Ресо!S212</f>
        <v>0</v>
      </c>
      <c r="T209" s="305">
        <f>СОГАЗ!T212+Капитал!T212+Ингосстрах!T212+Ресо!T212</f>
        <v>0</v>
      </c>
      <c r="U209" s="305">
        <f>СОГАЗ!U212+Капитал!U212+Ингосстрах!U212+Ресо!U212</f>
        <v>0</v>
      </c>
      <c r="V209" s="305">
        <f>СОГАЗ!V212+Капитал!V212+Ингосстрах!V212+Ресо!V212</f>
        <v>0</v>
      </c>
      <c r="W209" s="305">
        <f>СОГАЗ!W212+Капитал!W212+Ингосстрах!W212+Ресо!W212</f>
        <v>0</v>
      </c>
      <c r="X209" s="305">
        <f>СОГАЗ!X212+Капитал!X212+Ингосстрах!X212+Ресо!X212</f>
        <v>0</v>
      </c>
      <c r="Y209" s="186">
        <f>СОГАЗ!Y212+Капитал!Y212+Ингосстрах!Y212+Ресо!Y212</f>
        <v>2377</v>
      </c>
      <c r="Z209" s="12">
        <f t="shared" si="30"/>
        <v>8</v>
      </c>
      <c r="AA209" s="306">
        <f>СОГАЗ!AA212+Капитал!AA212+Ингосстрах!AA212+Ресо!AA212</f>
        <v>0</v>
      </c>
      <c r="AB209" s="305">
        <f>СОГАЗ!AB212+Капитал!AB212+Ингосстрах!AB212+Ресо!AB212</f>
        <v>8</v>
      </c>
      <c r="AC209" s="305">
        <f>СОГАЗ!AC212+Капитал!AC212+Ингосстрах!AC212+Ресо!AC212</f>
        <v>0</v>
      </c>
      <c r="AD209" s="187">
        <f>СОГАЗ!AD212+Капитал!AD212+Ингосстрах!AD212+Ресо!AD212</f>
        <v>0</v>
      </c>
      <c r="AE209" s="14">
        <f>СОГАЗ!AE212+Капитал!AE212+Ингосстрах!AE212+Ресо!AE212</f>
        <v>0</v>
      </c>
      <c r="AF209" s="305">
        <f>СОГАЗ!AF212+Капитал!AF212+Ингосстрах!AF212+Ресо!AF212</f>
        <v>0</v>
      </c>
      <c r="AG209" s="305">
        <f>СОГАЗ!AG212+Капитал!AG212+Ингосстрах!AG212+Ресо!AG212</f>
        <v>0</v>
      </c>
      <c r="AH209" s="302">
        <f>СОГАЗ!AH212+Капитал!AH212+Ингосстрах!AH212+Ресо!AH212</f>
        <v>0</v>
      </c>
      <c r="AI209" s="17">
        <f t="shared" si="31"/>
        <v>0</v>
      </c>
      <c r="AJ209" s="12">
        <f t="shared" si="32"/>
        <v>0</v>
      </c>
      <c r="AK209" s="306">
        <f>СОГАЗ!AK212+Капитал!AK212+Ингосстрах!AK212+Ресо!AK212</f>
        <v>0</v>
      </c>
      <c r="AL209" s="305">
        <f>СОГАЗ!AL212+Капитал!AL212+Ингосстрах!AL212+Ресо!AL212</f>
        <v>0</v>
      </c>
      <c r="AM209" s="187">
        <f>СОГАЗ!AM212+Капитал!AM212+Ингосстрах!AM212+Ресо!AM212</f>
        <v>0</v>
      </c>
      <c r="AN209" s="14">
        <f>СОГАЗ!AN212+Капитал!AN212+Ингосстрах!AN212+Ресо!AN212</f>
        <v>0</v>
      </c>
      <c r="AO209" s="186">
        <f>СОГАЗ!AO212+Капитал!AO212+Ингосстрах!AO212+Ресо!AO212</f>
        <v>0</v>
      </c>
      <c r="AP209" s="309">
        <f t="shared" si="33"/>
        <v>5748637.3200000012</v>
      </c>
      <c r="AQ209" s="314">
        <f t="shared" si="36"/>
        <v>3623223.6000000006</v>
      </c>
      <c r="AR209" s="307">
        <v>0</v>
      </c>
      <c r="AS209" s="307">
        <v>0</v>
      </c>
      <c r="AT209" s="307">
        <v>0</v>
      </c>
      <c r="AU209" s="307">
        <v>0</v>
      </c>
      <c r="AV209" s="307">
        <v>0</v>
      </c>
      <c r="AW209" s="307">
        <v>0</v>
      </c>
      <c r="AX209" s="307">
        <v>0</v>
      </c>
      <c r="AY209" s="307">
        <v>0</v>
      </c>
      <c r="AZ209" s="307">
        <v>3623223.6000000006</v>
      </c>
      <c r="BA209" s="309">
        <v>2121900.36</v>
      </c>
      <c r="BB209" s="307">
        <v>0</v>
      </c>
      <c r="BC209" s="307">
        <v>0</v>
      </c>
      <c r="BD209" s="307">
        <v>0</v>
      </c>
      <c r="BE209" s="307">
        <v>0</v>
      </c>
      <c r="BF209" s="307">
        <v>0</v>
      </c>
      <c r="BG209" s="307">
        <v>0</v>
      </c>
      <c r="BH209" s="307">
        <v>0</v>
      </c>
      <c r="BI209" s="307">
        <v>0</v>
      </c>
      <c r="BJ209" s="307">
        <v>0</v>
      </c>
      <c r="BK209" s="307">
        <v>0</v>
      </c>
      <c r="BL209" s="307">
        <v>0</v>
      </c>
      <c r="BM209" s="307">
        <v>2121900.36</v>
      </c>
      <c r="BN209" s="314">
        <f t="shared" si="37"/>
        <v>3513.36</v>
      </c>
      <c r="BO209" s="307">
        <v>0</v>
      </c>
      <c r="BP209" s="307">
        <v>3513.36</v>
      </c>
      <c r="BQ209" s="307">
        <v>0</v>
      </c>
      <c r="BR209" s="307">
        <v>0</v>
      </c>
      <c r="BS209" s="307"/>
      <c r="BT209" s="307">
        <v>0</v>
      </c>
      <c r="BU209" s="307">
        <v>0</v>
      </c>
      <c r="BV209" s="307">
        <v>0</v>
      </c>
      <c r="BW209" s="314">
        <f t="shared" si="38"/>
        <v>0</v>
      </c>
      <c r="BX209" s="314">
        <f t="shared" si="39"/>
        <v>0</v>
      </c>
      <c r="BY209" s="307">
        <v>0</v>
      </c>
      <c r="BZ209" s="307">
        <v>0</v>
      </c>
      <c r="CA209" s="307">
        <v>0</v>
      </c>
      <c r="CB209" s="309">
        <v>0</v>
      </c>
      <c r="CC209" s="317">
        <v>0</v>
      </c>
      <c r="CE209" s="311"/>
    </row>
    <row r="210" spans="1:83" ht="28.5">
      <c r="A210" s="184">
        <v>520194</v>
      </c>
      <c r="B210" s="300">
        <v>203</v>
      </c>
      <c r="C210" s="185" t="s">
        <v>249</v>
      </c>
      <c r="D210" s="12">
        <f t="shared" si="34"/>
        <v>34500</v>
      </c>
      <c r="E210" s="270">
        <f>СОГАЗ!E213+Капитал!E213+Ингосстрах!E213+Ресо!E213</f>
        <v>8300</v>
      </c>
      <c r="F210" s="270">
        <f>СОГАЗ!F213+Капитал!F213+Ингосстрах!F213+Ресо!F213</f>
        <v>0</v>
      </c>
      <c r="G210" s="270">
        <f>СОГАЗ!G213+Капитал!G213+Ингосстрах!G213+Ресо!G213</f>
        <v>0</v>
      </c>
      <c r="H210" s="270">
        <f>СОГАЗ!H213+Капитал!H213+Ингосстрах!H213+Ресо!H213</f>
        <v>0</v>
      </c>
      <c r="I210" s="270">
        <f>СОГАЗ!I213+Капитал!I213+Ингосстрах!I213+Ресо!I213</f>
        <v>0</v>
      </c>
      <c r="J210" s="270">
        <f>СОГАЗ!J213+Капитал!J213+Ингосстрах!J213+Ресо!J213</f>
        <v>0</v>
      </c>
      <c r="K210" s="270">
        <f>СОГАЗ!K213+Капитал!K213+Ингосстрах!K213+Ресо!K213</f>
        <v>0</v>
      </c>
      <c r="L210" s="270">
        <f>СОГАЗ!L213+Капитал!L213+Ингосстрах!L213+Ресо!L213</f>
        <v>26200</v>
      </c>
      <c r="M210" s="301">
        <f t="shared" si="35"/>
        <v>31013</v>
      </c>
      <c r="N210" s="305">
        <f>СОГАЗ!N213+Капитал!N213+Ингосстрах!N213+Ресо!N213</f>
        <v>15000</v>
      </c>
      <c r="O210" s="305">
        <f>СОГАЗ!O213+Капитал!O213+Ингосстрах!O213+Ресо!O213</f>
        <v>0</v>
      </c>
      <c r="P210" s="305">
        <f>СОГАЗ!P213+Капитал!P213+Ингосстрах!P213+Ресо!P213</f>
        <v>0</v>
      </c>
      <c r="Q210" s="305">
        <f>СОГАЗ!Q213+Капитал!Q213+Ингосстрах!Q213+Ресо!Q213</f>
        <v>0</v>
      </c>
      <c r="R210" s="305">
        <f>СОГАЗ!R213+Капитал!R213+Ингосстрах!R213+Ресо!R213</f>
        <v>0</v>
      </c>
      <c r="S210" s="305">
        <f>СОГАЗ!S213+Капитал!S213+Ингосстрах!S213+Ресо!S213</f>
        <v>0</v>
      </c>
      <c r="T210" s="305">
        <f>СОГАЗ!T213+Капитал!T213+Ингосстрах!T213+Ресо!T213</f>
        <v>0</v>
      </c>
      <c r="U210" s="305">
        <f>СОГАЗ!U213+Капитал!U213+Ингосстрах!U213+Ресо!U213</f>
        <v>0</v>
      </c>
      <c r="V210" s="305">
        <f>СОГАЗ!V213+Капитал!V213+Ингосстрах!V213+Ресо!V213</f>
        <v>0</v>
      </c>
      <c r="W210" s="305">
        <f>СОГАЗ!W213+Капитал!W213+Ингосстрах!W213+Ресо!W213</f>
        <v>0</v>
      </c>
      <c r="X210" s="305">
        <f>СОГАЗ!X213+Капитал!X213+Ингосстрах!X213+Ресо!X213</f>
        <v>0</v>
      </c>
      <c r="Y210" s="186">
        <f>СОГАЗ!Y213+Капитал!Y213+Ингосстрах!Y213+Ресо!Y213</f>
        <v>16013</v>
      </c>
      <c r="Z210" s="12">
        <f t="shared" si="30"/>
        <v>289</v>
      </c>
      <c r="AA210" s="306">
        <f>СОГАЗ!AA213+Капитал!AA213+Ингосстрах!AA213+Ресо!AA213</f>
        <v>131</v>
      </c>
      <c r="AB210" s="305">
        <f>СОГАЗ!AB213+Капитал!AB213+Ингосстрах!AB213+Ресо!AB213</f>
        <v>158</v>
      </c>
      <c r="AC210" s="305">
        <f>СОГАЗ!AC213+Капитал!AC213+Ингосстрах!AC213+Ресо!AC213</f>
        <v>0</v>
      </c>
      <c r="AD210" s="187">
        <f>СОГАЗ!AD213+Капитал!AD213+Ингосстрах!AD213+Ресо!AD213</f>
        <v>0</v>
      </c>
      <c r="AE210" s="14">
        <f>СОГАЗ!AE213+Капитал!AE213+Ингосстрах!AE213+Ресо!AE213</f>
        <v>0</v>
      </c>
      <c r="AF210" s="305">
        <f>СОГАЗ!AF213+Капитал!AF213+Ингосстрах!AF213+Ресо!AF213</f>
        <v>0</v>
      </c>
      <c r="AG210" s="305">
        <f>СОГАЗ!AG213+Капитал!AG213+Ингосстрах!AG213+Ресо!AG213</f>
        <v>0</v>
      </c>
      <c r="AH210" s="302">
        <f>СОГАЗ!AH213+Капитал!AH213+Ингосстрах!AH213+Ресо!AH213</f>
        <v>0</v>
      </c>
      <c r="AI210" s="17">
        <f t="shared" si="31"/>
        <v>0</v>
      </c>
      <c r="AJ210" s="12">
        <f t="shared" si="32"/>
        <v>442</v>
      </c>
      <c r="AK210" s="306">
        <f>СОГАЗ!AK213+Капитал!AK213+Ингосстрах!AK213+Ресо!AK213</f>
        <v>266</v>
      </c>
      <c r="AL210" s="305">
        <f>СОГАЗ!AL213+Капитал!AL213+Ингосстрах!AL213+Ресо!AL213</f>
        <v>0</v>
      </c>
      <c r="AM210" s="187">
        <f>СОГАЗ!AM213+Капитал!AM213+Ингосстрах!AM213+Ресо!AM213</f>
        <v>176</v>
      </c>
      <c r="AN210" s="14">
        <f>СОГАЗ!AN213+Капитал!AN213+Ингосстрах!AN213+Ресо!AN213</f>
        <v>0</v>
      </c>
      <c r="AO210" s="186">
        <f>СОГАЗ!AO213+Капитал!AO213+Ингосстрах!AO213+Ресо!AO213</f>
        <v>0</v>
      </c>
      <c r="AP210" s="309">
        <f t="shared" si="33"/>
        <v>63797195.520000003</v>
      </c>
      <c r="AQ210" s="314">
        <f t="shared" si="36"/>
        <v>16300769</v>
      </c>
      <c r="AR210" s="307">
        <v>1669379</v>
      </c>
      <c r="AS210" s="307">
        <v>0</v>
      </c>
      <c r="AT210" s="307">
        <v>0</v>
      </c>
      <c r="AU210" s="307">
        <v>0</v>
      </c>
      <c r="AV210" s="307">
        <v>0</v>
      </c>
      <c r="AW210" s="307">
        <v>0</v>
      </c>
      <c r="AX210" s="307">
        <v>0</v>
      </c>
      <c r="AY210" s="307">
        <v>0</v>
      </c>
      <c r="AZ210" s="307">
        <v>14631390</v>
      </c>
      <c r="BA210" s="309">
        <v>22335534.840000004</v>
      </c>
      <c r="BB210" s="307">
        <v>8041050</v>
      </c>
      <c r="BC210" s="307">
        <v>0</v>
      </c>
      <c r="BD210" s="307">
        <v>0</v>
      </c>
      <c r="BE210" s="307">
        <v>0</v>
      </c>
      <c r="BF210" s="307">
        <v>0</v>
      </c>
      <c r="BG210" s="307">
        <v>0</v>
      </c>
      <c r="BH210" s="307">
        <v>0</v>
      </c>
      <c r="BI210" s="307">
        <v>0</v>
      </c>
      <c r="BJ210" s="307">
        <v>0</v>
      </c>
      <c r="BK210" s="307">
        <v>0</v>
      </c>
      <c r="BL210" s="307">
        <v>0</v>
      </c>
      <c r="BM210" s="307">
        <v>14294484.840000002</v>
      </c>
      <c r="BN210" s="314">
        <f t="shared" si="37"/>
        <v>143988.12</v>
      </c>
      <c r="BO210" s="307">
        <v>74599.259999999995</v>
      </c>
      <c r="BP210" s="307">
        <v>69388.860000000015</v>
      </c>
      <c r="BQ210" s="307">
        <v>0</v>
      </c>
      <c r="BR210" s="307">
        <v>0</v>
      </c>
      <c r="BS210" s="307"/>
      <c r="BT210" s="307">
        <v>0</v>
      </c>
      <c r="BU210" s="307">
        <v>0</v>
      </c>
      <c r="BV210" s="307">
        <v>0</v>
      </c>
      <c r="BW210" s="314">
        <f t="shared" si="38"/>
        <v>0</v>
      </c>
      <c r="BX210" s="314">
        <f t="shared" si="39"/>
        <v>25016903.560000002</v>
      </c>
      <c r="BY210" s="307">
        <v>2973693.8</v>
      </c>
      <c r="BZ210" s="307">
        <v>0</v>
      </c>
      <c r="CA210" s="307">
        <v>22043209.760000002</v>
      </c>
      <c r="CB210" s="309">
        <v>0</v>
      </c>
      <c r="CC210" s="317">
        <v>0</v>
      </c>
      <c r="CE210" s="311"/>
    </row>
    <row r="211" spans="1:83" ht="28.5">
      <c r="A211" s="184">
        <v>520249</v>
      </c>
      <c r="B211" s="300">
        <v>204</v>
      </c>
      <c r="C211" s="185" t="s">
        <v>250</v>
      </c>
      <c r="D211" s="12">
        <f t="shared" si="34"/>
        <v>0</v>
      </c>
      <c r="E211" s="270">
        <f>СОГАЗ!E214+Капитал!E214+Ингосстрах!E214+Ресо!E214</f>
        <v>0</v>
      </c>
      <c r="F211" s="270">
        <f>СОГАЗ!F214+Капитал!F214+Ингосстрах!F214+Ресо!F214</f>
        <v>0</v>
      </c>
      <c r="G211" s="270">
        <f>СОГАЗ!G214+Капитал!G214+Ингосстрах!G214+Ресо!G214</f>
        <v>0</v>
      </c>
      <c r="H211" s="270">
        <f>СОГАЗ!H214+Капитал!H214+Ингосстрах!H214+Ресо!H214</f>
        <v>0</v>
      </c>
      <c r="I211" s="270">
        <f>СОГАЗ!I214+Капитал!I214+Ингосстрах!I214+Ресо!I214</f>
        <v>0</v>
      </c>
      <c r="J211" s="270">
        <f>СОГАЗ!J214+Капитал!J214+Ингосстрах!J214+Ресо!J214</f>
        <v>0</v>
      </c>
      <c r="K211" s="270">
        <f>СОГАЗ!K214+Капитал!K214+Ингосстрах!K214+Ресо!K214</f>
        <v>0</v>
      </c>
      <c r="L211" s="270">
        <f>СОГАЗ!L214+Капитал!L214+Ингосстрах!L214+Ресо!L214</f>
        <v>0</v>
      </c>
      <c r="M211" s="301">
        <f t="shared" si="35"/>
        <v>0</v>
      </c>
      <c r="N211" s="305">
        <f>СОГАЗ!N214+Капитал!N214+Ингосстрах!N214+Ресо!N214</f>
        <v>0</v>
      </c>
      <c r="O211" s="305">
        <f>СОГАЗ!O214+Капитал!O214+Ингосстрах!O214+Ресо!O214</f>
        <v>0</v>
      </c>
      <c r="P211" s="305">
        <f>СОГАЗ!P214+Капитал!P214+Ингосстрах!P214+Ресо!P214</f>
        <v>0</v>
      </c>
      <c r="Q211" s="305">
        <f>СОГАЗ!Q214+Капитал!Q214+Ингосстрах!Q214+Ресо!Q214</f>
        <v>0</v>
      </c>
      <c r="R211" s="305">
        <f>СОГАЗ!R214+Капитал!R214+Ингосстрах!R214+Ресо!R214</f>
        <v>0</v>
      </c>
      <c r="S211" s="305">
        <f>СОГАЗ!S214+Капитал!S214+Ингосстрах!S214+Ресо!S214</f>
        <v>0</v>
      </c>
      <c r="T211" s="305">
        <f>СОГАЗ!T214+Капитал!T214+Ингосстрах!T214+Ресо!T214</f>
        <v>0</v>
      </c>
      <c r="U211" s="305">
        <f>СОГАЗ!U214+Капитал!U214+Ингосстрах!U214+Ресо!U214</f>
        <v>0</v>
      </c>
      <c r="V211" s="305">
        <f>СОГАЗ!V214+Капитал!V214+Ингосстрах!V214+Ресо!V214</f>
        <v>0</v>
      </c>
      <c r="W211" s="305">
        <f>СОГАЗ!W214+Капитал!W214+Ингосстрах!W214+Ресо!W214</f>
        <v>0</v>
      </c>
      <c r="X211" s="305">
        <f>СОГАЗ!X214+Капитал!X214+Ингосстрах!X214+Ресо!X214</f>
        <v>0</v>
      </c>
      <c r="Y211" s="186">
        <f>СОГАЗ!Y214+Капитал!Y214+Ингосстрах!Y214+Ресо!Y214</f>
        <v>0</v>
      </c>
      <c r="Z211" s="12">
        <f t="shared" si="30"/>
        <v>0</v>
      </c>
      <c r="AA211" s="306">
        <f>СОГАЗ!AA214+Капитал!AA214+Ингосстрах!AA214+Ресо!AA214</f>
        <v>0</v>
      </c>
      <c r="AB211" s="305">
        <f>СОГАЗ!AB214+Капитал!AB214+Ингосстрах!AB214+Ресо!AB214</f>
        <v>0</v>
      </c>
      <c r="AC211" s="305">
        <f>СОГАЗ!AC214+Капитал!AC214+Ингосстрах!AC214+Ресо!AC214</f>
        <v>0</v>
      </c>
      <c r="AD211" s="187">
        <f>СОГАЗ!AD214+Капитал!AD214+Ингосстрах!AD214+Ресо!AD214</f>
        <v>0</v>
      </c>
      <c r="AE211" s="14">
        <f>СОГАЗ!AE214+Капитал!AE214+Ингосстрах!AE214+Ресо!AE214</f>
        <v>0</v>
      </c>
      <c r="AF211" s="305">
        <f>СОГАЗ!AF214+Капитал!AF214+Ингосстрах!AF214+Ресо!AF214</f>
        <v>0</v>
      </c>
      <c r="AG211" s="305">
        <f>СОГАЗ!AG214+Капитал!AG214+Ингосстрах!AG214+Ресо!AG214</f>
        <v>0</v>
      </c>
      <c r="AH211" s="302">
        <f>СОГАЗ!AH214+Капитал!AH214+Ингосстрах!AH214+Ресо!AH214</f>
        <v>0</v>
      </c>
      <c r="AI211" s="17">
        <f t="shared" si="31"/>
        <v>0</v>
      </c>
      <c r="AJ211" s="12">
        <f t="shared" si="32"/>
        <v>0</v>
      </c>
      <c r="AK211" s="306">
        <f>СОГАЗ!AK214+Капитал!AK214+Ингосстрах!AK214+Ресо!AK214</f>
        <v>0</v>
      </c>
      <c r="AL211" s="305">
        <f>СОГАЗ!AL214+Капитал!AL214+Ингосстрах!AL214+Ресо!AL214</f>
        <v>0</v>
      </c>
      <c r="AM211" s="187">
        <f>СОГАЗ!AM214+Капитал!AM214+Ингосстрах!AM214+Ресо!AM214</f>
        <v>0</v>
      </c>
      <c r="AN211" s="14">
        <f>СОГАЗ!AN214+Капитал!AN214+Ингосстрах!AN214+Ресо!AN214</f>
        <v>7444</v>
      </c>
      <c r="AO211" s="186">
        <f>СОГАЗ!AO214+Капитал!AO214+Ингосстрах!AO214+Ресо!AO214</f>
        <v>3</v>
      </c>
      <c r="AP211" s="309">
        <f t="shared" si="33"/>
        <v>18555435.48</v>
      </c>
      <c r="AQ211" s="314">
        <f t="shared" si="36"/>
        <v>0</v>
      </c>
      <c r="AR211" s="307">
        <v>0</v>
      </c>
      <c r="AS211" s="307">
        <v>0</v>
      </c>
      <c r="AT211" s="307">
        <v>0</v>
      </c>
      <c r="AU211" s="307">
        <v>0</v>
      </c>
      <c r="AV211" s="307">
        <v>0</v>
      </c>
      <c r="AW211" s="307">
        <v>0</v>
      </c>
      <c r="AX211" s="307">
        <v>0</v>
      </c>
      <c r="AY211" s="307">
        <v>0</v>
      </c>
      <c r="AZ211" s="307">
        <v>0</v>
      </c>
      <c r="BA211" s="309">
        <v>0</v>
      </c>
      <c r="BB211" s="307">
        <v>0</v>
      </c>
      <c r="BC211" s="307">
        <v>0</v>
      </c>
      <c r="BD211" s="307">
        <v>0</v>
      </c>
      <c r="BE211" s="307">
        <v>0</v>
      </c>
      <c r="BF211" s="307">
        <v>0</v>
      </c>
      <c r="BG211" s="307">
        <v>0</v>
      </c>
      <c r="BH211" s="307">
        <v>0</v>
      </c>
      <c r="BI211" s="307">
        <v>0</v>
      </c>
      <c r="BJ211" s="307">
        <v>0</v>
      </c>
      <c r="BK211" s="307">
        <v>0</v>
      </c>
      <c r="BL211" s="307">
        <v>0</v>
      </c>
      <c r="BM211" s="307">
        <v>0</v>
      </c>
      <c r="BN211" s="314">
        <f t="shared" si="37"/>
        <v>0</v>
      </c>
      <c r="BO211" s="307">
        <v>0</v>
      </c>
      <c r="BP211" s="307">
        <v>0</v>
      </c>
      <c r="BQ211" s="307">
        <v>0</v>
      </c>
      <c r="BR211" s="307">
        <v>0</v>
      </c>
      <c r="BS211" s="307"/>
      <c r="BT211" s="307">
        <v>0</v>
      </c>
      <c r="BU211" s="307">
        <v>0</v>
      </c>
      <c r="BV211" s="307">
        <v>0</v>
      </c>
      <c r="BW211" s="314">
        <f t="shared" si="38"/>
        <v>0</v>
      </c>
      <c r="BX211" s="314">
        <f t="shared" si="39"/>
        <v>0</v>
      </c>
      <c r="BY211" s="307">
        <v>0</v>
      </c>
      <c r="BZ211" s="307">
        <v>0</v>
      </c>
      <c r="CA211" s="307">
        <v>0</v>
      </c>
      <c r="CB211" s="309">
        <v>18555435.48</v>
      </c>
      <c r="CC211" s="317">
        <v>7478.01</v>
      </c>
      <c r="CE211" s="311"/>
    </row>
    <row r="212" spans="1:83" ht="18.75">
      <c r="A212" s="184">
        <v>520241</v>
      </c>
      <c r="B212" s="300">
        <v>205</v>
      </c>
      <c r="C212" s="185" t="s">
        <v>251</v>
      </c>
      <c r="D212" s="12">
        <f t="shared" si="34"/>
        <v>0</v>
      </c>
      <c r="E212" s="270">
        <f>СОГАЗ!E215+Капитал!E215+Ингосстрах!E215+Ресо!E215</f>
        <v>0</v>
      </c>
      <c r="F212" s="270">
        <f>СОГАЗ!F215+Капитал!F215+Ингосстрах!F215+Ресо!F215</f>
        <v>0</v>
      </c>
      <c r="G212" s="270">
        <f>СОГАЗ!G215+Капитал!G215+Ингосстрах!G215+Ресо!G215</f>
        <v>0</v>
      </c>
      <c r="H212" s="270">
        <f>СОГАЗ!H215+Капитал!H215+Ингосстрах!H215+Ресо!H215</f>
        <v>0</v>
      </c>
      <c r="I212" s="270">
        <f>СОГАЗ!I215+Капитал!I215+Ингосстрах!I215+Ресо!I215</f>
        <v>0</v>
      </c>
      <c r="J212" s="270">
        <f>СОГАЗ!J215+Капитал!J215+Ингосстрах!J215+Ресо!J215</f>
        <v>0</v>
      </c>
      <c r="K212" s="270">
        <f>СОГАЗ!K215+Капитал!K215+Ингосстрах!K215+Ресо!K215</f>
        <v>0</v>
      </c>
      <c r="L212" s="270">
        <f>СОГАЗ!L215+Капитал!L215+Ингосстрах!L215+Ресо!L215</f>
        <v>0</v>
      </c>
      <c r="M212" s="301">
        <f t="shared" si="35"/>
        <v>0</v>
      </c>
      <c r="N212" s="305">
        <f>СОГАЗ!N215+Капитал!N215+Ингосстрах!N215+Ресо!N215</f>
        <v>0</v>
      </c>
      <c r="O212" s="305">
        <f>СОГАЗ!O215+Капитал!O215+Ингосстрах!O215+Ресо!O215</f>
        <v>0</v>
      </c>
      <c r="P212" s="305">
        <f>СОГАЗ!P215+Капитал!P215+Ингосстрах!P215+Ресо!P215</f>
        <v>0</v>
      </c>
      <c r="Q212" s="305">
        <f>СОГАЗ!Q215+Капитал!Q215+Ингосстрах!Q215+Ресо!Q215</f>
        <v>0</v>
      </c>
      <c r="R212" s="305">
        <f>СОГАЗ!R215+Капитал!R215+Ингосстрах!R215+Ресо!R215</f>
        <v>0</v>
      </c>
      <c r="S212" s="305">
        <f>СОГАЗ!S215+Капитал!S215+Ингосстрах!S215+Ресо!S215</f>
        <v>0</v>
      </c>
      <c r="T212" s="305">
        <f>СОГАЗ!T215+Капитал!T215+Ингосстрах!T215+Ресо!T215</f>
        <v>0</v>
      </c>
      <c r="U212" s="305">
        <f>СОГАЗ!U215+Капитал!U215+Ингосстрах!U215+Ресо!U215</f>
        <v>0</v>
      </c>
      <c r="V212" s="305">
        <f>СОГАЗ!V215+Капитал!V215+Ингосстрах!V215+Ресо!V215</f>
        <v>0</v>
      </c>
      <c r="W212" s="305">
        <f>СОГАЗ!W215+Капитал!W215+Ингосстрах!W215+Ресо!W215</f>
        <v>0</v>
      </c>
      <c r="X212" s="305">
        <f>СОГАЗ!X215+Капитал!X215+Ингосстрах!X215+Ресо!X215</f>
        <v>0</v>
      </c>
      <c r="Y212" s="186">
        <f>СОГАЗ!Y215+Капитал!Y215+Ингосстрах!Y215+Ресо!Y215</f>
        <v>0</v>
      </c>
      <c r="Z212" s="12">
        <f t="shared" si="30"/>
        <v>0</v>
      </c>
      <c r="AA212" s="306">
        <f>СОГАЗ!AA215+Капитал!AA215+Ингосстрах!AA215+Ресо!AA215</f>
        <v>0</v>
      </c>
      <c r="AB212" s="305">
        <f>СОГАЗ!AB215+Капитал!AB215+Ингосстрах!AB215+Ресо!AB215</f>
        <v>0</v>
      </c>
      <c r="AC212" s="305">
        <f>СОГАЗ!AC215+Капитал!AC215+Ингосстрах!AC215+Ресо!AC215</f>
        <v>0</v>
      </c>
      <c r="AD212" s="187">
        <f>СОГАЗ!AD215+Капитал!AD215+Ингосстрах!AD215+Ресо!AD215</f>
        <v>0</v>
      </c>
      <c r="AE212" s="14">
        <f>СОГАЗ!AE215+Капитал!AE215+Ингосстрах!AE215+Ресо!AE215</f>
        <v>0</v>
      </c>
      <c r="AF212" s="305">
        <f>СОГАЗ!AF215+Капитал!AF215+Ингосстрах!AF215+Ресо!AF215</f>
        <v>0</v>
      </c>
      <c r="AG212" s="305">
        <f>СОГАЗ!AG215+Капитал!AG215+Ингосстрах!AG215+Ресо!AG215</f>
        <v>0</v>
      </c>
      <c r="AH212" s="302">
        <f>СОГАЗ!AH215+Капитал!AH215+Ингосстрах!AH215+Ресо!AH215</f>
        <v>0</v>
      </c>
      <c r="AI212" s="17">
        <f t="shared" si="31"/>
        <v>0</v>
      </c>
      <c r="AJ212" s="12">
        <f t="shared" si="32"/>
        <v>274</v>
      </c>
      <c r="AK212" s="306">
        <f>СОГАЗ!AK215+Капитал!AK215+Ингосстрах!AK215+Ресо!AK215</f>
        <v>274</v>
      </c>
      <c r="AL212" s="305">
        <f>СОГАЗ!AL215+Капитал!AL215+Ингосстрах!AL215+Ресо!AL215</f>
        <v>274</v>
      </c>
      <c r="AM212" s="187">
        <f>СОГАЗ!AM215+Капитал!AM215+Ингосстрах!AM215+Ресо!AM215</f>
        <v>0</v>
      </c>
      <c r="AN212" s="14">
        <f>СОГАЗ!AN215+Капитал!AN215+Ингосстрах!AN215+Ресо!AN215</f>
        <v>0</v>
      </c>
      <c r="AO212" s="186">
        <f>СОГАЗ!AO215+Капитал!AO215+Ингосстрах!AO215+Ресо!AO215</f>
        <v>0</v>
      </c>
      <c r="AP212" s="309">
        <f t="shared" si="33"/>
        <v>16164895.779999999</v>
      </c>
      <c r="AQ212" s="314">
        <f t="shared" si="36"/>
        <v>0</v>
      </c>
      <c r="AR212" s="307">
        <v>0</v>
      </c>
      <c r="AS212" s="307">
        <v>0</v>
      </c>
      <c r="AT212" s="307">
        <v>0</v>
      </c>
      <c r="AU212" s="307">
        <v>0</v>
      </c>
      <c r="AV212" s="307">
        <v>0</v>
      </c>
      <c r="AW212" s="307">
        <v>0</v>
      </c>
      <c r="AX212" s="307">
        <v>0</v>
      </c>
      <c r="AY212" s="307">
        <v>0</v>
      </c>
      <c r="AZ212" s="307">
        <v>0</v>
      </c>
      <c r="BA212" s="309">
        <v>0</v>
      </c>
      <c r="BB212" s="307">
        <v>0</v>
      </c>
      <c r="BC212" s="307">
        <v>0</v>
      </c>
      <c r="BD212" s="307">
        <v>0</v>
      </c>
      <c r="BE212" s="307">
        <v>0</v>
      </c>
      <c r="BF212" s="307">
        <v>0</v>
      </c>
      <c r="BG212" s="307">
        <v>0</v>
      </c>
      <c r="BH212" s="307">
        <v>0</v>
      </c>
      <c r="BI212" s="307">
        <v>0</v>
      </c>
      <c r="BJ212" s="307">
        <v>0</v>
      </c>
      <c r="BK212" s="307">
        <v>0</v>
      </c>
      <c r="BL212" s="307">
        <v>0</v>
      </c>
      <c r="BM212" s="307">
        <v>0</v>
      </c>
      <c r="BN212" s="314">
        <f t="shared" si="37"/>
        <v>0</v>
      </c>
      <c r="BO212" s="307">
        <v>0</v>
      </c>
      <c r="BP212" s="307">
        <v>0</v>
      </c>
      <c r="BQ212" s="307">
        <v>0</v>
      </c>
      <c r="BR212" s="307">
        <v>0</v>
      </c>
      <c r="BS212" s="307"/>
      <c r="BT212" s="307">
        <v>0</v>
      </c>
      <c r="BU212" s="307">
        <v>0</v>
      </c>
      <c r="BV212" s="307">
        <v>0</v>
      </c>
      <c r="BW212" s="314">
        <f t="shared" si="38"/>
        <v>0</v>
      </c>
      <c r="BX212" s="314">
        <f t="shared" si="39"/>
        <v>16164895.779999999</v>
      </c>
      <c r="BY212" s="307">
        <v>16164895.779999999</v>
      </c>
      <c r="BZ212" s="307">
        <v>16164895.779999999</v>
      </c>
      <c r="CA212" s="307">
        <v>0</v>
      </c>
      <c r="CB212" s="309">
        <v>0</v>
      </c>
      <c r="CC212" s="317">
        <v>0</v>
      </c>
      <c r="CE212" s="311"/>
    </row>
    <row r="213" spans="1:83" ht="28.5">
      <c r="A213" s="184">
        <v>520367</v>
      </c>
      <c r="B213" s="300">
        <v>206</v>
      </c>
      <c r="C213" s="185" t="s">
        <v>252</v>
      </c>
      <c r="D213" s="12">
        <f t="shared" si="34"/>
        <v>2000</v>
      </c>
      <c r="E213" s="270">
        <f>СОГАЗ!E216+Капитал!E216+Ингосстрах!E216+Ресо!E216</f>
        <v>2000</v>
      </c>
      <c r="F213" s="270">
        <f>СОГАЗ!F216+Капитал!F216+Ингосстрах!F216+Ресо!F216</f>
        <v>0</v>
      </c>
      <c r="G213" s="270">
        <f>СОГАЗ!G216+Капитал!G216+Ингосстрах!G216+Ресо!G216</f>
        <v>0</v>
      </c>
      <c r="H213" s="270">
        <f>СОГАЗ!H216+Капитал!H216+Ингосстрах!H216+Ресо!H216</f>
        <v>0</v>
      </c>
      <c r="I213" s="270">
        <f>СОГАЗ!I216+Капитал!I216+Ингосстрах!I216+Ресо!I216</f>
        <v>0</v>
      </c>
      <c r="J213" s="270">
        <f>СОГАЗ!J216+Капитал!J216+Ингосстрах!J216+Ресо!J216</f>
        <v>0</v>
      </c>
      <c r="K213" s="270">
        <f>СОГАЗ!K216+Капитал!K216+Ингосстрах!K216+Ресо!K216</f>
        <v>0</v>
      </c>
      <c r="L213" s="270">
        <f>СОГАЗ!L216+Капитал!L216+Ингосстрах!L216+Ресо!L216</f>
        <v>0</v>
      </c>
      <c r="M213" s="301">
        <f t="shared" si="35"/>
        <v>470</v>
      </c>
      <c r="N213" s="305">
        <f>СОГАЗ!N216+Капитал!N216+Ингосстрах!N216+Ресо!N216</f>
        <v>470</v>
      </c>
      <c r="O213" s="305">
        <f>СОГАЗ!O216+Капитал!O216+Ингосстрах!O216+Ресо!O216</f>
        <v>0</v>
      </c>
      <c r="P213" s="305">
        <f>СОГАЗ!P216+Капитал!P216+Ингосстрах!P216+Ресо!P216</f>
        <v>0</v>
      </c>
      <c r="Q213" s="305">
        <f>СОГАЗ!Q216+Капитал!Q216+Ингосстрах!Q216+Ресо!Q216</f>
        <v>0</v>
      </c>
      <c r="R213" s="305">
        <f>СОГАЗ!R216+Капитал!R216+Ингосстрах!R216+Ресо!R216</f>
        <v>0</v>
      </c>
      <c r="S213" s="305">
        <f>СОГАЗ!S216+Капитал!S216+Ингосстрах!S216+Ресо!S216</f>
        <v>0</v>
      </c>
      <c r="T213" s="305">
        <f>СОГАЗ!T216+Капитал!T216+Ингосстрах!T216+Ресо!T216</f>
        <v>0</v>
      </c>
      <c r="U213" s="305">
        <f>СОГАЗ!U216+Капитал!U216+Ингосстрах!U216+Ресо!U216</f>
        <v>0</v>
      </c>
      <c r="V213" s="305">
        <f>СОГАЗ!V216+Капитал!V216+Ингосстрах!V216+Ресо!V216</f>
        <v>0</v>
      </c>
      <c r="W213" s="305">
        <f>СОГАЗ!W216+Капитал!W216+Ингосстрах!W216+Ресо!W216</f>
        <v>0</v>
      </c>
      <c r="X213" s="305">
        <f>СОГАЗ!X216+Капитал!X216+Ингосстрах!X216+Ресо!X216</f>
        <v>0</v>
      </c>
      <c r="Y213" s="186">
        <f>СОГАЗ!Y216+Капитал!Y216+Ингосстрах!Y216+Ресо!Y216</f>
        <v>0</v>
      </c>
      <c r="Z213" s="12">
        <f t="shared" si="30"/>
        <v>0</v>
      </c>
      <c r="AA213" s="306">
        <f>СОГАЗ!AA216+Капитал!AA216+Ингосстрах!AA216+Ресо!AA216</f>
        <v>0</v>
      </c>
      <c r="AB213" s="305">
        <f>СОГАЗ!AB216+Капитал!AB216+Ингосстрах!AB216+Ресо!AB216</f>
        <v>0</v>
      </c>
      <c r="AC213" s="305">
        <f>СОГАЗ!AC216+Капитал!AC216+Ингосстрах!AC216+Ресо!AC216</f>
        <v>0</v>
      </c>
      <c r="AD213" s="187">
        <f>СОГАЗ!AD216+Капитал!AD216+Ингосстрах!AD216+Ресо!AD216</f>
        <v>0</v>
      </c>
      <c r="AE213" s="14">
        <f>СОГАЗ!AE216+Капитал!AE216+Ингосстрах!AE216+Ресо!AE216</f>
        <v>0</v>
      </c>
      <c r="AF213" s="305">
        <f>СОГАЗ!AF216+Капитал!AF216+Ингосстрах!AF216+Ресо!AF216</f>
        <v>0</v>
      </c>
      <c r="AG213" s="305">
        <f>СОГАЗ!AG216+Капитал!AG216+Ингосстрах!AG216+Ресо!AG216</f>
        <v>0</v>
      </c>
      <c r="AH213" s="302">
        <f>СОГАЗ!AH216+Капитал!AH216+Ингосстрах!AH216+Ресо!AH216</f>
        <v>0</v>
      </c>
      <c r="AI213" s="17">
        <f t="shared" si="31"/>
        <v>0</v>
      </c>
      <c r="AJ213" s="12">
        <f t="shared" si="32"/>
        <v>49</v>
      </c>
      <c r="AK213" s="306">
        <f>СОГАЗ!AK216+Капитал!AK216+Ингосстрах!AK216+Ресо!AK216</f>
        <v>49</v>
      </c>
      <c r="AL213" s="305">
        <f>СОГАЗ!AL216+Капитал!AL216+Ингосстрах!AL216+Ресо!AL216</f>
        <v>0</v>
      </c>
      <c r="AM213" s="187">
        <f>СОГАЗ!AM216+Капитал!AM216+Ингосстрах!AM216+Ресо!AM216</f>
        <v>0</v>
      </c>
      <c r="AN213" s="14">
        <f>СОГАЗ!AN216+Капитал!AN216+Ингосстрах!AN216+Ресо!AN216</f>
        <v>0</v>
      </c>
      <c r="AO213" s="186">
        <f>СОГАЗ!AO216+Капитал!AO216+Ингосстрах!AO216+Ресо!AO216</f>
        <v>0</v>
      </c>
      <c r="AP213" s="309">
        <f t="shared" si="33"/>
        <v>2642946.9900000002</v>
      </c>
      <c r="AQ213" s="314">
        <f t="shared" si="36"/>
        <v>402259.99999999994</v>
      </c>
      <c r="AR213" s="307">
        <v>402259.99999999994</v>
      </c>
      <c r="AS213" s="307">
        <v>0</v>
      </c>
      <c r="AT213" s="307">
        <v>0</v>
      </c>
      <c r="AU213" s="307">
        <v>0</v>
      </c>
      <c r="AV213" s="307">
        <v>0</v>
      </c>
      <c r="AW213" s="307">
        <v>0</v>
      </c>
      <c r="AX213" s="307">
        <v>0</v>
      </c>
      <c r="AY213" s="307">
        <v>0</v>
      </c>
      <c r="AZ213" s="307">
        <v>0</v>
      </c>
      <c r="BA213" s="309">
        <v>251952.9</v>
      </c>
      <c r="BB213" s="307">
        <v>251952.9</v>
      </c>
      <c r="BC213" s="307">
        <v>0</v>
      </c>
      <c r="BD213" s="307">
        <v>0</v>
      </c>
      <c r="BE213" s="307">
        <v>0</v>
      </c>
      <c r="BF213" s="307">
        <v>0</v>
      </c>
      <c r="BG213" s="307">
        <v>0</v>
      </c>
      <c r="BH213" s="307">
        <v>0</v>
      </c>
      <c r="BI213" s="307">
        <v>0</v>
      </c>
      <c r="BJ213" s="307">
        <v>0</v>
      </c>
      <c r="BK213" s="307">
        <v>0</v>
      </c>
      <c r="BL213" s="307">
        <v>0</v>
      </c>
      <c r="BM213" s="307">
        <v>0</v>
      </c>
      <c r="BN213" s="314">
        <f t="shared" si="37"/>
        <v>0</v>
      </c>
      <c r="BO213" s="307">
        <v>0</v>
      </c>
      <c r="BP213" s="307">
        <v>0</v>
      </c>
      <c r="BQ213" s="307">
        <v>0</v>
      </c>
      <c r="BR213" s="307">
        <v>0</v>
      </c>
      <c r="BS213" s="307"/>
      <c r="BT213" s="307">
        <v>0</v>
      </c>
      <c r="BU213" s="307">
        <v>0</v>
      </c>
      <c r="BV213" s="307">
        <v>0</v>
      </c>
      <c r="BW213" s="314">
        <f t="shared" si="38"/>
        <v>0</v>
      </c>
      <c r="BX213" s="314">
        <f t="shared" si="39"/>
        <v>1988734.09</v>
      </c>
      <c r="BY213" s="307">
        <v>1988734.09</v>
      </c>
      <c r="BZ213" s="307">
        <v>0</v>
      </c>
      <c r="CA213" s="307">
        <v>0</v>
      </c>
      <c r="CB213" s="309">
        <v>0</v>
      </c>
      <c r="CC213" s="317">
        <v>0</v>
      </c>
      <c r="CE213" s="311"/>
    </row>
    <row r="214" spans="1:83" ht="28.5">
      <c r="A214" s="184">
        <v>520403</v>
      </c>
      <c r="B214" s="300">
        <v>207</v>
      </c>
      <c r="C214" s="185" t="s">
        <v>253</v>
      </c>
      <c r="D214" s="12">
        <f t="shared" si="34"/>
        <v>4143</v>
      </c>
      <c r="E214" s="270">
        <f>СОГАЗ!E217+Капитал!E217+Ингосстрах!E217+Ресо!E217</f>
        <v>0</v>
      </c>
      <c r="F214" s="270">
        <f>СОГАЗ!F217+Капитал!F217+Ингосстрах!F217+Ресо!F217</f>
        <v>0</v>
      </c>
      <c r="G214" s="270">
        <f>СОГАЗ!G217+Капитал!G217+Ингосстрах!G217+Ресо!G217</f>
        <v>0</v>
      </c>
      <c r="H214" s="270">
        <f>СОГАЗ!H217+Капитал!H217+Ингосстрах!H217+Ресо!H217</f>
        <v>0</v>
      </c>
      <c r="I214" s="270">
        <f>СОГАЗ!I217+Капитал!I217+Ингосстрах!I217+Ресо!I217</f>
        <v>0</v>
      </c>
      <c r="J214" s="270">
        <f>СОГАЗ!J217+Капитал!J217+Ингосстрах!J217+Ресо!J217</f>
        <v>0</v>
      </c>
      <c r="K214" s="270">
        <f>СОГАЗ!K217+Капитал!K217+Ингосстрах!K217+Ресо!K217</f>
        <v>0</v>
      </c>
      <c r="L214" s="270">
        <f>СОГАЗ!L217+Капитал!L217+Ингосстрах!L217+Ресо!L217</f>
        <v>4143</v>
      </c>
      <c r="M214" s="301">
        <f t="shared" si="35"/>
        <v>3475</v>
      </c>
      <c r="N214" s="305">
        <f>СОГАЗ!N217+Капитал!N217+Ингосстрах!N217+Ресо!N217</f>
        <v>0</v>
      </c>
      <c r="O214" s="305">
        <f>СОГАЗ!O217+Капитал!O217+Ингосстрах!O217+Ресо!O217</f>
        <v>0</v>
      </c>
      <c r="P214" s="305">
        <f>СОГАЗ!P217+Капитал!P217+Ингосстрах!P217+Ресо!P217</f>
        <v>0</v>
      </c>
      <c r="Q214" s="305">
        <f>СОГАЗ!Q217+Капитал!Q217+Ингосстрах!Q217+Ресо!Q217</f>
        <v>0</v>
      </c>
      <c r="R214" s="305">
        <f>СОГАЗ!R217+Капитал!R217+Ингосстрах!R217+Ресо!R217</f>
        <v>0</v>
      </c>
      <c r="S214" s="305">
        <f>СОГАЗ!S217+Капитал!S217+Ингосстрах!S217+Ресо!S217</f>
        <v>0</v>
      </c>
      <c r="T214" s="305">
        <f>СОГАЗ!T217+Капитал!T217+Ингосстрах!T217+Ресо!T217</f>
        <v>0</v>
      </c>
      <c r="U214" s="305">
        <f>СОГАЗ!U217+Капитал!U217+Ингосстрах!U217+Ресо!U217</f>
        <v>0</v>
      </c>
      <c r="V214" s="305">
        <f>СОГАЗ!V217+Капитал!V217+Ингосстрах!V217+Ресо!V217</f>
        <v>0</v>
      </c>
      <c r="W214" s="305">
        <f>СОГАЗ!W217+Капитал!W217+Ингосстрах!W217+Ресо!W217</f>
        <v>0</v>
      </c>
      <c r="X214" s="305">
        <f>СОГАЗ!X217+Капитал!X217+Ингосстрах!X217+Ресо!X217</f>
        <v>0</v>
      </c>
      <c r="Y214" s="186">
        <f>СОГАЗ!Y217+Капитал!Y217+Ингосстрах!Y217+Ресо!Y217</f>
        <v>3475</v>
      </c>
      <c r="Z214" s="12">
        <f t="shared" si="30"/>
        <v>51</v>
      </c>
      <c r="AA214" s="306">
        <f>СОГАЗ!AA217+Капитал!AA217+Ингосстрах!AA217+Ресо!AA217</f>
        <v>0</v>
      </c>
      <c r="AB214" s="305">
        <f>СОГАЗ!AB217+Капитал!AB217+Ингосстрах!AB217+Ресо!AB217</f>
        <v>51</v>
      </c>
      <c r="AC214" s="305">
        <f>СОГАЗ!AC217+Капитал!AC217+Ингосстрах!AC217+Ресо!AC217</f>
        <v>0</v>
      </c>
      <c r="AD214" s="187">
        <f>СОГАЗ!AD217+Капитал!AD217+Ингосстрах!AD217+Ресо!AD217</f>
        <v>0</v>
      </c>
      <c r="AE214" s="14">
        <f>СОГАЗ!AE217+Капитал!AE217+Ингосстрах!AE217+Ресо!AE217</f>
        <v>0</v>
      </c>
      <c r="AF214" s="305">
        <f>СОГАЗ!AF217+Капитал!AF217+Ингосстрах!AF217+Ресо!AF217</f>
        <v>0</v>
      </c>
      <c r="AG214" s="305">
        <f>СОГАЗ!AG217+Капитал!AG217+Ингосстрах!AG217+Ресо!AG217</f>
        <v>0</v>
      </c>
      <c r="AH214" s="302">
        <f>СОГАЗ!AH217+Капитал!AH217+Ингосстрах!AH217+Ресо!AH217</f>
        <v>0</v>
      </c>
      <c r="AI214" s="17">
        <f t="shared" si="31"/>
        <v>0</v>
      </c>
      <c r="AJ214" s="12">
        <f t="shared" si="32"/>
        <v>0</v>
      </c>
      <c r="AK214" s="306">
        <f>СОГАЗ!AK217+Капитал!AK217+Ингосстрах!AK217+Ресо!AK217</f>
        <v>0</v>
      </c>
      <c r="AL214" s="305">
        <f>СОГАЗ!AL217+Капитал!AL217+Ингосстрах!AL217+Ресо!AL217</f>
        <v>0</v>
      </c>
      <c r="AM214" s="187">
        <f>СОГАЗ!AM217+Капитал!AM217+Ингосстрах!AM217+Ресо!AM217</f>
        <v>0</v>
      </c>
      <c r="AN214" s="14">
        <f>СОГАЗ!AN217+Капитал!AN217+Ингосстрах!AN217+Ресо!AN217</f>
        <v>0</v>
      </c>
      <c r="AO214" s="186">
        <f>СОГАЗ!AO217+Капитал!AO217+Ингосстрах!AO217+Ресо!AO217</f>
        <v>0</v>
      </c>
      <c r="AP214" s="309">
        <f t="shared" si="33"/>
        <v>5438119.0199999996</v>
      </c>
      <c r="AQ214" s="314">
        <f t="shared" si="36"/>
        <v>2313658.3499999996</v>
      </c>
      <c r="AR214" s="307">
        <v>0</v>
      </c>
      <c r="AS214" s="307">
        <v>0</v>
      </c>
      <c r="AT214" s="307">
        <v>0</v>
      </c>
      <c r="AU214" s="307">
        <v>0</v>
      </c>
      <c r="AV214" s="307">
        <v>0</v>
      </c>
      <c r="AW214" s="307">
        <v>0</v>
      </c>
      <c r="AX214" s="307">
        <v>0</v>
      </c>
      <c r="AY214" s="307">
        <v>0</v>
      </c>
      <c r="AZ214" s="307">
        <v>2313658.3499999996</v>
      </c>
      <c r="BA214" s="309">
        <v>3102063</v>
      </c>
      <c r="BB214" s="307">
        <v>0</v>
      </c>
      <c r="BC214" s="307">
        <v>0</v>
      </c>
      <c r="BD214" s="307">
        <v>0</v>
      </c>
      <c r="BE214" s="307">
        <v>0</v>
      </c>
      <c r="BF214" s="307">
        <v>0</v>
      </c>
      <c r="BG214" s="307">
        <v>0</v>
      </c>
      <c r="BH214" s="307">
        <v>0</v>
      </c>
      <c r="BI214" s="307">
        <v>0</v>
      </c>
      <c r="BJ214" s="307">
        <v>0</v>
      </c>
      <c r="BK214" s="307">
        <v>0</v>
      </c>
      <c r="BL214" s="307">
        <v>0</v>
      </c>
      <c r="BM214" s="307">
        <v>3102063</v>
      </c>
      <c r="BN214" s="314">
        <f t="shared" si="37"/>
        <v>22397.670000000002</v>
      </c>
      <c r="BO214" s="307">
        <v>0</v>
      </c>
      <c r="BP214" s="307">
        <v>22397.670000000002</v>
      </c>
      <c r="BQ214" s="307">
        <v>0</v>
      </c>
      <c r="BR214" s="307">
        <v>0</v>
      </c>
      <c r="BS214" s="307"/>
      <c r="BT214" s="307">
        <v>0</v>
      </c>
      <c r="BU214" s="307">
        <v>0</v>
      </c>
      <c r="BV214" s="307">
        <v>0</v>
      </c>
      <c r="BW214" s="314">
        <f t="shared" si="38"/>
        <v>0</v>
      </c>
      <c r="BX214" s="314">
        <f t="shared" si="39"/>
        <v>0</v>
      </c>
      <c r="BY214" s="307">
        <v>0</v>
      </c>
      <c r="BZ214" s="307">
        <v>0</v>
      </c>
      <c r="CA214" s="307">
        <v>0</v>
      </c>
      <c r="CB214" s="309">
        <v>0</v>
      </c>
      <c r="CC214" s="317">
        <v>0</v>
      </c>
      <c r="CE214" s="311"/>
    </row>
    <row r="215" spans="1:83" ht="28.5">
      <c r="A215" s="184">
        <v>520250</v>
      </c>
      <c r="B215" s="300">
        <v>208</v>
      </c>
      <c r="C215" s="185" t="s">
        <v>254</v>
      </c>
      <c r="D215" s="12">
        <f t="shared" si="34"/>
        <v>2754</v>
      </c>
      <c r="E215" s="270">
        <f>СОГАЗ!E218+Капитал!E218+Ингосстрах!E218+Ресо!E218</f>
        <v>0</v>
      </c>
      <c r="F215" s="270">
        <f>СОГАЗ!F218+Капитал!F218+Ингосстрах!F218+Ресо!F218</f>
        <v>0</v>
      </c>
      <c r="G215" s="270">
        <f>СОГАЗ!G218+Капитал!G218+Ингосстрах!G218+Ресо!G218</f>
        <v>0</v>
      </c>
      <c r="H215" s="270">
        <f>СОГАЗ!H218+Капитал!H218+Ингосстрах!H218+Ресо!H218</f>
        <v>0</v>
      </c>
      <c r="I215" s="270">
        <f>СОГАЗ!I218+Капитал!I218+Ингосстрах!I218+Ресо!I218</f>
        <v>0</v>
      </c>
      <c r="J215" s="270">
        <f>СОГАЗ!J218+Капитал!J218+Ингосстрах!J218+Ресо!J218</f>
        <v>0</v>
      </c>
      <c r="K215" s="270">
        <f>СОГАЗ!K218+Капитал!K218+Ингосстрах!K218+Ресо!K218</f>
        <v>0</v>
      </c>
      <c r="L215" s="270">
        <f>СОГАЗ!L218+Капитал!L218+Ингосстрах!L218+Ресо!L218</f>
        <v>2754</v>
      </c>
      <c r="M215" s="301">
        <f t="shared" si="35"/>
        <v>829</v>
      </c>
      <c r="N215" s="305">
        <f>СОГАЗ!N218+Капитал!N218+Ингосстрах!N218+Ресо!N218</f>
        <v>0</v>
      </c>
      <c r="O215" s="305">
        <f>СОГАЗ!O218+Капитал!O218+Ингосстрах!O218+Ресо!O218</f>
        <v>0</v>
      </c>
      <c r="P215" s="305">
        <f>СОГАЗ!P218+Капитал!P218+Ингосстрах!P218+Ресо!P218</f>
        <v>0</v>
      </c>
      <c r="Q215" s="305">
        <f>СОГАЗ!Q218+Капитал!Q218+Ингосстрах!Q218+Ресо!Q218</f>
        <v>0</v>
      </c>
      <c r="R215" s="305">
        <f>СОГАЗ!R218+Капитал!R218+Ингосстрах!R218+Ресо!R218</f>
        <v>0</v>
      </c>
      <c r="S215" s="305">
        <f>СОГАЗ!S218+Капитал!S218+Ингосстрах!S218+Ресо!S218</f>
        <v>0</v>
      </c>
      <c r="T215" s="305">
        <f>СОГАЗ!T218+Капитал!T218+Ингосстрах!T218+Ресо!T218</f>
        <v>0</v>
      </c>
      <c r="U215" s="305">
        <f>СОГАЗ!U218+Капитал!U218+Ингосстрах!U218+Ресо!U218</f>
        <v>0</v>
      </c>
      <c r="V215" s="305">
        <f>СОГАЗ!V218+Капитал!V218+Ингосстрах!V218+Ресо!V218</f>
        <v>0</v>
      </c>
      <c r="W215" s="305">
        <f>СОГАЗ!W218+Капитал!W218+Ингосстрах!W218+Ресо!W218</f>
        <v>0</v>
      </c>
      <c r="X215" s="305">
        <f>СОГАЗ!X218+Капитал!X218+Ингосстрах!X218+Ресо!X218</f>
        <v>0</v>
      </c>
      <c r="Y215" s="186">
        <f>СОГАЗ!Y218+Капитал!Y218+Ингосстрах!Y218+Ресо!Y218</f>
        <v>829</v>
      </c>
      <c r="Z215" s="12">
        <f t="shared" si="30"/>
        <v>4</v>
      </c>
      <c r="AA215" s="306">
        <f>СОГАЗ!AA218+Капитал!AA218+Ингосстрах!AA218+Ресо!AA218</f>
        <v>0</v>
      </c>
      <c r="AB215" s="305">
        <f>СОГАЗ!AB218+Капитал!AB218+Ингосстрах!AB218+Ресо!AB218</f>
        <v>4</v>
      </c>
      <c r="AC215" s="305">
        <f>СОГАЗ!AC218+Капитал!AC218+Ингосстрах!AC218+Ресо!AC218</f>
        <v>0</v>
      </c>
      <c r="AD215" s="187">
        <f>СОГАЗ!AD218+Капитал!AD218+Ингосстрах!AD218+Ресо!AD218</f>
        <v>0</v>
      </c>
      <c r="AE215" s="14">
        <f>СОГАЗ!AE218+Капитал!AE218+Ингосстрах!AE218+Ресо!AE218</f>
        <v>0</v>
      </c>
      <c r="AF215" s="305">
        <f>СОГАЗ!AF218+Капитал!AF218+Ингосстрах!AF218+Ресо!AF218</f>
        <v>0</v>
      </c>
      <c r="AG215" s="305">
        <f>СОГАЗ!AG218+Капитал!AG218+Ингосстрах!AG218+Ресо!AG218</f>
        <v>0</v>
      </c>
      <c r="AH215" s="302">
        <f>СОГАЗ!AH218+Капитал!AH218+Ингосстрах!AH218+Ресо!AH218</f>
        <v>0</v>
      </c>
      <c r="AI215" s="17">
        <f t="shared" si="31"/>
        <v>0</v>
      </c>
      <c r="AJ215" s="12">
        <f t="shared" si="32"/>
        <v>0</v>
      </c>
      <c r="AK215" s="306">
        <f>СОГАЗ!AK218+Капитал!AK218+Ингосстрах!AK218+Ресо!AK218</f>
        <v>0</v>
      </c>
      <c r="AL215" s="305">
        <f>СОГАЗ!AL218+Капитал!AL218+Ингосстрах!AL218+Ресо!AL218</f>
        <v>0</v>
      </c>
      <c r="AM215" s="187">
        <f>СОГАЗ!AM218+Капитал!AM218+Ингосстрах!AM218+Ресо!AM218</f>
        <v>0</v>
      </c>
      <c r="AN215" s="14">
        <f>СОГАЗ!AN218+Капитал!AN218+Ингосстрах!AN218+Ресо!AN218</f>
        <v>0</v>
      </c>
      <c r="AO215" s="186">
        <f>СОГАЗ!AO218+Капитал!AO218+Ингосстрах!AO218+Ресо!AO218</f>
        <v>0</v>
      </c>
      <c r="AP215" s="309">
        <f t="shared" si="33"/>
        <v>2279759.7000000002</v>
      </c>
      <c r="AQ215" s="314">
        <f t="shared" si="36"/>
        <v>1537971.3</v>
      </c>
      <c r="AR215" s="307">
        <v>0</v>
      </c>
      <c r="AS215" s="307">
        <v>0</v>
      </c>
      <c r="AT215" s="307">
        <v>0</v>
      </c>
      <c r="AU215" s="307">
        <v>0</v>
      </c>
      <c r="AV215" s="307">
        <v>0</v>
      </c>
      <c r="AW215" s="307">
        <v>0</v>
      </c>
      <c r="AX215" s="307">
        <v>0</v>
      </c>
      <c r="AY215" s="307">
        <v>0</v>
      </c>
      <c r="AZ215" s="307">
        <v>1537971.3</v>
      </c>
      <c r="BA215" s="309">
        <v>740031.72000000009</v>
      </c>
      <c r="BB215" s="307">
        <v>0</v>
      </c>
      <c r="BC215" s="307">
        <v>0</v>
      </c>
      <c r="BD215" s="307">
        <v>0</v>
      </c>
      <c r="BE215" s="307">
        <v>0</v>
      </c>
      <c r="BF215" s="307">
        <v>0</v>
      </c>
      <c r="BG215" s="307">
        <v>0</v>
      </c>
      <c r="BH215" s="307">
        <v>0</v>
      </c>
      <c r="BI215" s="307">
        <v>0</v>
      </c>
      <c r="BJ215" s="307">
        <v>0</v>
      </c>
      <c r="BK215" s="307">
        <v>0</v>
      </c>
      <c r="BL215" s="307">
        <v>0</v>
      </c>
      <c r="BM215" s="307">
        <v>740031.72000000009</v>
      </c>
      <c r="BN215" s="314">
        <f t="shared" si="37"/>
        <v>1756.68</v>
      </c>
      <c r="BO215" s="307">
        <v>0</v>
      </c>
      <c r="BP215" s="307">
        <v>1756.68</v>
      </c>
      <c r="BQ215" s="307">
        <v>0</v>
      </c>
      <c r="BR215" s="307">
        <v>0</v>
      </c>
      <c r="BS215" s="307"/>
      <c r="BT215" s="307">
        <v>0</v>
      </c>
      <c r="BU215" s="307">
        <v>0</v>
      </c>
      <c r="BV215" s="307">
        <v>0</v>
      </c>
      <c r="BW215" s="314">
        <f t="shared" si="38"/>
        <v>0</v>
      </c>
      <c r="BX215" s="314">
        <f t="shared" si="39"/>
        <v>0</v>
      </c>
      <c r="BY215" s="307">
        <v>0</v>
      </c>
      <c r="BZ215" s="307">
        <v>0</v>
      </c>
      <c r="CA215" s="307">
        <v>0</v>
      </c>
      <c r="CB215" s="309">
        <v>0</v>
      </c>
      <c r="CC215" s="317">
        <v>0</v>
      </c>
      <c r="CE215" s="311"/>
    </row>
    <row r="216" spans="1:83" ht="28.5">
      <c r="A216" s="184">
        <v>520130</v>
      </c>
      <c r="B216" s="300">
        <v>209</v>
      </c>
      <c r="C216" s="185" t="s">
        <v>255</v>
      </c>
      <c r="D216" s="12">
        <f t="shared" si="34"/>
        <v>0</v>
      </c>
      <c r="E216" s="270">
        <f>СОГАЗ!E219+Капитал!E219+Ингосстрах!E219+Ресо!E219</f>
        <v>0</v>
      </c>
      <c r="F216" s="270">
        <f>СОГАЗ!F219+Капитал!F219+Ингосстрах!F219+Ресо!F219</f>
        <v>0</v>
      </c>
      <c r="G216" s="270">
        <f>СОГАЗ!G219+Капитал!G219+Ингосстрах!G219+Ресо!G219</f>
        <v>0</v>
      </c>
      <c r="H216" s="270">
        <f>СОГАЗ!H219+Капитал!H219+Ингосстрах!H219+Ресо!H219</f>
        <v>0</v>
      </c>
      <c r="I216" s="270">
        <f>СОГАЗ!I219+Капитал!I219+Ингосстрах!I219+Ресо!I219</f>
        <v>0</v>
      </c>
      <c r="J216" s="270">
        <f>СОГАЗ!J219+Капитал!J219+Ингосстрах!J219+Ресо!J219</f>
        <v>0</v>
      </c>
      <c r="K216" s="270">
        <f>СОГАЗ!K219+Капитал!K219+Ингосстрах!K219+Ресо!K219</f>
        <v>0</v>
      </c>
      <c r="L216" s="270">
        <f>СОГАЗ!L219+Капитал!L219+Ингосстрах!L219+Ресо!L219</f>
        <v>0</v>
      </c>
      <c r="M216" s="301">
        <f t="shared" si="35"/>
        <v>4223</v>
      </c>
      <c r="N216" s="305">
        <f>СОГАЗ!N219+Капитал!N219+Ингосстрах!N219+Ресо!N219</f>
        <v>0</v>
      </c>
      <c r="O216" s="305">
        <f>СОГАЗ!O219+Капитал!O219+Ингосстрах!O219+Ресо!O219</f>
        <v>0</v>
      </c>
      <c r="P216" s="305">
        <f>СОГАЗ!P219+Капитал!P219+Ингосстрах!P219+Ресо!P219</f>
        <v>0</v>
      </c>
      <c r="Q216" s="305">
        <f>СОГАЗ!Q219+Капитал!Q219+Ингосстрах!Q219+Ресо!Q219</f>
        <v>0</v>
      </c>
      <c r="R216" s="305">
        <f>СОГАЗ!R219+Капитал!R219+Ингосстрах!R219+Ресо!R219</f>
        <v>0</v>
      </c>
      <c r="S216" s="305">
        <f>СОГАЗ!S219+Капитал!S219+Ингосстрах!S219+Ресо!S219</f>
        <v>0</v>
      </c>
      <c r="T216" s="305">
        <f>СОГАЗ!T219+Капитал!T219+Ингосстрах!T219+Ресо!T219</f>
        <v>0</v>
      </c>
      <c r="U216" s="305">
        <f>СОГАЗ!U219+Капитал!U219+Ингосстрах!U219+Ресо!U219</f>
        <v>0</v>
      </c>
      <c r="V216" s="305">
        <f>СОГАЗ!V219+Капитал!V219+Ингосстрах!V219+Ресо!V219</f>
        <v>0</v>
      </c>
      <c r="W216" s="305">
        <f>СОГАЗ!W219+Капитал!W219+Ингосстрах!W219+Ресо!W219</f>
        <v>0</v>
      </c>
      <c r="X216" s="305">
        <f>СОГАЗ!X219+Капитал!X219+Ингосстрах!X219+Ресо!X219</f>
        <v>4223</v>
      </c>
      <c r="Y216" s="186">
        <f>СОГАЗ!Y219+Капитал!Y219+Ингосстрах!Y219+Ресо!Y219</f>
        <v>0</v>
      </c>
      <c r="Z216" s="12">
        <f t="shared" si="30"/>
        <v>0</v>
      </c>
      <c r="AA216" s="306">
        <f>СОГАЗ!AA219+Капитал!AA219+Ингосстрах!AA219+Ресо!AA219</f>
        <v>0</v>
      </c>
      <c r="AB216" s="305">
        <f>СОГАЗ!AB219+Капитал!AB219+Ингосстрах!AB219+Ресо!AB219</f>
        <v>0</v>
      </c>
      <c r="AC216" s="305">
        <f>СОГАЗ!AC219+Капитал!AC219+Ингосстрах!AC219+Ресо!AC219</f>
        <v>0</v>
      </c>
      <c r="AD216" s="187">
        <f>СОГАЗ!AD219+Капитал!AD219+Ингосстрах!AD219+Ресо!AD219</f>
        <v>0</v>
      </c>
      <c r="AE216" s="14">
        <f>СОГАЗ!AE219+Капитал!AE219+Ингосстрах!AE219+Ресо!AE219</f>
        <v>0</v>
      </c>
      <c r="AF216" s="305">
        <f>СОГАЗ!AF219+Капитал!AF219+Ингосстрах!AF219+Ресо!AF219</f>
        <v>0</v>
      </c>
      <c r="AG216" s="305">
        <f>СОГАЗ!AG219+Капитал!AG219+Ингосстрах!AG219+Ресо!AG219</f>
        <v>0</v>
      </c>
      <c r="AH216" s="302">
        <f>СОГАЗ!AH219+Капитал!AH219+Ингосстрах!AH219+Ресо!AH219</f>
        <v>0</v>
      </c>
      <c r="AI216" s="17">
        <f t="shared" si="31"/>
        <v>0</v>
      </c>
      <c r="AJ216" s="12">
        <f t="shared" si="32"/>
        <v>0</v>
      </c>
      <c r="AK216" s="306">
        <f>СОГАЗ!AK219+Капитал!AK219+Ингосстрах!AK219+Ресо!AK219</f>
        <v>0</v>
      </c>
      <c r="AL216" s="305">
        <f>СОГАЗ!AL219+Капитал!AL219+Ингосстрах!AL219+Ресо!AL219</f>
        <v>0</v>
      </c>
      <c r="AM216" s="187">
        <f>СОГАЗ!AM219+Капитал!AM219+Ингосстрах!AM219+Ресо!AM219</f>
        <v>0</v>
      </c>
      <c r="AN216" s="14">
        <f>СОГАЗ!AN219+Капитал!AN219+Ингосстрах!AN219+Ресо!AN219</f>
        <v>0</v>
      </c>
      <c r="AO216" s="186">
        <f>СОГАЗ!AO219+Капитал!AO219+Ингосстрах!AO219+Ресо!AO219</f>
        <v>0</v>
      </c>
      <c r="AP216" s="309">
        <f t="shared" si="33"/>
        <v>314702351.92000002</v>
      </c>
      <c r="AQ216" s="314">
        <f t="shared" si="36"/>
        <v>0</v>
      </c>
      <c r="AR216" s="307">
        <v>0</v>
      </c>
      <c r="AS216" s="307">
        <v>0</v>
      </c>
      <c r="AT216" s="307">
        <v>0</v>
      </c>
      <c r="AU216" s="307">
        <v>0</v>
      </c>
      <c r="AV216" s="307">
        <v>0</v>
      </c>
      <c r="AW216" s="307">
        <v>0</v>
      </c>
      <c r="AX216" s="307">
        <v>0</v>
      </c>
      <c r="AY216" s="307">
        <v>0</v>
      </c>
      <c r="AZ216" s="307">
        <v>0</v>
      </c>
      <c r="BA216" s="309">
        <v>314702351.92000002</v>
      </c>
      <c r="BB216" s="307">
        <v>0</v>
      </c>
      <c r="BC216" s="307">
        <v>0</v>
      </c>
      <c r="BD216" s="307">
        <v>0</v>
      </c>
      <c r="BE216" s="307">
        <v>0</v>
      </c>
      <c r="BF216" s="307">
        <v>0</v>
      </c>
      <c r="BG216" s="307">
        <v>0</v>
      </c>
      <c r="BH216" s="307">
        <v>0</v>
      </c>
      <c r="BI216" s="307">
        <v>0</v>
      </c>
      <c r="BJ216" s="307">
        <v>0</v>
      </c>
      <c r="BK216" s="307">
        <v>0</v>
      </c>
      <c r="BL216" s="307">
        <v>314702351.92000002</v>
      </c>
      <c r="BM216" s="307">
        <v>0</v>
      </c>
      <c r="BN216" s="314">
        <f t="shared" si="37"/>
        <v>0</v>
      </c>
      <c r="BO216" s="307">
        <v>0</v>
      </c>
      <c r="BP216" s="307">
        <v>0</v>
      </c>
      <c r="BQ216" s="307">
        <v>0</v>
      </c>
      <c r="BR216" s="307">
        <v>0</v>
      </c>
      <c r="BS216" s="307"/>
      <c r="BT216" s="307">
        <v>0</v>
      </c>
      <c r="BU216" s="307">
        <v>0</v>
      </c>
      <c r="BV216" s="307">
        <v>0</v>
      </c>
      <c r="BW216" s="314">
        <f t="shared" si="38"/>
        <v>0</v>
      </c>
      <c r="BX216" s="314">
        <f t="shared" si="39"/>
        <v>0</v>
      </c>
      <c r="BY216" s="307">
        <v>0</v>
      </c>
      <c r="BZ216" s="307">
        <v>0</v>
      </c>
      <c r="CA216" s="307">
        <v>0</v>
      </c>
      <c r="CB216" s="309">
        <v>0</v>
      </c>
      <c r="CC216" s="317">
        <v>0</v>
      </c>
      <c r="CE216" s="311"/>
    </row>
    <row r="217" spans="1:83" ht="28.5">
      <c r="A217" s="184">
        <v>520245</v>
      </c>
      <c r="B217" s="300">
        <v>210</v>
      </c>
      <c r="C217" s="185" t="s">
        <v>256</v>
      </c>
      <c r="D217" s="12">
        <f t="shared" si="34"/>
        <v>0</v>
      </c>
      <c r="E217" s="270">
        <f>СОГАЗ!E220+Капитал!E220+Ингосстрах!E220+Ресо!E220</f>
        <v>0</v>
      </c>
      <c r="F217" s="270">
        <f>СОГАЗ!F220+Капитал!F220+Ингосстрах!F220+Ресо!F220</f>
        <v>0</v>
      </c>
      <c r="G217" s="270">
        <f>СОГАЗ!G220+Капитал!G220+Ингосстрах!G220+Ресо!G220</f>
        <v>0</v>
      </c>
      <c r="H217" s="270">
        <f>СОГАЗ!H220+Капитал!H220+Ингосстрах!H220+Ресо!H220</f>
        <v>0</v>
      </c>
      <c r="I217" s="270">
        <f>СОГАЗ!I220+Капитал!I220+Ингосстрах!I220+Ресо!I220</f>
        <v>0</v>
      </c>
      <c r="J217" s="270">
        <f>СОГАЗ!J220+Капитал!J220+Ингосстрах!J220+Ресо!J220</f>
        <v>0</v>
      </c>
      <c r="K217" s="270">
        <f>СОГАЗ!K220+Капитал!K220+Ингосстрах!K220+Ресо!K220</f>
        <v>0</v>
      </c>
      <c r="L217" s="270">
        <f>СОГАЗ!L220+Капитал!L220+Ингосстрах!L220+Ресо!L220</f>
        <v>0</v>
      </c>
      <c r="M217" s="301">
        <f t="shared" si="35"/>
        <v>1752</v>
      </c>
      <c r="N217" s="305">
        <f>СОГАЗ!N220+Капитал!N220+Ингосстрах!N220+Ресо!N220</f>
        <v>0</v>
      </c>
      <c r="O217" s="305">
        <f>СОГАЗ!O220+Капитал!O220+Ингосстрах!O220+Ресо!O220</f>
        <v>0</v>
      </c>
      <c r="P217" s="305">
        <f>СОГАЗ!P220+Капитал!P220+Ингосстрах!P220+Ресо!P220</f>
        <v>0</v>
      </c>
      <c r="Q217" s="305">
        <f>СОГАЗ!Q220+Капитал!Q220+Ингосстрах!Q220+Ресо!Q220</f>
        <v>0</v>
      </c>
      <c r="R217" s="305">
        <f>СОГАЗ!R220+Капитал!R220+Ингосстрах!R220+Ресо!R220</f>
        <v>0</v>
      </c>
      <c r="S217" s="305">
        <f>СОГАЗ!S220+Капитал!S220+Ингосстрах!S220+Ресо!S220</f>
        <v>0</v>
      </c>
      <c r="T217" s="305">
        <f>СОГАЗ!T220+Капитал!T220+Ингосстрах!T220+Ресо!T220</f>
        <v>0</v>
      </c>
      <c r="U217" s="305">
        <f>СОГАЗ!U220+Капитал!U220+Ингосстрах!U220+Ресо!U220</f>
        <v>0</v>
      </c>
      <c r="V217" s="305">
        <f>СОГАЗ!V220+Капитал!V220+Ингосстрах!V220+Ресо!V220</f>
        <v>0</v>
      </c>
      <c r="W217" s="305">
        <f>СОГАЗ!W220+Капитал!W220+Ингосстрах!W220+Ресо!W220</f>
        <v>0</v>
      </c>
      <c r="X217" s="305">
        <f>СОГАЗ!X220+Капитал!X220+Ингосстрах!X220+Ресо!X220</f>
        <v>1752</v>
      </c>
      <c r="Y217" s="186">
        <f>СОГАЗ!Y220+Капитал!Y220+Ингосстрах!Y220+Ресо!Y220</f>
        <v>0</v>
      </c>
      <c r="Z217" s="12">
        <f t="shared" si="30"/>
        <v>0</v>
      </c>
      <c r="AA217" s="306">
        <f>СОГАЗ!AA220+Капитал!AA220+Ингосстрах!AA220+Ресо!AA220</f>
        <v>0</v>
      </c>
      <c r="AB217" s="305">
        <f>СОГАЗ!AB220+Капитал!AB220+Ингосстрах!AB220+Ресо!AB220</f>
        <v>0</v>
      </c>
      <c r="AC217" s="305">
        <f>СОГАЗ!AC220+Капитал!AC220+Ингосстрах!AC220+Ресо!AC220</f>
        <v>0</v>
      </c>
      <c r="AD217" s="187">
        <f>СОГАЗ!AD220+Капитал!AD220+Ингосстрах!AD220+Ресо!AD220</f>
        <v>0</v>
      </c>
      <c r="AE217" s="14">
        <f>СОГАЗ!AE220+Капитал!AE220+Ингосстрах!AE220+Ресо!AE220</f>
        <v>0</v>
      </c>
      <c r="AF217" s="305">
        <f>СОГАЗ!AF220+Капитал!AF220+Ингосстрах!AF220+Ресо!AF220</f>
        <v>0</v>
      </c>
      <c r="AG217" s="305">
        <f>СОГАЗ!AG220+Капитал!AG220+Ингосстрах!AG220+Ресо!AG220</f>
        <v>0</v>
      </c>
      <c r="AH217" s="302">
        <f>СОГАЗ!AH220+Капитал!AH220+Ингосстрах!AH220+Ресо!AH220</f>
        <v>0</v>
      </c>
      <c r="AI217" s="17">
        <f t="shared" si="31"/>
        <v>0</v>
      </c>
      <c r="AJ217" s="12">
        <f t="shared" si="32"/>
        <v>0</v>
      </c>
      <c r="AK217" s="306">
        <f>СОГАЗ!AK220+Капитал!AK220+Ингосстрах!AK220+Ресо!AK220</f>
        <v>0</v>
      </c>
      <c r="AL217" s="305">
        <f>СОГАЗ!AL220+Капитал!AL220+Ингосстрах!AL220+Ресо!AL220</f>
        <v>0</v>
      </c>
      <c r="AM217" s="187">
        <f>СОГАЗ!AM220+Капитал!AM220+Ингосстрах!AM220+Ресо!AM220</f>
        <v>0</v>
      </c>
      <c r="AN217" s="14">
        <f>СОГАЗ!AN220+Капитал!AN220+Ингосстрах!AN220+Ресо!AN220</f>
        <v>0</v>
      </c>
      <c r="AO217" s="186">
        <f>СОГАЗ!AO220+Капитал!AO220+Ингосстрах!AO220+Ресо!AO220</f>
        <v>0</v>
      </c>
      <c r="AP217" s="309">
        <f t="shared" si="33"/>
        <v>127664070.23999999</v>
      </c>
      <c r="AQ217" s="314">
        <f t="shared" si="36"/>
        <v>0</v>
      </c>
      <c r="AR217" s="307">
        <v>0</v>
      </c>
      <c r="AS217" s="307">
        <v>0</v>
      </c>
      <c r="AT217" s="307">
        <v>0</v>
      </c>
      <c r="AU217" s="307">
        <v>0</v>
      </c>
      <c r="AV217" s="307">
        <v>0</v>
      </c>
      <c r="AW217" s="307">
        <v>0</v>
      </c>
      <c r="AX217" s="307">
        <v>0</v>
      </c>
      <c r="AY217" s="307">
        <v>0</v>
      </c>
      <c r="AZ217" s="307">
        <v>0</v>
      </c>
      <c r="BA217" s="309">
        <v>127664070.23999999</v>
      </c>
      <c r="BB217" s="307">
        <v>0</v>
      </c>
      <c r="BC217" s="307">
        <v>0</v>
      </c>
      <c r="BD217" s="307">
        <v>0</v>
      </c>
      <c r="BE217" s="307">
        <v>0</v>
      </c>
      <c r="BF217" s="307">
        <v>0</v>
      </c>
      <c r="BG217" s="307">
        <v>0</v>
      </c>
      <c r="BH217" s="307">
        <v>0</v>
      </c>
      <c r="BI217" s="307">
        <v>0</v>
      </c>
      <c r="BJ217" s="307">
        <v>0</v>
      </c>
      <c r="BK217" s="307">
        <v>0</v>
      </c>
      <c r="BL217" s="307">
        <v>127664070.23999999</v>
      </c>
      <c r="BM217" s="307">
        <v>0</v>
      </c>
      <c r="BN217" s="314">
        <f t="shared" si="37"/>
        <v>0</v>
      </c>
      <c r="BO217" s="307">
        <v>0</v>
      </c>
      <c r="BP217" s="307">
        <v>0</v>
      </c>
      <c r="BQ217" s="307">
        <v>0</v>
      </c>
      <c r="BR217" s="307">
        <v>0</v>
      </c>
      <c r="BS217" s="307"/>
      <c r="BT217" s="307">
        <v>0</v>
      </c>
      <c r="BU217" s="307">
        <v>0</v>
      </c>
      <c r="BV217" s="307">
        <v>0</v>
      </c>
      <c r="BW217" s="314">
        <f t="shared" si="38"/>
        <v>0</v>
      </c>
      <c r="BX217" s="314">
        <f t="shared" si="39"/>
        <v>0</v>
      </c>
      <c r="BY217" s="307">
        <v>0</v>
      </c>
      <c r="BZ217" s="307">
        <v>0</v>
      </c>
      <c r="CA217" s="307">
        <v>0</v>
      </c>
      <c r="CB217" s="309">
        <v>0</v>
      </c>
      <c r="CC217" s="317">
        <v>0</v>
      </c>
      <c r="CE217" s="311"/>
    </row>
    <row r="218" spans="1:83" ht="18.75">
      <c r="A218" s="184">
        <v>520339</v>
      </c>
      <c r="B218" s="300">
        <v>211</v>
      </c>
      <c r="C218" s="185" t="s">
        <v>257</v>
      </c>
      <c r="D218" s="12">
        <f t="shared" si="34"/>
        <v>0</v>
      </c>
      <c r="E218" s="270">
        <f>СОГАЗ!E221+Капитал!E221+Ингосстрах!E221+Ресо!E221</f>
        <v>0</v>
      </c>
      <c r="F218" s="270">
        <f>СОГАЗ!F221+Капитал!F221+Ингосстрах!F221+Ресо!F221</f>
        <v>0</v>
      </c>
      <c r="G218" s="270">
        <f>СОГАЗ!G221+Капитал!G221+Ингосстрах!G221+Ресо!G221</f>
        <v>0</v>
      </c>
      <c r="H218" s="270">
        <f>СОГАЗ!H221+Капитал!H221+Ингосстрах!H221+Ресо!H221</f>
        <v>0</v>
      </c>
      <c r="I218" s="270">
        <f>СОГАЗ!I221+Капитал!I221+Ингосстрах!I221+Ресо!I221</f>
        <v>0</v>
      </c>
      <c r="J218" s="270">
        <f>СОГАЗ!J221+Капитал!J221+Ингосстрах!J221+Ресо!J221</f>
        <v>0</v>
      </c>
      <c r="K218" s="270">
        <f>СОГАЗ!K221+Капитал!K221+Ингосстрах!K221+Ресо!K221</f>
        <v>0</v>
      </c>
      <c r="L218" s="270">
        <f>СОГАЗ!L221+Капитал!L221+Ингосстрах!L221+Ресо!L221</f>
        <v>0</v>
      </c>
      <c r="M218" s="301">
        <f t="shared" si="35"/>
        <v>0</v>
      </c>
      <c r="N218" s="305">
        <f>СОГАЗ!N221+Капитал!N221+Ингосстрах!N221+Ресо!N221</f>
        <v>0</v>
      </c>
      <c r="O218" s="305">
        <f>СОГАЗ!O221+Капитал!O221+Ингосстрах!O221+Ресо!O221</f>
        <v>0</v>
      </c>
      <c r="P218" s="305">
        <f>СОГАЗ!P221+Капитал!P221+Ингосстрах!P221+Ресо!P221</f>
        <v>0</v>
      </c>
      <c r="Q218" s="305">
        <f>СОГАЗ!Q221+Капитал!Q221+Ингосстрах!Q221+Ресо!Q221</f>
        <v>0</v>
      </c>
      <c r="R218" s="305">
        <f>СОГАЗ!R221+Капитал!R221+Ингосстрах!R221+Ресо!R221</f>
        <v>0</v>
      </c>
      <c r="S218" s="305">
        <f>СОГАЗ!S221+Капитал!S221+Ингосстрах!S221+Ресо!S221</f>
        <v>0</v>
      </c>
      <c r="T218" s="305">
        <f>СОГАЗ!T221+Капитал!T221+Ингосстрах!T221+Ресо!T221</f>
        <v>0</v>
      </c>
      <c r="U218" s="305">
        <f>СОГАЗ!U221+Капитал!U221+Ингосстрах!U221+Ресо!U221</f>
        <v>0</v>
      </c>
      <c r="V218" s="305">
        <f>СОГАЗ!V221+Капитал!V221+Ингосстрах!V221+Ресо!V221</f>
        <v>0</v>
      </c>
      <c r="W218" s="305">
        <f>СОГАЗ!W221+Капитал!W221+Ингосстрах!W221+Ресо!W221</f>
        <v>0</v>
      </c>
      <c r="X218" s="305">
        <f>СОГАЗ!X221+Капитал!X221+Ингосстрах!X221+Ресо!X221</f>
        <v>0</v>
      </c>
      <c r="Y218" s="186">
        <f>СОГАЗ!Y221+Капитал!Y221+Ингосстрах!Y221+Ресо!Y221</f>
        <v>0</v>
      </c>
      <c r="Z218" s="12">
        <f t="shared" si="30"/>
        <v>0</v>
      </c>
      <c r="AA218" s="306">
        <f>СОГАЗ!AA221+Капитал!AA221+Ингосстрах!AA221+Ресо!AA221</f>
        <v>0</v>
      </c>
      <c r="AB218" s="305">
        <f>СОГАЗ!AB221+Капитал!AB221+Ингосстрах!AB221+Ресо!AB221</f>
        <v>0</v>
      </c>
      <c r="AC218" s="305">
        <f>СОГАЗ!AC221+Капитал!AC221+Ингосстрах!AC221+Ресо!AC221</f>
        <v>0</v>
      </c>
      <c r="AD218" s="187">
        <f>СОГАЗ!AD221+Капитал!AD221+Ингосстрах!AD221+Ресо!AD221</f>
        <v>0</v>
      </c>
      <c r="AE218" s="14">
        <f>СОГАЗ!AE221+Капитал!AE221+Ингосстрах!AE221+Ресо!AE221</f>
        <v>0</v>
      </c>
      <c r="AF218" s="305">
        <f>СОГАЗ!AF221+Капитал!AF221+Ингосстрах!AF221+Ресо!AF221</f>
        <v>0</v>
      </c>
      <c r="AG218" s="305">
        <f>СОГАЗ!AG221+Капитал!AG221+Ингосстрах!AG221+Ресо!AG221</f>
        <v>0</v>
      </c>
      <c r="AH218" s="302">
        <f>СОГАЗ!AH221+Капитал!AH221+Ингосстрах!AH221+Ресо!AH221</f>
        <v>354</v>
      </c>
      <c r="AI218" s="17">
        <f t="shared" si="31"/>
        <v>354</v>
      </c>
      <c r="AJ218" s="12">
        <f t="shared" si="32"/>
        <v>0</v>
      </c>
      <c r="AK218" s="306">
        <f>СОГАЗ!AK221+Капитал!AK221+Ингосстрах!AK221+Ресо!AK221</f>
        <v>0</v>
      </c>
      <c r="AL218" s="305">
        <f>СОГАЗ!AL221+Капитал!AL221+Ингосстрах!AL221+Ресо!AL221</f>
        <v>0</v>
      </c>
      <c r="AM218" s="187">
        <f>СОГАЗ!AM221+Капитал!AM221+Ингосстрах!AM221+Ресо!AM221</f>
        <v>0</v>
      </c>
      <c r="AN218" s="14">
        <f>СОГАЗ!AN221+Капитал!AN221+Ингосстрах!AN221+Ресо!AN221</f>
        <v>0</v>
      </c>
      <c r="AO218" s="186">
        <f>СОГАЗ!AO221+Капитал!AO221+Ингосстрах!AO221+Ресо!AO221</f>
        <v>0</v>
      </c>
      <c r="AP218" s="309">
        <f t="shared" si="33"/>
        <v>8736868.6799999997</v>
      </c>
      <c r="AQ218" s="314">
        <f t="shared" si="36"/>
        <v>0</v>
      </c>
      <c r="AR218" s="307">
        <v>0</v>
      </c>
      <c r="AS218" s="307">
        <v>0</v>
      </c>
      <c r="AT218" s="307">
        <v>0</v>
      </c>
      <c r="AU218" s="307">
        <v>0</v>
      </c>
      <c r="AV218" s="307">
        <v>0</v>
      </c>
      <c r="AW218" s="307">
        <v>0</v>
      </c>
      <c r="AX218" s="307">
        <v>0</v>
      </c>
      <c r="AY218" s="307">
        <v>0</v>
      </c>
      <c r="AZ218" s="307">
        <v>0</v>
      </c>
      <c r="BA218" s="309">
        <v>0</v>
      </c>
      <c r="BB218" s="307">
        <v>0</v>
      </c>
      <c r="BC218" s="307">
        <v>0</v>
      </c>
      <c r="BD218" s="307">
        <v>0</v>
      </c>
      <c r="BE218" s="307">
        <v>0</v>
      </c>
      <c r="BF218" s="307">
        <v>0</v>
      </c>
      <c r="BG218" s="307">
        <v>0</v>
      </c>
      <c r="BH218" s="307">
        <v>0</v>
      </c>
      <c r="BI218" s="307">
        <v>0</v>
      </c>
      <c r="BJ218" s="307">
        <v>0</v>
      </c>
      <c r="BK218" s="307">
        <v>0</v>
      </c>
      <c r="BL218" s="307">
        <v>0</v>
      </c>
      <c r="BM218" s="307">
        <v>0</v>
      </c>
      <c r="BN218" s="314">
        <f t="shared" si="37"/>
        <v>0</v>
      </c>
      <c r="BO218" s="307">
        <v>0</v>
      </c>
      <c r="BP218" s="307">
        <v>0</v>
      </c>
      <c r="BQ218" s="307">
        <v>0</v>
      </c>
      <c r="BR218" s="307">
        <v>0</v>
      </c>
      <c r="BS218" s="307"/>
      <c r="BT218" s="307">
        <v>0</v>
      </c>
      <c r="BU218" s="307">
        <v>0</v>
      </c>
      <c r="BV218" s="307">
        <v>8736868.6799999997</v>
      </c>
      <c r="BW218" s="314">
        <f t="shared" si="38"/>
        <v>8736868.6799999997</v>
      </c>
      <c r="BX218" s="314">
        <f t="shared" si="39"/>
        <v>0</v>
      </c>
      <c r="BY218" s="307">
        <v>0</v>
      </c>
      <c r="BZ218" s="307">
        <v>0</v>
      </c>
      <c r="CA218" s="307">
        <v>0</v>
      </c>
      <c r="CB218" s="309">
        <v>0</v>
      </c>
      <c r="CC218" s="317">
        <v>0</v>
      </c>
      <c r="CE218" s="311"/>
    </row>
    <row r="219" spans="1:83" ht="18.75">
      <c r="A219" s="184">
        <v>520336</v>
      </c>
      <c r="B219" s="300">
        <v>212</v>
      </c>
      <c r="C219" s="185" t="s">
        <v>258</v>
      </c>
      <c r="D219" s="12">
        <f t="shared" si="34"/>
        <v>0</v>
      </c>
      <c r="E219" s="270">
        <f>СОГАЗ!E222+Капитал!E222+Ингосстрах!E222+Ресо!E222</f>
        <v>0</v>
      </c>
      <c r="F219" s="270">
        <f>СОГАЗ!F222+Капитал!F222+Ингосстрах!F222+Ресо!F222</f>
        <v>0</v>
      </c>
      <c r="G219" s="270">
        <f>СОГАЗ!G222+Капитал!G222+Ингосстрах!G222+Ресо!G222</f>
        <v>0</v>
      </c>
      <c r="H219" s="270">
        <f>СОГАЗ!H222+Капитал!H222+Ингосстрах!H222+Ресо!H222</f>
        <v>0</v>
      </c>
      <c r="I219" s="270">
        <f>СОГАЗ!I222+Капитал!I222+Ингосстрах!I222+Ресо!I222</f>
        <v>0</v>
      </c>
      <c r="J219" s="270">
        <f>СОГАЗ!J222+Капитал!J222+Ингосстрах!J222+Ресо!J222</f>
        <v>0</v>
      </c>
      <c r="K219" s="270">
        <f>СОГАЗ!K222+Капитал!K222+Ингосстрах!K222+Ресо!K222</f>
        <v>0</v>
      </c>
      <c r="L219" s="270">
        <f>СОГАЗ!L222+Капитал!L222+Ингосстрах!L222+Ресо!L222</f>
        <v>0</v>
      </c>
      <c r="M219" s="301">
        <f t="shared" si="35"/>
        <v>0</v>
      </c>
      <c r="N219" s="305">
        <f>СОГАЗ!N222+Капитал!N222+Ингосстрах!N222+Ресо!N222</f>
        <v>0</v>
      </c>
      <c r="O219" s="305">
        <f>СОГАЗ!O222+Капитал!O222+Ингосстрах!O222+Ресо!O222</f>
        <v>0</v>
      </c>
      <c r="P219" s="305">
        <f>СОГАЗ!P222+Капитал!P222+Ингосстрах!P222+Ресо!P222</f>
        <v>0</v>
      </c>
      <c r="Q219" s="305">
        <f>СОГАЗ!Q222+Капитал!Q222+Ингосстрах!Q222+Ресо!Q222</f>
        <v>0</v>
      </c>
      <c r="R219" s="305">
        <f>СОГАЗ!R222+Капитал!R222+Ингосстрах!R222+Ресо!R222</f>
        <v>0</v>
      </c>
      <c r="S219" s="305">
        <f>СОГАЗ!S222+Капитал!S222+Ингосстрах!S222+Ресо!S222</f>
        <v>0</v>
      </c>
      <c r="T219" s="305">
        <f>СОГАЗ!T222+Капитал!T222+Ингосстрах!T222+Ресо!T222</f>
        <v>0</v>
      </c>
      <c r="U219" s="305">
        <f>СОГАЗ!U222+Капитал!U222+Ингосстрах!U222+Ресо!U222</f>
        <v>0</v>
      </c>
      <c r="V219" s="305">
        <f>СОГАЗ!V222+Капитал!V222+Ингосстрах!V222+Ресо!V222</f>
        <v>0</v>
      </c>
      <c r="W219" s="305">
        <f>СОГАЗ!W222+Капитал!W222+Ингосстрах!W222+Ресо!W222</f>
        <v>0</v>
      </c>
      <c r="X219" s="305">
        <f>СОГАЗ!X222+Капитал!X222+Ингосстрах!X222+Ресо!X222</f>
        <v>0</v>
      </c>
      <c r="Y219" s="186">
        <f>СОГАЗ!Y222+Капитал!Y222+Ингосстрах!Y222+Ресо!Y222</f>
        <v>0</v>
      </c>
      <c r="Z219" s="12">
        <f t="shared" si="30"/>
        <v>0</v>
      </c>
      <c r="AA219" s="306">
        <f>СОГАЗ!AA222+Капитал!AA222+Ингосстрах!AA222+Ресо!AA222</f>
        <v>0</v>
      </c>
      <c r="AB219" s="305">
        <f>СОГАЗ!AB222+Капитал!AB222+Ингосстрах!AB222+Ресо!AB222</f>
        <v>0</v>
      </c>
      <c r="AC219" s="305">
        <f>СОГАЗ!AC222+Капитал!AC222+Ингосстрах!AC222+Ресо!AC222</f>
        <v>0</v>
      </c>
      <c r="AD219" s="187">
        <f>СОГАЗ!AD222+Капитал!AD222+Ингосстрах!AD222+Ресо!AD222</f>
        <v>0</v>
      </c>
      <c r="AE219" s="14">
        <f>СОГАЗ!AE222+Капитал!AE222+Ингосстрах!AE222+Ресо!AE222</f>
        <v>0</v>
      </c>
      <c r="AF219" s="305">
        <f>СОГАЗ!AF222+Капитал!AF222+Ингосстрах!AF222+Ресо!AF222</f>
        <v>0</v>
      </c>
      <c r="AG219" s="305">
        <f>СОГАЗ!AG222+Капитал!AG222+Ингосстрах!AG222+Ресо!AG222</f>
        <v>0</v>
      </c>
      <c r="AH219" s="302">
        <f>СОГАЗ!AH222+Капитал!AH222+Ингосстрах!AH222+Ресо!AH222</f>
        <v>2000</v>
      </c>
      <c r="AI219" s="17">
        <f t="shared" si="31"/>
        <v>2000</v>
      </c>
      <c r="AJ219" s="12">
        <f t="shared" si="32"/>
        <v>56</v>
      </c>
      <c r="AK219" s="306">
        <f>СОГАЗ!AK222+Капитал!AK222+Ингосстрах!AK222+Ресо!AK222</f>
        <v>56</v>
      </c>
      <c r="AL219" s="305">
        <f>СОГАЗ!AL222+Капитал!AL222+Ингосстрах!AL222+Ресо!AL222</f>
        <v>0</v>
      </c>
      <c r="AM219" s="187">
        <f>СОГАЗ!AM222+Капитал!AM222+Ингосстрах!AM222+Ресо!AM222</f>
        <v>0</v>
      </c>
      <c r="AN219" s="14">
        <f>СОГАЗ!AN222+Капитал!AN222+Ингосстрах!AN222+Ресо!AN222</f>
        <v>0</v>
      </c>
      <c r="AO219" s="186">
        <f>СОГАЗ!AO222+Капитал!AO222+Ингосстрах!AO222+Ресо!AO222</f>
        <v>0</v>
      </c>
      <c r="AP219" s="309">
        <f t="shared" si="33"/>
        <v>52270685.039999999</v>
      </c>
      <c r="AQ219" s="314">
        <f t="shared" si="36"/>
        <v>0</v>
      </c>
      <c r="AR219" s="307">
        <v>0</v>
      </c>
      <c r="AS219" s="307">
        <v>0</v>
      </c>
      <c r="AT219" s="307">
        <v>0</v>
      </c>
      <c r="AU219" s="307">
        <v>0</v>
      </c>
      <c r="AV219" s="307">
        <v>0</v>
      </c>
      <c r="AW219" s="307">
        <v>0</v>
      </c>
      <c r="AX219" s="307">
        <v>0</v>
      </c>
      <c r="AY219" s="307">
        <v>0</v>
      </c>
      <c r="AZ219" s="307">
        <v>0</v>
      </c>
      <c r="BA219" s="309">
        <v>0</v>
      </c>
      <c r="BB219" s="307">
        <v>0</v>
      </c>
      <c r="BC219" s="307">
        <v>0</v>
      </c>
      <c r="BD219" s="307">
        <v>0</v>
      </c>
      <c r="BE219" s="307">
        <v>0</v>
      </c>
      <c r="BF219" s="307">
        <v>0</v>
      </c>
      <c r="BG219" s="307">
        <v>0</v>
      </c>
      <c r="BH219" s="307">
        <v>0</v>
      </c>
      <c r="BI219" s="307">
        <v>0</v>
      </c>
      <c r="BJ219" s="307">
        <v>0</v>
      </c>
      <c r="BK219" s="307">
        <v>0</v>
      </c>
      <c r="BL219" s="307">
        <v>0</v>
      </c>
      <c r="BM219" s="307">
        <v>0</v>
      </c>
      <c r="BN219" s="314">
        <f t="shared" si="37"/>
        <v>0</v>
      </c>
      <c r="BO219" s="307">
        <v>0</v>
      </c>
      <c r="BP219" s="307">
        <v>0</v>
      </c>
      <c r="BQ219" s="307">
        <v>0</v>
      </c>
      <c r="BR219" s="307">
        <v>0</v>
      </c>
      <c r="BS219" s="307"/>
      <c r="BT219" s="307">
        <v>0</v>
      </c>
      <c r="BU219" s="307">
        <v>0</v>
      </c>
      <c r="BV219" s="307">
        <v>51351860</v>
      </c>
      <c r="BW219" s="314">
        <f t="shared" si="38"/>
        <v>51351860</v>
      </c>
      <c r="BX219" s="314">
        <f t="shared" si="39"/>
        <v>918825.04</v>
      </c>
      <c r="BY219" s="307">
        <v>918825.04</v>
      </c>
      <c r="BZ219" s="307">
        <v>0</v>
      </c>
      <c r="CA219" s="307">
        <v>0</v>
      </c>
      <c r="CB219" s="309">
        <v>0</v>
      </c>
      <c r="CC219" s="317">
        <v>0</v>
      </c>
      <c r="CE219" s="311"/>
    </row>
    <row r="220" spans="1:83" ht="18.75">
      <c r="A220" s="278">
        <v>520338</v>
      </c>
      <c r="B220" s="300">
        <v>213</v>
      </c>
      <c r="C220" s="185" t="s">
        <v>259</v>
      </c>
      <c r="D220" s="12">
        <f t="shared" si="34"/>
        <v>0</v>
      </c>
      <c r="E220" s="270">
        <f>СОГАЗ!E223+Капитал!E223+Ингосстрах!E223+Ресо!E223</f>
        <v>0</v>
      </c>
      <c r="F220" s="270">
        <f>СОГАЗ!F223+Капитал!F223+Ингосстрах!F223+Ресо!F223</f>
        <v>0</v>
      </c>
      <c r="G220" s="270">
        <f>СОГАЗ!G223+Капитал!G223+Ингосстрах!G223+Ресо!G223</f>
        <v>0</v>
      </c>
      <c r="H220" s="270">
        <f>СОГАЗ!H223+Капитал!H223+Ингосстрах!H223+Ресо!H223</f>
        <v>0</v>
      </c>
      <c r="I220" s="270">
        <f>СОГАЗ!I223+Капитал!I223+Ингосстрах!I223+Ресо!I223</f>
        <v>0</v>
      </c>
      <c r="J220" s="270">
        <f>СОГАЗ!J223+Капитал!J223+Ингосстрах!J223+Ресо!J223</f>
        <v>0</v>
      </c>
      <c r="K220" s="270">
        <f>СОГАЗ!K223+Капитал!K223+Ингосстрах!K223+Ресо!K223</f>
        <v>0</v>
      </c>
      <c r="L220" s="270">
        <f>СОГАЗ!L223+Капитал!L223+Ингосстрах!L223+Ресо!L223</f>
        <v>0</v>
      </c>
      <c r="M220" s="301">
        <f t="shared" si="35"/>
        <v>0</v>
      </c>
      <c r="N220" s="305">
        <f>СОГАЗ!N223+Капитал!N223+Ингосстрах!N223+Ресо!N223</f>
        <v>0</v>
      </c>
      <c r="O220" s="305">
        <f>СОГАЗ!O223+Капитал!O223+Ингосстрах!O223+Ресо!O223</f>
        <v>0</v>
      </c>
      <c r="P220" s="305">
        <f>СОГАЗ!P223+Капитал!P223+Ингосстрах!P223+Ресо!P223</f>
        <v>0</v>
      </c>
      <c r="Q220" s="305">
        <f>СОГАЗ!Q223+Капитал!Q223+Ингосстрах!Q223+Ресо!Q223</f>
        <v>0</v>
      </c>
      <c r="R220" s="305">
        <f>СОГАЗ!R223+Капитал!R223+Ингосстрах!R223+Ресо!R223</f>
        <v>0</v>
      </c>
      <c r="S220" s="305">
        <f>СОГАЗ!S223+Капитал!S223+Ингосстрах!S223+Ресо!S223</f>
        <v>0</v>
      </c>
      <c r="T220" s="305">
        <f>СОГАЗ!T223+Капитал!T223+Ингосстрах!T223+Ресо!T223</f>
        <v>0</v>
      </c>
      <c r="U220" s="305">
        <f>СОГАЗ!U223+Капитал!U223+Ингосстрах!U223+Ресо!U223</f>
        <v>0</v>
      </c>
      <c r="V220" s="305">
        <f>СОГАЗ!V223+Капитал!V223+Ингосстрах!V223+Ресо!V223</f>
        <v>0</v>
      </c>
      <c r="W220" s="305">
        <f>СОГАЗ!W223+Капитал!W223+Ингосстрах!W223+Ресо!W223</f>
        <v>0</v>
      </c>
      <c r="X220" s="305">
        <f>СОГАЗ!X223+Капитал!X223+Ингосстрах!X223+Ресо!X223</f>
        <v>0</v>
      </c>
      <c r="Y220" s="186">
        <f>СОГАЗ!Y223+Капитал!Y223+Ингосстрах!Y223+Ресо!Y223</f>
        <v>0</v>
      </c>
      <c r="Z220" s="12">
        <f t="shared" si="30"/>
        <v>0</v>
      </c>
      <c r="AA220" s="306">
        <f>СОГАЗ!AA223+Капитал!AA223+Ингосстрах!AA223+Ресо!AA223</f>
        <v>0</v>
      </c>
      <c r="AB220" s="305">
        <f>СОГАЗ!AB223+Капитал!AB223+Ингосстрах!AB223+Ресо!AB223</f>
        <v>0</v>
      </c>
      <c r="AC220" s="305">
        <f>СОГАЗ!AC223+Капитал!AC223+Ингосстрах!AC223+Ресо!AC223</f>
        <v>0</v>
      </c>
      <c r="AD220" s="187">
        <f>СОГАЗ!AD223+Капитал!AD223+Ингосстрах!AD223+Ресо!AD223</f>
        <v>0</v>
      </c>
      <c r="AE220" s="14">
        <f>СОГАЗ!AE223+Капитал!AE223+Ингосстрах!AE223+Ресо!AE223</f>
        <v>0</v>
      </c>
      <c r="AF220" s="305">
        <f>СОГАЗ!AF223+Капитал!AF223+Ингосстрах!AF223+Ресо!AF223</f>
        <v>0</v>
      </c>
      <c r="AG220" s="305">
        <f>СОГАЗ!AG223+Капитал!AG223+Ингосстрах!AG223+Ресо!AG223</f>
        <v>0</v>
      </c>
      <c r="AH220" s="302">
        <f>СОГАЗ!AH223+Капитал!AH223+Ингосстрах!AH223+Ресо!AH223</f>
        <v>264</v>
      </c>
      <c r="AI220" s="17">
        <f t="shared" si="31"/>
        <v>264</v>
      </c>
      <c r="AJ220" s="12">
        <f t="shared" si="32"/>
        <v>0</v>
      </c>
      <c r="AK220" s="306">
        <f>СОГАЗ!AK223+Капитал!AK223+Ингосстрах!AK223+Ресо!AK223</f>
        <v>0</v>
      </c>
      <c r="AL220" s="305">
        <f>СОГАЗ!AL223+Капитал!AL223+Ингосстрах!AL223+Ресо!AL223</f>
        <v>0</v>
      </c>
      <c r="AM220" s="187">
        <f>СОГАЗ!AM223+Капитал!AM223+Ингосстрах!AM223+Ресо!AM223</f>
        <v>0</v>
      </c>
      <c r="AN220" s="14">
        <f>СОГАЗ!AN223+Капитал!AN223+Ингосстрах!AN223+Ресо!AN223</f>
        <v>0</v>
      </c>
      <c r="AO220" s="186">
        <f>СОГАЗ!AO223+Капитал!AO223+Ингосстрах!AO223+Ресо!AO223</f>
        <v>0</v>
      </c>
      <c r="AP220" s="309">
        <f t="shared" si="33"/>
        <v>5073240.4799999995</v>
      </c>
      <c r="AQ220" s="314">
        <f t="shared" si="36"/>
        <v>0</v>
      </c>
      <c r="AR220" s="307">
        <v>0</v>
      </c>
      <c r="AS220" s="307">
        <v>0</v>
      </c>
      <c r="AT220" s="307">
        <v>0</v>
      </c>
      <c r="AU220" s="307">
        <v>0</v>
      </c>
      <c r="AV220" s="307">
        <v>0</v>
      </c>
      <c r="AW220" s="307">
        <v>0</v>
      </c>
      <c r="AX220" s="307">
        <v>0</v>
      </c>
      <c r="AY220" s="307">
        <v>0</v>
      </c>
      <c r="AZ220" s="307">
        <v>0</v>
      </c>
      <c r="BA220" s="309">
        <v>0</v>
      </c>
      <c r="BB220" s="307">
        <v>0</v>
      </c>
      <c r="BC220" s="307">
        <v>0</v>
      </c>
      <c r="BD220" s="307">
        <v>0</v>
      </c>
      <c r="BE220" s="307">
        <v>0</v>
      </c>
      <c r="BF220" s="307">
        <v>0</v>
      </c>
      <c r="BG220" s="307">
        <v>0</v>
      </c>
      <c r="BH220" s="307">
        <v>0</v>
      </c>
      <c r="BI220" s="307">
        <v>0</v>
      </c>
      <c r="BJ220" s="307">
        <v>0</v>
      </c>
      <c r="BK220" s="307">
        <v>0</v>
      </c>
      <c r="BL220" s="307">
        <v>0</v>
      </c>
      <c r="BM220" s="307">
        <v>0</v>
      </c>
      <c r="BN220" s="314">
        <f t="shared" si="37"/>
        <v>0</v>
      </c>
      <c r="BO220" s="307">
        <v>0</v>
      </c>
      <c r="BP220" s="307">
        <v>0</v>
      </c>
      <c r="BQ220" s="307">
        <v>0</v>
      </c>
      <c r="BR220" s="307">
        <v>0</v>
      </c>
      <c r="BS220" s="307"/>
      <c r="BT220" s="307">
        <v>0</v>
      </c>
      <c r="BU220" s="307">
        <v>0</v>
      </c>
      <c r="BV220" s="307">
        <v>5073240.4799999995</v>
      </c>
      <c r="BW220" s="314">
        <f t="shared" si="38"/>
        <v>5073240.4799999995</v>
      </c>
      <c r="BX220" s="314">
        <f t="shared" si="39"/>
        <v>0</v>
      </c>
      <c r="BY220" s="307">
        <v>0</v>
      </c>
      <c r="BZ220" s="307">
        <v>0</v>
      </c>
      <c r="CA220" s="307">
        <v>0</v>
      </c>
      <c r="CB220" s="309">
        <v>0</v>
      </c>
      <c r="CC220" s="317">
        <v>0</v>
      </c>
      <c r="CE220" s="311"/>
    </row>
    <row r="221" spans="1:83" ht="18.75" customHeight="1">
      <c r="A221" s="278">
        <v>520415</v>
      </c>
      <c r="B221" s="300">
        <v>214</v>
      </c>
      <c r="C221" s="185" t="s">
        <v>260</v>
      </c>
      <c r="D221" s="12">
        <f t="shared" si="34"/>
        <v>0</v>
      </c>
      <c r="E221" s="270">
        <f>СОГАЗ!E224+Капитал!E224+Ингосстрах!E224+Ресо!E224</f>
        <v>0</v>
      </c>
      <c r="F221" s="270">
        <f>СОГАЗ!F224+Капитал!F224+Ингосстрах!F224+Ресо!F224</f>
        <v>0</v>
      </c>
      <c r="G221" s="270">
        <f>СОГАЗ!G224+Капитал!G224+Ингосстрах!G224+Ресо!G224</f>
        <v>0</v>
      </c>
      <c r="H221" s="270">
        <f>СОГАЗ!H224+Капитал!H224+Ингосстрах!H224+Ресо!H224</f>
        <v>0</v>
      </c>
      <c r="I221" s="270">
        <f>СОГАЗ!I224+Капитал!I224+Ингосстрах!I224+Ресо!I224</f>
        <v>0</v>
      </c>
      <c r="J221" s="270">
        <f>СОГАЗ!J224+Капитал!J224+Ингосстрах!J224+Ресо!J224</f>
        <v>0</v>
      </c>
      <c r="K221" s="270">
        <f>СОГАЗ!K224+Капитал!K224+Ингосстрах!K224+Ресо!K224</f>
        <v>0</v>
      </c>
      <c r="L221" s="270">
        <f>СОГАЗ!L224+Капитал!L224+Ингосстрах!L224+Ресо!L224</f>
        <v>0</v>
      </c>
      <c r="M221" s="301">
        <f t="shared" si="35"/>
        <v>0</v>
      </c>
      <c r="N221" s="305">
        <f>СОГАЗ!N224+Капитал!N224+Ингосстрах!N224+Ресо!N224</f>
        <v>0</v>
      </c>
      <c r="O221" s="305">
        <f>СОГАЗ!O224+Капитал!O224+Ингосстрах!O224+Ресо!O224</f>
        <v>0</v>
      </c>
      <c r="P221" s="305">
        <f>СОГАЗ!P224+Капитал!P224+Ингосстрах!P224+Ресо!P224</f>
        <v>0</v>
      </c>
      <c r="Q221" s="305">
        <f>СОГАЗ!Q224+Капитал!Q224+Ингосстрах!Q224+Ресо!Q224</f>
        <v>0</v>
      </c>
      <c r="R221" s="305">
        <f>СОГАЗ!R224+Капитал!R224+Ингосстрах!R224+Ресо!R224</f>
        <v>0</v>
      </c>
      <c r="S221" s="305">
        <f>СОГАЗ!S224+Капитал!S224+Ингосстрах!S224+Ресо!S224</f>
        <v>0</v>
      </c>
      <c r="T221" s="305">
        <f>СОГАЗ!T224+Капитал!T224+Ингосстрах!T224+Ресо!T224</f>
        <v>0</v>
      </c>
      <c r="U221" s="305">
        <f>СОГАЗ!U224+Капитал!U224+Ингосстрах!U224+Ресо!U224</f>
        <v>0</v>
      </c>
      <c r="V221" s="305">
        <f>СОГАЗ!V224+Капитал!V224+Ингосстрах!V224+Ресо!V224</f>
        <v>0</v>
      </c>
      <c r="W221" s="305">
        <f>СОГАЗ!W224+Капитал!W224+Ингосстрах!W224+Ресо!W224</f>
        <v>0</v>
      </c>
      <c r="X221" s="305">
        <f>СОГАЗ!X224+Капитал!X224+Ингосстрах!X224+Ресо!X224</f>
        <v>0</v>
      </c>
      <c r="Y221" s="186">
        <f>СОГАЗ!Y224+Капитал!Y224+Ингосстрах!Y224+Ресо!Y224</f>
        <v>0</v>
      </c>
      <c r="Z221" s="12">
        <f t="shared" si="30"/>
        <v>0</v>
      </c>
      <c r="AA221" s="306">
        <f>СОГАЗ!AA224+Капитал!AA224+Ингосстрах!AA224+Ресо!AA224</f>
        <v>0</v>
      </c>
      <c r="AB221" s="305">
        <f>СОГАЗ!AB224+Капитал!AB224+Ингосстрах!AB224+Ресо!AB224</f>
        <v>0</v>
      </c>
      <c r="AC221" s="305">
        <f>СОГАЗ!AC224+Капитал!AC224+Ингосстрах!AC224+Ресо!AC224</f>
        <v>0</v>
      </c>
      <c r="AD221" s="187">
        <f>СОГАЗ!AD224+Капитал!AD224+Ингосстрах!AD224+Ресо!AD224</f>
        <v>0</v>
      </c>
      <c r="AE221" s="14">
        <f>СОГАЗ!AE224+Капитал!AE224+Ингосстрах!AE224+Ресо!AE224</f>
        <v>0</v>
      </c>
      <c r="AF221" s="305">
        <f>СОГАЗ!AF224+Капитал!AF224+Ингосстрах!AF224+Ресо!AF224</f>
        <v>0</v>
      </c>
      <c r="AG221" s="305">
        <f>СОГАЗ!AG224+Капитал!AG224+Ингосстрах!AG224+Ресо!AG224</f>
        <v>0</v>
      </c>
      <c r="AH221" s="302">
        <f>СОГАЗ!AH224+Капитал!AH224+Ингосстрах!AH224+Ресо!AH224</f>
        <v>594</v>
      </c>
      <c r="AI221" s="17">
        <f t="shared" si="31"/>
        <v>594</v>
      </c>
      <c r="AJ221" s="12">
        <f t="shared" si="32"/>
        <v>0</v>
      </c>
      <c r="AK221" s="306">
        <f>СОГАЗ!AK224+Капитал!AK224+Ингосстрах!AK224+Ресо!AK224</f>
        <v>0</v>
      </c>
      <c r="AL221" s="305">
        <f>СОГАЗ!AL224+Капитал!AL224+Ингосстрах!AL224+Ресо!AL224</f>
        <v>0</v>
      </c>
      <c r="AM221" s="187">
        <f>СОГАЗ!AM224+Капитал!AM224+Ингосстрах!AM224+Ресо!AM224</f>
        <v>0</v>
      </c>
      <c r="AN221" s="14">
        <f>СОГАЗ!AN224+Капитал!AN224+Ингосстрах!AN224+Ресо!AN224</f>
        <v>0</v>
      </c>
      <c r="AO221" s="186">
        <f>СОГАЗ!AO224+Капитал!AO224+Ингосстрах!AO224+Ресо!AO224</f>
        <v>0</v>
      </c>
      <c r="AP221" s="309">
        <f t="shared" si="33"/>
        <v>25854343.020000007</v>
      </c>
      <c r="AQ221" s="314">
        <f t="shared" si="36"/>
        <v>0</v>
      </c>
      <c r="AR221" s="307">
        <v>0</v>
      </c>
      <c r="AS221" s="307">
        <v>0</v>
      </c>
      <c r="AT221" s="307">
        <v>0</v>
      </c>
      <c r="AU221" s="307">
        <v>0</v>
      </c>
      <c r="AV221" s="307">
        <v>0</v>
      </c>
      <c r="AW221" s="307">
        <v>0</v>
      </c>
      <c r="AX221" s="307">
        <v>0</v>
      </c>
      <c r="AY221" s="307">
        <v>0</v>
      </c>
      <c r="AZ221" s="307">
        <v>0</v>
      </c>
      <c r="BA221" s="309">
        <v>0</v>
      </c>
      <c r="BB221" s="307">
        <v>0</v>
      </c>
      <c r="BC221" s="307">
        <v>0</v>
      </c>
      <c r="BD221" s="307">
        <v>0</v>
      </c>
      <c r="BE221" s="307">
        <v>0</v>
      </c>
      <c r="BF221" s="307">
        <v>0</v>
      </c>
      <c r="BG221" s="307">
        <v>0</v>
      </c>
      <c r="BH221" s="307">
        <v>0</v>
      </c>
      <c r="BI221" s="307">
        <v>0</v>
      </c>
      <c r="BJ221" s="307">
        <v>0</v>
      </c>
      <c r="BK221" s="307">
        <v>0</v>
      </c>
      <c r="BL221" s="307">
        <v>0</v>
      </c>
      <c r="BM221" s="307">
        <v>0</v>
      </c>
      <c r="BN221" s="314">
        <f t="shared" si="37"/>
        <v>0</v>
      </c>
      <c r="BO221" s="307">
        <v>0</v>
      </c>
      <c r="BP221" s="307">
        <v>0</v>
      </c>
      <c r="BQ221" s="307">
        <v>0</v>
      </c>
      <c r="BR221" s="307">
        <v>0</v>
      </c>
      <c r="BS221" s="307"/>
      <c r="BT221" s="307">
        <v>0</v>
      </c>
      <c r="BU221" s="307">
        <v>0</v>
      </c>
      <c r="BV221" s="307">
        <v>25854343.020000007</v>
      </c>
      <c r="BW221" s="314">
        <f t="shared" si="38"/>
        <v>25854343.020000007</v>
      </c>
      <c r="BX221" s="314">
        <f t="shared" si="39"/>
        <v>0</v>
      </c>
      <c r="BY221" s="307">
        <v>0</v>
      </c>
      <c r="BZ221" s="307">
        <v>0</v>
      </c>
      <c r="CA221" s="307">
        <v>0</v>
      </c>
      <c r="CB221" s="309">
        <v>0</v>
      </c>
      <c r="CC221" s="317">
        <v>0</v>
      </c>
      <c r="CE221" s="311"/>
    </row>
    <row r="222" spans="1:83" ht="18.75">
      <c r="A222" s="278">
        <v>520400</v>
      </c>
      <c r="B222" s="300">
        <v>215</v>
      </c>
      <c r="C222" s="185" t="s">
        <v>261</v>
      </c>
      <c r="D222" s="12">
        <f t="shared" si="34"/>
        <v>0</v>
      </c>
      <c r="E222" s="270">
        <f>СОГАЗ!E225+Капитал!E225+Ингосстрах!E225+Ресо!E225</f>
        <v>0</v>
      </c>
      <c r="F222" s="270">
        <f>СОГАЗ!F225+Капитал!F225+Ингосстрах!F225+Ресо!F225</f>
        <v>0</v>
      </c>
      <c r="G222" s="270">
        <f>СОГАЗ!G225+Капитал!G225+Ингосстрах!G225+Ресо!G225</f>
        <v>0</v>
      </c>
      <c r="H222" s="270">
        <f>СОГАЗ!H225+Капитал!H225+Ингосстрах!H225+Ресо!H225</f>
        <v>0</v>
      </c>
      <c r="I222" s="270">
        <f>СОГАЗ!I225+Капитал!I225+Ингосстрах!I225+Ресо!I225</f>
        <v>0</v>
      </c>
      <c r="J222" s="270">
        <f>СОГАЗ!J225+Капитал!J225+Ингосстрах!J225+Ресо!J225</f>
        <v>0</v>
      </c>
      <c r="K222" s="270">
        <f>СОГАЗ!K225+Капитал!K225+Ингосстрах!K225+Ресо!K225</f>
        <v>0</v>
      </c>
      <c r="L222" s="270">
        <f>СОГАЗ!L225+Капитал!L225+Ингосстрах!L225+Ресо!L225</f>
        <v>0</v>
      </c>
      <c r="M222" s="301">
        <f t="shared" si="35"/>
        <v>0</v>
      </c>
      <c r="N222" s="305">
        <f>СОГАЗ!N225+Капитал!N225+Ингосстрах!N225+Ресо!N225</f>
        <v>0</v>
      </c>
      <c r="O222" s="305">
        <f>СОГАЗ!O225+Капитал!O225+Ингосстрах!O225+Ресо!O225</f>
        <v>0</v>
      </c>
      <c r="P222" s="305">
        <f>СОГАЗ!P225+Капитал!P225+Ингосстрах!P225+Ресо!P225</f>
        <v>0</v>
      </c>
      <c r="Q222" s="305">
        <f>СОГАЗ!Q225+Капитал!Q225+Ингосстрах!Q225+Ресо!Q225</f>
        <v>0</v>
      </c>
      <c r="R222" s="305">
        <f>СОГАЗ!R225+Капитал!R225+Ингосстрах!R225+Ресо!R225</f>
        <v>0</v>
      </c>
      <c r="S222" s="305">
        <f>СОГАЗ!S225+Капитал!S225+Ингосстрах!S225+Ресо!S225</f>
        <v>0</v>
      </c>
      <c r="T222" s="305">
        <f>СОГАЗ!T225+Капитал!T225+Ингосстрах!T225+Ресо!T225</f>
        <v>0</v>
      </c>
      <c r="U222" s="305">
        <f>СОГАЗ!U225+Капитал!U225+Ингосстрах!U225+Ресо!U225</f>
        <v>0</v>
      </c>
      <c r="V222" s="305">
        <f>СОГАЗ!V225+Капитал!V225+Ингосстрах!V225+Ресо!V225</f>
        <v>0</v>
      </c>
      <c r="W222" s="305">
        <f>СОГАЗ!W225+Капитал!W225+Ингосстрах!W225+Ресо!W225</f>
        <v>0</v>
      </c>
      <c r="X222" s="305">
        <f>СОГАЗ!X225+Капитал!X225+Ингосстрах!X225+Ресо!X225</f>
        <v>0</v>
      </c>
      <c r="Y222" s="186">
        <f>СОГАЗ!Y225+Капитал!Y225+Ингосстрах!Y225+Ресо!Y225</f>
        <v>0</v>
      </c>
      <c r="Z222" s="12">
        <f t="shared" si="30"/>
        <v>0</v>
      </c>
      <c r="AA222" s="306">
        <f>СОГАЗ!AA225+Капитал!AA225+Ингосстрах!AA225+Ресо!AA225</f>
        <v>0</v>
      </c>
      <c r="AB222" s="305">
        <f>СОГАЗ!AB225+Капитал!AB225+Ингосстрах!AB225+Ресо!AB225</f>
        <v>0</v>
      </c>
      <c r="AC222" s="305">
        <f>СОГАЗ!AC225+Капитал!AC225+Ингосстрах!AC225+Ресо!AC225</f>
        <v>0</v>
      </c>
      <c r="AD222" s="187">
        <f>СОГАЗ!AD225+Капитал!AD225+Ингосстрах!AD225+Ресо!AD225</f>
        <v>0</v>
      </c>
      <c r="AE222" s="14">
        <f>СОГАЗ!AE225+Капитал!AE225+Ингосстрах!AE225+Ресо!AE225</f>
        <v>0</v>
      </c>
      <c r="AF222" s="305">
        <f>СОГАЗ!AF225+Капитал!AF225+Ингосстрах!AF225+Ресо!AF225</f>
        <v>0</v>
      </c>
      <c r="AG222" s="305">
        <f>СОГАЗ!AG225+Капитал!AG225+Ингосстрах!AG225+Ресо!AG225</f>
        <v>0</v>
      </c>
      <c r="AH222" s="302">
        <f>СОГАЗ!AH225+Капитал!AH225+Ингосстрах!AH225+Ресо!AH225</f>
        <v>0</v>
      </c>
      <c r="AI222" s="17">
        <f t="shared" si="31"/>
        <v>0</v>
      </c>
      <c r="AJ222" s="12">
        <f t="shared" si="32"/>
        <v>0</v>
      </c>
      <c r="AK222" s="306">
        <f>СОГАЗ!AK225+Капитал!AK225+Ингосстрах!AK225+Ресо!AK225</f>
        <v>0</v>
      </c>
      <c r="AL222" s="305">
        <f>СОГАЗ!AL225+Капитал!AL225+Ингосстрах!AL225+Ресо!AL225</f>
        <v>0</v>
      </c>
      <c r="AM222" s="187">
        <f>СОГАЗ!AM225+Капитал!AM225+Ингосстрах!AM225+Ресо!AM225</f>
        <v>0</v>
      </c>
      <c r="AN222" s="14">
        <f>СОГАЗ!AN225+Капитал!AN225+Ингосстрах!AN225+Ресо!AN225</f>
        <v>0</v>
      </c>
      <c r="AO222" s="186">
        <f>СОГАЗ!AO225+Капитал!AO225+Ингосстрах!AO225+Ресо!AO225</f>
        <v>0</v>
      </c>
      <c r="AP222" s="309">
        <f t="shared" si="33"/>
        <v>0</v>
      </c>
      <c r="AQ222" s="314">
        <f t="shared" si="36"/>
        <v>0</v>
      </c>
      <c r="AR222" s="307">
        <v>0</v>
      </c>
      <c r="AS222" s="307">
        <v>0</v>
      </c>
      <c r="AT222" s="307">
        <v>0</v>
      </c>
      <c r="AU222" s="307">
        <v>0</v>
      </c>
      <c r="AV222" s="307">
        <v>0</v>
      </c>
      <c r="AW222" s="307">
        <v>0</v>
      </c>
      <c r="AX222" s="307">
        <v>0</v>
      </c>
      <c r="AY222" s="307">
        <v>0</v>
      </c>
      <c r="AZ222" s="307">
        <v>0</v>
      </c>
      <c r="BA222" s="309">
        <v>0</v>
      </c>
      <c r="BB222" s="307">
        <v>0</v>
      </c>
      <c r="BC222" s="307">
        <v>0</v>
      </c>
      <c r="BD222" s="307">
        <v>0</v>
      </c>
      <c r="BE222" s="307">
        <v>0</v>
      </c>
      <c r="BF222" s="307">
        <v>0</v>
      </c>
      <c r="BG222" s="307">
        <v>0</v>
      </c>
      <c r="BH222" s="307">
        <v>0</v>
      </c>
      <c r="BI222" s="307">
        <v>0</v>
      </c>
      <c r="BJ222" s="307">
        <v>0</v>
      </c>
      <c r="BK222" s="307">
        <v>0</v>
      </c>
      <c r="BL222" s="307">
        <v>0</v>
      </c>
      <c r="BM222" s="307">
        <v>0</v>
      </c>
      <c r="BN222" s="314">
        <f t="shared" si="37"/>
        <v>0</v>
      </c>
      <c r="BO222" s="307">
        <v>0</v>
      </c>
      <c r="BP222" s="307">
        <v>0</v>
      </c>
      <c r="BQ222" s="307">
        <v>0</v>
      </c>
      <c r="BR222" s="307">
        <v>0</v>
      </c>
      <c r="BS222" s="307"/>
      <c r="BT222" s="307">
        <v>0</v>
      </c>
      <c r="BU222" s="307">
        <v>0</v>
      </c>
      <c r="BV222" s="307">
        <v>0</v>
      </c>
      <c r="BW222" s="314">
        <f t="shared" si="38"/>
        <v>0</v>
      </c>
      <c r="BX222" s="314">
        <f t="shared" si="39"/>
        <v>0</v>
      </c>
      <c r="BY222" s="307">
        <v>0</v>
      </c>
      <c r="BZ222" s="307">
        <v>0</v>
      </c>
      <c r="CA222" s="307">
        <v>0</v>
      </c>
      <c r="CB222" s="309">
        <v>0</v>
      </c>
      <c r="CC222" s="317">
        <v>0</v>
      </c>
      <c r="CE222" s="311"/>
    </row>
    <row r="223" spans="1:83" ht="18.75">
      <c r="A223" s="278">
        <v>520419</v>
      </c>
      <c r="B223" s="300">
        <v>216</v>
      </c>
      <c r="C223" s="185" t="s">
        <v>262</v>
      </c>
      <c r="D223" s="12">
        <f t="shared" si="34"/>
        <v>0</v>
      </c>
      <c r="E223" s="270">
        <f>СОГАЗ!E226+Капитал!E226+Ингосстрах!E226+Ресо!E226</f>
        <v>0</v>
      </c>
      <c r="F223" s="270">
        <f>СОГАЗ!F226+Капитал!F226+Ингосстрах!F226+Ресо!F226</f>
        <v>0</v>
      </c>
      <c r="G223" s="270">
        <f>СОГАЗ!G226+Капитал!G226+Ингосстрах!G226+Ресо!G226</f>
        <v>0</v>
      </c>
      <c r="H223" s="270">
        <f>СОГАЗ!H226+Капитал!H226+Ингосстрах!H226+Ресо!H226</f>
        <v>0</v>
      </c>
      <c r="I223" s="270">
        <f>СОГАЗ!I226+Капитал!I226+Ингосстрах!I226+Ресо!I226</f>
        <v>0</v>
      </c>
      <c r="J223" s="270">
        <f>СОГАЗ!J226+Капитал!J226+Ингосстрах!J226+Ресо!J226</f>
        <v>0</v>
      </c>
      <c r="K223" s="270">
        <f>СОГАЗ!K226+Капитал!K226+Ингосстрах!K226+Ресо!K226</f>
        <v>0</v>
      </c>
      <c r="L223" s="270">
        <f>СОГАЗ!L226+Капитал!L226+Ингосстрах!L226+Ресо!L226</f>
        <v>0</v>
      </c>
      <c r="M223" s="301">
        <f t="shared" si="35"/>
        <v>0</v>
      </c>
      <c r="N223" s="305">
        <f>СОГАЗ!N226+Капитал!N226+Ингосстрах!N226+Ресо!N226</f>
        <v>0</v>
      </c>
      <c r="O223" s="305">
        <f>СОГАЗ!O226+Капитал!O226+Ингосстрах!O226+Ресо!O226</f>
        <v>0</v>
      </c>
      <c r="P223" s="305">
        <f>СОГАЗ!P226+Капитал!P226+Ингосстрах!P226+Ресо!P226</f>
        <v>0</v>
      </c>
      <c r="Q223" s="305">
        <f>СОГАЗ!Q226+Капитал!Q226+Ингосстрах!Q226+Ресо!Q226</f>
        <v>0</v>
      </c>
      <c r="R223" s="305">
        <f>СОГАЗ!R226+Капитал!R226+Ингосстрах!R226+Ресо!R226</f>
        <v>0</v>
      </c>
      <c r="S223" s="305">
        <f>СОГАЗ!S226+Капитал!S226+Ингосстрах!S226+Ресо!S226</f>
        <v>0</v>
      </c>
      <c r="T223" s="305">
        <f>СОГАЗ!T226+Капитал!T226+Ингосстрах!T226+Ресо!T226</f>
        <v>0</v>
      </c>
      <c r="U223" s="305">
        <f>СОГАЗ!U226+Капитал!U226+Ингосстрах!U226+Ресо!U226</f>
        <v>0</v>
      </c>
      <c r="V223" s="305">
        <f>СОГАЗ!V226+Капитал!V226+Ингосстрах!V226+Ресо!V226</f>
        <v>0</v>
      </c>
      <c r="W223" s="305">
        <f>СОГАЗ!W226+Капитал!W226+Ингосстрах!W226+Ресо!W226</f>
        <v>0</v>
      </c>
      <c r="X223" s="305">
        <f>СОГАЗ!X226+Капитал!X226+Ингосстрах!X226+Ресо!X226</f>
        <v>0</v>
      </c>
      <c r="Y223" s="186">
        <f>СОГАЗ!Y226+Капитал!Y226+Ингосстрах!Y226+Ресо!Y226</f>
        <v>0</v>
      </c>
      <c r="Z223" s="12">
        <f t="shared" si="30"/>
        <v>0</v>
      </c>
      <c r="AA223" s="306">
        <f>СОГАЗ!AA226+Капитал!AA226+Ингосстрах!AA226+Ресо!AA226</f>
        <v>0</v>
      </c>
      <c r="AB223" s="305">
        <f>СОГАЗ!AB226+Капитал!AB226+Ингосстрах!AB226+Ресо!AB226</f>
        <v>0</v>
      </c>
      <c r="AC223" s="305">
        <f>СОГАЗ!AC226+Капитал!AC226+Ингосстрах!AC226+Ресо!AC226</f>
        <v>0</v>
      </c>
      <c r="AD223" s="187">
        <f>СОГАЗ!AD226+Капитал!AD226+Ингосстрах!AD226+Ресо!AD226</f>
        <v>0</v>
      </c>
      <c r="AE223" s="14">
        <f>СОГАЗ!AE226+Капитал!AE226+Ингосстрах!AE226+Ресо!AE226</f>
        <v>0</v>
      </c>
      <c r="AF223" s="305">
        <f>СОГАЗ!AF226+Капитал!AF226+Ингосстрах!AF226+Ресо!AF226</f>
        <v>0</v>
      </c>
      <c r="AG223" s="305">
        <f>СОГАЗ!AG226+Капитал!AG226+Ингосстрах!AG226+Ресо!AG226</f>
        <v>0</v>
      </c>
      <c r="AH223" s="302">
        <f>СОГАЗ!AH226+Капитал!AH226+Ингосстрах!AH226+Ресо!AH226</f>
        <v>0</v>
      </c>
      <c r="AI223" s="17">
        <f t="shared" si="31"/>
        <v>0</v>
      </c>
      <c r="AJ223" s="12">
        <f t="shared" si="32"/>
        <v>0</v>
      </c>
      <c r="AK223" s="306">
        <f>СОГАЗ!AK226+Капитал!AK226+Ингосстрах!AK226+Ресо!AK226</f>
        <v>0</v>
      </c>
      <c r="AL223" s="305">
        <f>СОГАЗ!AL226+Капитал!AL226+Ингосстрах!AL226+Ресо!AL226</f>
        <v>0</v>
      </c>
      <c r="AM223" s="187">
        <f>СОГАЗ!AM226+Капитал!AM226+Ингосстрах!AM226+Ресо!AM226</f>
        <v>0</v>
      </c>
      <c r="AN223" s="14">
        <f>СОГАЗ!AN226+Капитал!AN226+Ингосстрах!AN226+Ресо!AN226</f>
        <v>0</v>
      </c>
      <c r="AO223" s="186">
        <f>СОГАЗ!AO226+Капитал!AO226+Ингосстрах!AO226+Ресо!AO226</f>
        <v>0</v>
      </c>
      <c r="AP223" s="309">
        <f t="shared" si="33"/>
        <v>0</v>
      </c>
      <c r="AQ223" s="314">
        <f t="shared" si="36"/>
        <v>0</v>
      </c>
      <c r="AR223" s="307">
        <v>0</v>
      </c>
      <c r="AS223" s="307">
        <v>0</v>
      </c>
      <c r="AT223" s="307">
        <v>0</v>
      </c>
      <c r="AU223" s="307">
        <v>0</v>
      </c>
      <c r="AV223" s="307">
        <v>0</v>
      </c>
      <c r="AW223" s="307">
        <v>0</v>
      </c>
      <c r="AX223" s="307">
        <v>0</v>
      </c>
      <c r="AY223" s="307">
        <v>0</v>
      </c>
      <c r="AZ223" s="307">
        <v>0</v>
      </c>
      <c r="BA223" s="309">
        <v>0</v>
      </c>
      <c r="BB223" s="307">
        <v>0</v>
      </c>
      <c r="BC223" s="307">
        <v>0</v>
      </c>
      <c r="BD223" s="307">
        <v>0</v>
      </c>
      <c r="BE223" s="307">
        <v>0</v>
      </c>
      <c r="BF223" s="307">
        <v>0</v>
      </c>
      <c r="BG223" s="307">
        <v>0</v>
      </c>
      <c r="BH223" s="307">
        <v>0</v>
      </c>
      <c r="BI223" s="307">
        <v>0</v>
      </c>
      <c r="BJ223" s="307">
        <v>0</v>
      </c>
      <c r="BK223" s="307">
        <v>0</v>
      </c>
      <c r="BL223" s="307">
        <v>0</v>
      </c>
      <c r="BM223" s="307">
        <v>0</v>
      </c>
      <c r="BN223" s="314">
        <f t="shared" si="37"/>
        <v>0</v>
      </c>
      <c r="BO223" s="307">
        <v>0</v>
      </c>
      <c r="BP223" s="307">
        <v>0</v>
      </c>
      <c r="BQ223" s="307">
        <v>0</v>
      </c>
      <c r="BR223" s="307">
        <v>0</v>
      </c>
      <c r="BS223" s="307"/>
      <c r="BT223" s="307">
        <v>0</v>
      </c>
      <c r="BU223" s="307">
        <v>0</v>
      </c>
      <c r="BV223" s="307">
        <v>0</v>
      </c>
      <c r="BW223" s="314">
        <f t="shared" si="38"/>
        <v>0</v>
      </c>
      <c r="BX223" s="314">
        <f t="shared" si="39"/>
        <v>0</v>
      </c>
      <c r="BY223" s="307">
        <v>0</v>
      </c>
      <c r="BZ223" s="307">
        <v>0</v>
      </c>
      <c r="CA223" s="307">
        <v>0</v>
      </c>
      <c r="CB223" s="309">
        <v>0</v>
      </c>
      <c r="CC223" s="317">
        <v>0</v>
      </c>
      <c r="CE223" s="311"/>
    </row>
    <row r="224" spans="1:83" ht="18.75">
      <c r="A224" s="278">
        <v>520412</v>
      </c>
      <c r="B224" s="300">
        <v>217</v>
      </c>
      <c r="C224" s="185" t="s">
        <v>263</v>
      </c>
      <c r="D224" s="12">
        <f t="shared" si="34"/>
        <v>0</v>
      </c>
      <c r="E224" s="270">
        <f>СОГАЗ!E227+Капитал!E227+Ингосстрах!E227+Ресо!E227</f>
        <v>0</v>
      </c>
      <c r="F224" s="270">
        <f>СОГАЗ!F227+Капитал!F227+Ингосстрах!F227+Ресо!F227</f>
        <v>0</v>
      </c>
      <c r="G224" s="270">
        <f>СОГАЗ!G227+Капитал!G227+Ингосстрах!G227+Ресо!G227</f>
        <v>0</v>
      </c>
      <c r="H224" s="270">
        <f>СОГАЗ!H227+Капитал!H227+Ингосстрах!H227+Ресо!H227</f>
        <v>0</v>
      </c>
      <c r="I224" s="270">
        <f>СОГАЗ!I227+Капитал!I227+Ингосстрах!I227+Ресо!I227</f>
        <v>0</v>
      </c>
      <c r="J224" s="270">
        <f>СОГАЗ!J227+Капитал!J227+Ингосстрах!J227+Ресо!J227</f>
        <v>0</v>
      </c>
      <c r="K224" s="270">
        <f>СОГАЗ!K227+Капитал!K227+Ингосстрах!K227+Ресо!K227</f>
        <v>0</v>
      </c>
      <c r="L224" s="270">
        <f>СОГАЗ!L227+Капитал!L227+Ингосстрах!L227+Ресо!L227</f>
        <v>0</v>
      </c>
      <c r="M224" s="301">
        <f t="shared" si="35"/>
        <v>0</v>
      </c>
      <c r="N224" s="305">
        <f>СОГАЗ!N227+Капитал!N227+Ингосстрах!N227+Ресо!N227</f>
        <v>0</v>
      </c>
      <c r="O224" s="305">
        <f>СОГАЗ!O227+Капитал!O227+Ингосстрах!O227+Ресо!O227</f>
        <v>0</v>
      </c>
      <c r="P224" s="305">
        <f>СОГАЗ!P227+Капитал!P227+Ингосстрах!P227+Ресо!P227</f>
        <v>0</v>
      </c>
      <c r="Q224" s="305">
        <f>СОГАЗ!Q227+Капитал!Q227+Ингосстрах!Q227+Ресо!Q227</f>
        <v>0</v>
      </c>
      <c r="R224" s="305">
        <f>СОГАЗ!R227+Капитал!R227+Ингосстрах!R227+Ресо!R227</f>
        <v>0</v>
      </c>
      <c r="S224" s="305">
        <f>СОГАЗ!S227+Капитал!S227+Ингосстрах!S227+Ресо!S227</f>
        <v>0</v>
      </c>
      <c r="T224" s="305">
        <f>СОГАЗ!T227+Капитал!T227+Ингосстрах!T227+Ресо!T227</f>
        <v>0</v>
      </c>
      <c r="U224" s="305">
        <f>СОГАЗ!U227+Капитал!U227+Ингосстрах!U227+Ресо!U227</f>
        <v>0</v>
      </c>
      <c r="V224" s="305">
        <f>СОГАЗ!V227+Капитал!V227+Ингосстрах!V227+Ресо!V227</f>
        <v>0</v>
      </c>
      <c r="W224" s="305">
        <f>СОГАЗ!W227+Капитал!W227+Ингосстрах!W227+Ресо!W227</f>
        <v>0</v>
      </c>
      <c r="X224" s="305">
        <f>СОГАЗ!X227+Капитал!X227+Ингосстрах!X227+Ресо!X227</f>
        <v>0</v>
      </c>
      <c r="Y224" s="186">
        <f>СОГАЗ!Y227+Капитал!Y227+Ингосстрах!Y227+Ресо!Y227</f>
        <v>0</v>
      </c>
      <c r="Z224" s="12">
        <f t="shared" si="30"/>
        <v>0</v>
      </c>
      <c r="AA224" s="306">
        <f>СОГАЗ!AA227+Капитал!AA227+Ингосстрах!AA227+Ресо!AA227</f>
        <v>0</v>
      </c>
      <c r="AB224" s="305">
        <f>СОГАЗ!AB227+Капитал!AB227+Ингосстрах!AB227+Ресо!AB227</f>
        <v>0</v>
      </c>
      <c r="AC224" s="305">
        <f>СОГАЗ!AC227+Капитал!AC227+Ингосстрах!AC227+Ресо!AC227</f>
        <v>0</v>
      </c>
      <c r="AD224" s="187">
        <f>СОГАЗ!AD227+Капитал!AD227+Ингосстрах!AD227+Ресо!AD227</f>
        <v>0</v>
      </c>
      <c r="AE224" s="14">
        <f>СОГАЗ!AE227+Капитал!AE227+Ингосстрах!AE227+Ресо!AE227</f>
        <v>0</v>
      </c>
      <c r="AF224" s="305">
        <f>СОГАЗ!AF227+Капитал!AF227+Ингосстрах!AF227+Ресо!AF227</f>
        <v>0</v>
      </c>
      <c r="AG224" s="305">
        <f>СОГАЗ!AG227+Капитал!AG227+Ингосстрах!AG227+Ресо!AG227</f>
        <v>0</v>
      </c>
      <c r="AH224" s="302">
        <f>СОГАЗ!AH227+Капитал!AH227+Ингосстрах!AH227+Ресо!AH227</f>
        <v>0</v>
      </c>
      <c r="AI224" s="17">
        <f t="shared" si="31"/>
        <v>0</v>
      </c>
      <c r="AJ224" s="12">
        <f t="shared" si="32"/>
        <v>0</v>
      </c>
      <c r="AK224" s="306">
        <f>СОГАЗ!AK227+Капитал!AK227+Ингосстрах!AK227+Ресо!AK227</f>
        <v>0</v>
      </c>
      <c r="AL224" s="305">
        <f>СОГАЗ!AL227+Капитал!AL227+Ингосстрах!AL227+Ресо!AL227</f>
        <v>0</v>
      </c>
      <c r="AM224" s="187">
        <f>СОГАЗ!AM227+Капитал!AM227+Ингосстрах!AM227+Ресо!AM227</f>
        <v>0</v>
      </c>
      <c r="AN224" s="14">
        <f>СОГАЗ!AN227+Капитал!AN227+Ингосстрах!AN227+Ресо!AN227</f>
        <v>0</v>
      </c>
      <c r="AO224" s="186">
        <f>СОГАЗ!AO227+Капитал!AO227+Ингосстрах!AO227+Ресо!AO227</f>
        <v>0</v>
      </c>
      <c r="AP224" s="309">
        <f t="shared" si="33"/>
        <v>0</v>
      </c>
      <c r="AQ224" s="314">
        <f t="shared" si="36"/>
        <v>0</v>
      </c>
      <c r="AR224" s="307">
        <v>0</v>
      </c>
      <c r="AS224" s="307">
        <v>0</v>
      </c>
      <c r="AT224" s="307">
        <v>0</v>
      </c>
      <c r="AU224" s="307">
        <v>0</v>
      </c>
      <c r="AV224" s="307">
        <v>0</v>
      </c>
      <c r="AW224" s="307">
        <v>0</v>
      </c>
      <c r="AX224" s="307">
        <v>0</v>
      </c>
      <c r="AY224" s="307">
        <v>0</v>
      </c>
      <c r="AZ224" s="307">
        <v>0</v>
      </c>
      <c r="BA224" s="309">
        <v>0</v>
      </c>
      <c r="BB224" s="307">
        <v>0</v>
      </c>
      <c r="BC224" s="307">
        <v>0</v>
      </c>
      <c r="BD224" s="307">
        <v>0</v>
      </c>
      <c r="BE224" s="307">
        <v>0</v>
      </c>
      <c r="BF224" s="307">
        <v>0</v>
      </c>
      <c r="BG224" s="307">
        <v>0</v>
      </c>
      <c r="BH224" s="307">
        <v>0</v>
      </c>
      <c r="BI224" s="307">
        <v>0</v>
      </c>
      <c r="BJ224" s="307">
        <v>0</v>
      </c>
      <c r="BK224" s="307">
        <v>0</v>
      </c>
      <c r="BL224" s="307">
        <v>0</v>
      </c>
      <c r="BM224" s="307">
        <v>0</v>
      </c>
      <c r="BN224" s="314">
        <f t="shared" si="37"/>
        <v>0</v>
      </c>
      <c r="BO224" s="307">
        <v>0</v>
      </c>
      <c r="BP224" s="307">
        <v>0</v>
      </c>
      <c r="BQ224" s="307">
        <v>0</v>
      </c>
      <c r="BR224" s="307">
        <v>0</v>
      </c>
      <c r="BS224" s="307"/>
      <c r="BT224" s="307">
        <v>0</v>
      </c>
      <c r="BU224" s="307">
        <v>0</v>
      </c>
      <c r="BV224" s="307">
        <v>0</v>
      </c>
      <c r="BW224" s="314">
        <f t="shared" si="38"/>
        <v>0</v>
      </c>
      <c r="BX224" s="314">
        <f t="shared" si="39"/>
        <v>0</v>
      </c>
      <c r="BY224" s="307">
        <v>0</v>
      </c>
      <c r="BZ224" s="307">
        <v>0</v>
      </c>
      <c r="CA224" s="307">
        <v>0</v>
      </c>
      <c r="CB224" s="309">
        <v>0</v>
      </c>
      <c r="CC224" s="317">
        <v>0</v>
      </c>
      <c r="CE224" s="311"/>
    </row>
    <row r="225" spans="1:83" ht="18.75">
      <c r="A225" s="278">
        <v>520427</v>
      </c>
      <c r="B225" s="300">
        <v>218</v>
      </c>
      <c r="C225" s="185" t="s">
        <v>264</v>
      </c>
      <c r="D225" s="12">
        <f t="shared" si="34"/>
        <v>0</v>
      </c>
      <c r="E225" s="270">
        <f>СОГАЗ!E228+Капитал!E228+Ингосстрах!E228+Ресо!E228</f>
        <v>0</v>
      </c>
      <c r="F225" s="270">
        <f>СОГАЗ!F228+Капитал!F228+Ингосстрах!F228+Ресо!F228</f>
        <v>0</v>
      </c>
      <c r="G225" s="270">
        <f>СОГАЗ!G228+Капитал!G228+Ингосстрах!G228+Ресо!G228</f>
        <v>0</v>
      </c>
      <c r="H225" s="270">
        <f>СОГАЗ!H228+Капитал!H228+Ингосстрах!H228+Ресо!H228</f>
        <v>0</v>
      </c>
      <c r="I225" s="270">
        <f>СОГАЗ!I228+Капитал!I228+Ингосстрах!I228+Ресо!I228</f>
        <v>0</v>
      </c>
      <c r="J225" s="270">
        <f>СОГАЗ!J228+Капитал!J228+Ингосстрах!J228+Ресо!J228</f>
        <v>0</v>
      </c>
      <c r="K225" s="270">
        <f>СОГАЗ!K228+Капитал!K228+Ингосстрах!K228+Ресо!K228</f>
        <v>0</v>
      </c>
      <c r="L225" s="270">
        <f>СОГАЗ!L228+Капитал!L228+Ингосстрах!L228+Ресо!L228</f>
        <v>0</v>
      </c>
      <c r="M225" s="301">
        <f t="shared" si="35"/>
        <v>0</v>
      </c>
      <c r="N225" s="305">
        <f>СОГАЗ!N228+Капитал!N228+Ингосстрах!N228+Ресо!N228</f>
        <v>0</v>
      </c>
      <c r="O225" s="305">
        <f>СОГАЗ!O228+Капитал!O228+Ингосстрах!O228+Ресо!O228</f>
        <v>0</v>
      </c>
      <c r="P225" s="305">
        <f>СОГАЗ!P228+Капитал!P228+Ингосстрах!P228+Ресо!P228</f>
        <v>0</v>
      </c>
      <c r="Q225" s="305">
        <f>СОГАЗ!Q228+Капитал!Q228+Ингосстрах!Q228+Ресо!Q228</f>
        <v>0</v>
      </c>
      <c r="R225" s="305">
        <f>СОГАЗ!R228+Капитал!R228+Ингосстрах!R228+Ресо!R228</f>
        <v>0</v>
      </c>
      <c r="S225" s="305">
        <f>СОГАЗ!S228+Капитал!S228+Ингосстрах!S228+Ресо!S228</f>
        <v>0</v>
      </c>
      <c r="T225" s="305">
        <f>СОГАЗ!T228+Капитал!T228+Ингосстрах!T228+Ресо!T228</f>
        <v>0</v>
      </c>
      <c r="U225" s="305">
        <f>СОГАЗ!U228+Капитал!U228+Ингосстрах!U228+Ресо!U228</f>
        <v>0</v>
      </c>
      <c r="V225" s="305">
        <f>СОГАЗ!V228+Капитал!V228+Ингосстрах!V228+Ресо!V228</f>
        <v>0</v>
      </c>
      <c r="W225" s="305">
        <f>СОГАЗ!W228+Капитал!W228+Ингосстрах!W228+Ресо!W228</f>
        <v>0</v>
      </c>
      <c r="X225" s="305">
        <f>СОГАЗ!X228+Капитал!X228+Ингосстрах!X228+Ресо!X228</f>
        <v>0</v>
      </c>
      <c r="Y225" s="186">
        <f>СОГАЗ!Y228+Капитал!Y228+Ингосстрах!Y228+Ресо!Y228</f>
        <v>0</v>
      </c>
      <c r="Z225" s="12">
        <f t="shared" si="30"/>
        <v>0</v>
      </c>
      <c r="AA225" s="306">
        <f>СОГАЗ!AA228+Капитал!AA228+Ингосстрах!AA228+Ресо!AA228</f>
        <v>0</v>
      </c>
      <c r="AB225" s="305">
        <f>СОГАЗ!AB228+Капитал!AB228+Ингосстрах!AB228+Ресо!AB228</f>
        <v>0</v>
      </c>
      <c r="AC225" s="305">
        <f>СОГАЗ!AC228+Капитал!AC228+Ингосстрах!AC228+Ресо!AC228</f>
        <v>0</v>
      </c>
      <c r="AD225" s="187">
        <f>СОГАЗ!AD228+Капитал!AD228+Ингосстрах!AD228+Ресо!AD228</f>
        <v>0</v>
      </c>
      <c r="AE225" s="14">
        <f>СОГАЗ!AE228+Капитал!AE228+Ингосстрах!AE228+Ресо!AE228</f>
        <v>0</v>
      </c>
      <c r="AF225" s="305">
        <f>СОГАЗ!AF228+Капитал!AF228+Ингосстрах!AF228+Ресо!AF228</f>
        <v>0</v>
      </c>
      <c r="AG225" s="305">
        <f>СОГАЗ!AG228+Капитал!AG228+Ингосстрах!AG228+Ресо!AG228</f>
        <v>0</v>
      </c>
      <c r="AH225" s="302">
        <f>СОГАЗ!AH228+Капитал!AH228+Ингосстрах!AH228+Ресо!AH228</f>
        <v>0</v>
      </c>
      <c r="AI225" s="17">
        <f t="shared" si="31"/>
        <v>0</v>
      </c>
      <c r="AJ225" s="12">
        <f t="shared" si="32"/>
        <v>0</v>
      </c>
      <c r="AK225" s="302">
        <f>СОГАЗ!AK228+Капитал!AK228+Ингосстрах!AK228+Ресо!AK228</f>
        <v>0</v>
      </c>
      <c r="AL225" s="302">
        <f>СОГАЗ!AL228+Капитал!AL228+Ингосстрах!AL228+Ресо!AL228</f>
        <v>0</v>
      </c>
      <c r="AM225" s="303">
        <f>СОГАЗ!AM228+Капитал!AM228+Ингосстрах!AM228+Ресо!AM228</f>
        <v>0</v>
      </c>
      <c r="AN225" s="14">
        <f>СОГАЗ!AN228+Капитал!AN228+Ингосстрах!AN228+Ресо!AN228</f>
        <v>0</v>
      </c>
      <c r="AO225" s="186">
        <f>СОГАЗ!AO228+Капитал!AO228+Ингосстрах!AO228+Ресо!AO228</f>
        <v>0</v>
      </c>
      <c r="AP225" s="309">
        <f t="shared" si="33"/>
        <v>0</v>
      </c>
      <c r="AQ225" s="314">
        <f t="shared" si="36"/>
        <v>0</v>
      </c>
      <c r="AR225" s="307">
        <v>0</v>
      </c>
      <c r="AS225" s="307">
        <v>0</v>
      </c>
      <c r="AT225" s="307">
        <v>0</v>
      </c>
      <c r="AU225" s="307">
        <v>0</v>
      </c>
      <c r="AV225" s="307">
        <v>0</v>
      </c>
      <c r="AW225" s="307">
        <v>0</v>
      </c>
      <c r="AX225" s="307">
        <v>0</v>
      </c>
      <c r="AY225" s="307">
        <v>0</v>
      </c>
      <c r="AZ225" s="307">
        <v>0</v>
      </c>
      <c r="BA225" s="309">
        <v>0</v>
      </c>
      <c r="BB225" s="307">
        <v>0</v>
      </c>
      <c r="BC225" s="307">
        <v>0</v>
      </c>
      <c r="BD225" s="307">
        <v>0</v>
      </c>
      <c r="BE225" s="307">
        <v>0</v>
      </c>
      <c r="BF225" s="307">
        <v>0</v>
      </c>
      <c r="BG225" s="307">
        <v>0</v>
      </c>
      <c r="BH225" s="307">
        <v>0</v>
      </c>
      <c r="BI225" s="307">
        <v>0</v>
      </c>
      <c r="BJ225" s="307">
        <v>0</v>
      </c>
      <c r="BK225" s="307">
        <v>0</v>
      </c>
      <c r="BL225" s="307">
        <v>0</v>
      </c>
      <c r="BM225" s="307">
        <v>0</v>
      </c>
      <c r="BN225" s="314">
        <f t="shared" si="37"/>
        <v>0</v>
      </c>
      <c r="BO225" s="307">
        <v>0</v>
      </c>
      <c r="BP225" s="307">
        <v>0</v>
      </c>
      <c r="BQ225" s="307">
        <v>0</v>
      </c>
      <c r="BR225" s="307">
        <v>0</v>
      </c>
      <c r="BS225" s="307"/>
      <c r="BT225" s="307">
        <v>0</v>
      </c>
      <c r="BU225" s="307">
        <v>0</v>
      </c>
      <c r="BV225" s="307">
        <v>0</v>
      </c>
      <c r="BW225" s="314">
        <f t="shared" si="38"/>
        <v>0</v>
      </c>
      <c r="BX225" s="314">
        <f t="shared" si="39"/>
        <v>0</v>
      </c>
      <c r="BY225" s="307">
        <v>0</v>
      </c>
      <c r="BZ225" s="307">
        <v>0</v>
      </c>
      <c r="CA225" s="307">
        <v>0</v>
      </c>
      <c r="CB225" s="309">
        <v>0</v>
      </c>
      <c r="CC225" s="317">
        <v>0</v>
      </c>
      <c r="CE225" s="311"/>
    </row>
    <row r="226" spans="1:83" ht="18.75">
      <c r="A226" s="278">
        <v>520424</v>
      </c>
      <c r="B226" s="300">
        <v>219</v>
      </c>
      <c r="C226" s="185" t="s">
        <v>265</v>
      </c>
      <c r="D226" s="12">
        <f t="shared" si="34"/>
        <v>0</v>
      </c>
      <c r="E226" s="270">
        <f>СОГАЗ!E229+Капитал!E229+Ингосстрах!E229+Ресо!E229</f>
        <v>0</v>
      </c>
      <c r="F226" s="270">
        <f>СОГАЗ!F229+Капитал!F229+Ингосстрах!F229+Ресо!F229</f>
        <v>0</v>
      </c>
      <c r="G226" s="270">
        <f>СОГАЗ!G229+Капитал!G229+Ингосстрах!G229+Ресо!G229</f>
        <v>0</v>
      </c>
      <c r="H226" s="270">
        <f>СОГАЗ!H229+Капитал!H229+Ингосстрах!H229+Ресо!H229</f>
        <v>0</v>
      </c>
      <c r="I226" s="270">
        <f>СОГАЗ!I229+Капитал!I229+Ингосстрах!I229+Ресо!I229</f>
        <v>0</v>
      </c>
      <c r="J226" s="270">
        <f>СОГАЗ!J229+Капитал!J229+Ингосстрах!J229+Ресо!J229</f>
        <v>0</v>
      </c>
      <c r="K226" s="270">
        <f>СОГАЗ!K229+Капитал!K229+Ингосстрах!K229+Ресо!K229</f>
        <v>0</v>
      </c>
      <c r="L226" s="270">
        <f>СОГАЗ!L229+Капитал!L229+Ингосстрах!L229+Ресо!L229</f>
        <v>0</v>
      </c>
      <c r="M226" s="301">
        <f t="shared" si="35"/>
        <v>0</v>
      </c>
      <c r="N226" s="305">
        <f>СОГАЗ!N229+Капитал!N229+Ингосстрах!N229+Ресо!N229</f>
        <v>0</v>
      </c>
      <c r="O226" s="305">
        <f>СОГАЗ!O229+Капитал!O229+Ингосстрах!O229+Ресо!O229</f>
        <v>0</v>
      </c>
      <c r="P226" s="305">
        <f>СОГАЗ!P229+Капитал!P229+Ингосстрах!P229+Ресо!P229</f>
        <v>0</v>
      </c>
      <c r="Q226" s="305">
        <f>СОГАЗ!Q229+Капитал!Q229+Ингосстрах!Q229+Ресо!Q229</f>
        <v>0</v>
      </c>
      <c r="R226" s="305">
        <f>СОГАЗ!R229+Капитал!R229+Ингосстрах!R229+Ресо!R229</f>
        <v>0</v>
      </c>
      <c r="S226" s="305">
        <f>СОГАЗ!S229+Капитал!S229+Ингосстрах!S229+Ресо!S229</f>
        <v>0</v>
      </c>
      <c r="T226" s="305">
        <f>СОГАЗ!T229+Капитал!T229+Ингосстрах!T229+Ресо!T229</f>
        <v>0</v>
      </c>
      <c r="U226" s="305">
        <f>СОГАЗ!U229+Капитал!U229+Ингосстрах!U229+Ресо!U229</f>
        <v>0</v>
      </c>
      <c r="V226" s="305">
        <f>СОГАЗ!V229+Капитал!V229+Ингосстрах!V229+Ресо!V229</f>
        <v>0</v>
      </c>
      <c r="W226" s="305">
        <f>СОГАЗ!W229+Капитал!W229+Ингосстрах!W229+Ресо!W229</f>
        <v>0</v>
      </c>
      <c r="X226" s="305">
        <f>СОГАЗ!X229+Капитал!X229+Ингосстрах!X229+Ресо!X229</f>
        <v>0</v>
      </c>
      <c r="Y226" s="186">
        <f>СОГАЗ!Y229+Капитал!Y229+Ингосстрах!Y229+Ресо!Y229</f>
        <v>0</v>
      </c>
      <c r="Z226" s="12">
        <f t="shared" si="30"/>
        <v>0</v>
      </c>
      <c r="AA226" s="306">
        <f>СОГАЗ!AA229+Капитал!AA229+Ингосстрах!AA229+Ресо!AA229</f>
        <v>0</v>
      </c>
      <c r="AB226" s="305">
        <f>СОГАЗ!AB229+Капитал!AB229+Ингосстрах!AB229+Ресо!AB229</f>
        <v>0</v>
      </c>
      <c r="AC226" s="305">
        <f>СОГАЗ!AC229+Капитал!AC229+Ингосстрах!AC229+Ресо!AC229</f>
        <v>0</v>
      </c>
      <c r="AD226" s="187">
        <f>СОГАЗ!AD229+Капитал!AD229+Ингосстрах!AD229+Ресо!AD229</f>
        <v>0</v>
      </c>
      <c r="AE226" s="14">
        <f>СОГАЗ!AE229+Капитал!AE229+Ингосстрах!AE229+Ресо!AE229</f>
        <v>0</v>
      </c>
      <c r="AF226" s="305">
        <f>СОГАЗ!AF229+Капитал!AF229+Ингосстрах!AF229+Ресо!AF229</f>
        <v>0</v>
      </c>
      <c r="AG226" s="305">
        <f>СОГАЗ!AG229+Капитал!AG229+Ингосстрах!AG229+Ресо!AG229</f>
        <v>0</v>
      </c>
      <c r="AH226" s="302">
        <f>СОГАЗ!AH229+Капитал!AH229+Ингосстрах!AH229+Ресо!AH229</f>
        <v>0</v>
      </c>
      <c r="AI226" s="17">
        <f t="shared" si="31"/>
        <v>0</v>
      </c>
      <c r="AJ226" s="12">
        <f t="shared" si="32"/>
        <v>0</v>
      </c>
      <c r="AK226" s="302">
        <f>СОГАЗ!AK229+Капитал!AK229+Ингосстрах!AK229+Ресо!AK229</f>
        <v>0</v>
      </c>
      <c r="AL226" s="302">
        <f>СОГАЗ!AL229+Капитал!AL229+Ингосстрах!AL229+Ресо!AL229</f>
        <v>0</v>
      </c>
      <c r="AM226" s="303">
        <f>СОГАЗ!AM229+Капитал!AM229+Ингосстрах!AM229+Ресо!AM229</f>
        <v>0</v>
      </c>
      <c r="AN226" s="14">
        <f>СОГАЗ!AN229+Капитал!AN229+Ингосстрах!AN229+Ресо!AN229</f>
        <v>0</v>
      </c>
      <c r="AO226" s="186">
        <f>СОГАЗ!AO229+Капитал!AO229+Ингосстрах!AO229+Ресо!AO229</f>
        <v>0</v>
      </c>
      <c r="AP226" s="309">
        <f t="shared" si="33"/>
        <v>0</v>
      </c>
      <c r="AQ226" s="314">
        <f t="shared" si="36"/>
        <v>0</v>
      </c>
      <c r="AR226" s="307">
        <v>0</v>
      </c>
      <c r="AS226" s="307">
        <v>0</v>
      </c>
      <c r="AT226" s="307">
        <v>0</v>
      </c>
      <c r="AU226" s="307">
        <v>0</v>
      </c>
      <c r="AV226" s="307">
        <v>0</v>
      </c>
      <c r="AW226" s="307">
        <v>0</v>
      </c>
      <c r="AX226" s="307">
        <v>0</v>
      </c>
      <c r="AY226" s="307">
        <v>0</v>
      </c>
      <c r="AZ226" s="307">
        <v>0</v>
      </c>
      <c r="BA226" s="309">
        <v>0</v>
      </c>
      <c r="BB226" s="307">
        <v>0</v>
      </c>
      <c r="BC226" s="307">
        <v>0</v>
      </c>
      <c r="BD226" s="307">
        <v>0</v>
      </c>
      <c r="BE226" s="307">
        <v>0</v>
      </c>
      <c r="BF226" s="307">
        <v>0</v>
      </c>
      <c r="BG226" s="307">
        <v>0</v>
      </c>
      <c r="BH226" s="307">
        <v>0</v>
      </c>
      <c r="BI226" s="307">
        <v>0</v>
      </c>
      <c r="BJ226" s="307">
        <v>0</v>
      </c>
      <c r="BK226" s="307">
        <v>0</v>
      </c>
      <c r="BL226" s="307">
        <v>0</v>
      </c>
      <c r="BM226" s="307">
        <v>0</v>
      </c>
      <c r="BN226" s="314">
        <f t="shared" si="37"/>
        <v>0</v>
      </c>
      <c r="BO226" s="307">
        <v>0</v>
      </c>
      <c r="BP226" s="307">
        <v>0</v>
      </c>
      <c r="BQ226" s="307">
        <v>0</v>
      </c>
      <c r="BR226" s="307">
        <v>0</v>
      </c>
      <c r="BS226" s="307"/>
      <c r="BT226" s="307">
        <v>0</v>
      </c>
      <c r="BU226" s="307">
        <v>0</v>
      </c>
      <c r="BV226" s="307">
        <v>0</v>
      </c>
      <c r="BW226" s="314">
        <f t="shared" si="38"/>
        <v>0</v>
      </c>
      <c r="BX226" s="314">
        <f t="shared" si="39"/>
        <v>0</v>
      </c>
      <c r="BY226" s="307">
        <v>0</v>
      </c>
      <c r="BZ226" s="307">
        <v>0</v>
      </c>
      <c r="CA226" s="307">
        <v>0</v>
      </c>
      <c r="CB226" s="309">
        <v>0</v>
      </c>
      <c r="CC226" s="317">
        <v>0</v>
      </c>
      <c r="CE226" s="311"/>
    </row>
    <row r="227" spans="1:83" ht="18.75">
      <c r="A227" s="278">
        <v>520417</v>
      </c>
      <c r="B227" s="300">
        <v>220</v>
      </c>
      <c r="C227" s="185" t="s">
        <v>266</v>
      </c>
      <c r="D227" s="12">
        <f t="shared" si="34"/>
        <v>0</v>
      </c>
      <c r="E227" s="270">
        <f>СОГАЗ!E230+Капитал!E230+Ингосстрах!E230+Ресо!E230</f>
        <v>0</v>
      </c>
      <c r="F227" s="270">
        <f>СОГАЗ!F230+Капитал!F230+Ингосстрах!F230+Ресо!F230</f>
        <v>0</v>
      </c>
      <c r="G227" s="270">
        <f>СОГАЗ!G230+Капитал!G230+Ингосстрах!G230+Ресо!G230</f>
        <v>0</v>
      </c>
      <c r="H227" s="270">
        <f>СОГАЗ!H230+Капитал!H230+Ингосстрах!H230+Ресо!H230</f>
        <v>0</v>
      </c>
      <c r="I227" s="270">
        <f>СОГАЗ!I230+Капитал!I230+Ингосстрах!I230+Ресо!I230</f>
        <v>0</v>
      </c>
      <c r="J227" s="270">
        <f>СОГАЗ!J230+Капитал!J230+Ингосстрах!J230+Ресо!J230</f>
        <v>0</v>
      </c>
      <c r="K227" s="270">
        <f>СОГАЗ!K230+Капитал!K230+Ингосстрах!K230+Ресо!K230</f>
        <v>0</v>
      </c>
      <c r="L227" s="270">
        <f>СОГАЗ!L230+Капитал!L230+Ингосстрах!L230+Ресо!L230</f>
        <v>0</v>
      </c>
      <c r="M227" s="301">
        <f t="shared" si="35"/>
        <v>0</v>
      </c>
      <c r="N227" s="305">
        <f>СОГАЗ!N230+Капитал!N230+Ингосстрах!N230+Ресо!N230</f>
        <v>0</v>
      </c>
      <c r="O227" s="305">
        <f>СОГАЗ!O230+Капитал!O230+Ингосстрах!O230+Ресо!O230</f>
        <v>0</v>
      </c>
      <c r="P227" s="305">
        <f>СОГАЗ!P230+Капитал!P230+Ингосстрах!P230+Ресо!P230</f>
        <v>0</v>
      </c>
      <c r="Q227" s="305">
        <f>СОГАЗ!Q230+Капитал!Q230+Ингосстрах!Q230+Ресо!Q230</f>
        <v>0</v>
      </c>
      <c r="R227" s="305">
        <f>СОГАЗ!R230+Капитал!R230+Ингосстрах!R230+Ресо!R230</f>
        <v>0</v>
      </c>
      <c r="S227" s="305">
        <f>СОГАЗ!S230+Капитал!S230+Ингосстрах!S230+Ресо!S230</f>
        <v>0</v>
      </c>
      <c r="T227" s="305">
        <f>СОГАЗ!T230+Капитал!T230+Ингосстрах!T230+Ресо!T230</f>
        <v>0</v>
      </c>
      <c r="U227" s="305">
        <f>СОГАЗ!U230+Капитал!U230+Ингосстрах!U230+Ресо!U230</f>
        <v>0</v>
      </c>
      <c r="V227" s="305">
        <f>СОГАЗ!V230+Капитал!V230+Ингосстрах!V230+Ресо!V230</f>
        <v>0</v>
      </c>
      <c r="W227" s="305">
        <f>СОГАЗ!W230+Капитал!W230+Ингосстрах!W230+Ресо!W230</f>
        <v>0</v>
      </c>
      <c r="X227" s="305">
        <f>СОГАЗ!X230+Капитал!X230+Ингосстрах!X230+Ресо!X230</f>
        <v>0</v>
      </c>
      <c r="Y227" s="186">
        <f>СОГАЗ!Y230+Капитал!Y230+Ингосстрах!Y230+Ресо!Y230</f>
        <v>0</v>
      </c>
      <c r="Z227" s="12">
        <f t="shared" si="30"/>
        <v>0</v>
      </c>
      <c r="AA227" s="302">
        <f>СОГАЗ!AA230+Капитал!AA230+Ингосстрах!AA230+Ресо!AA230</f>
        <v>0</v>
      </c>
      <c r="AB227" s="302">
        <f>СОГАЗ!AB230+Капитал!AB230+Ингосстрах!AB230+Ресо!AB230</f>
        <v>0</v>
      </c>
      <c r="AC227" s="302">
        <f>СОГАЗ!AC230+Капитал!AC230+Ингосстрах!AC230+Ресо!AC230</f>
        <v>0</v>
      </c>
      <c r="AD227" s="303">
        <f>СОГАЗ!AD230+Капитал!AD230+Ингосстрах!AD230+Ресо!AD230</f>
        <v>0</v>
      </c>
      <c r="AE227" s="14">
        <f>СОГАЗ!AE230+Капитал!AE230+Ингосстрах!AE230+Ресо!AE230</f>
        <v>0</v>
      </c>
      <c r="AF227" s="305">
        <f>СОГАЗ!AF230+Капитал!AF230+Ингосстрах!AF230+Ресо!AF230</f>
        <v>0</v>
      </c>
      <c r="AG227" s="305">
        <f>СОГАЗ!AG230+Капитал!AG230+Ингосстрах!AG230+Ресо!AG230</f>
        <v>0</v>
      </c>
      <c r="AH227" s="302">
        <f>СОГАЗ!AH230+Капитал!AH230+Ингосстрах!AH230+Ресо!AH230</f>
        <v>0</v>
      </c>
      <c r="AI227" s="17">
        <f t="shared" si="31"/>
        <v>0</v>
      </c>
      <c r="AJ227" s="12">
        <f t="shared" si="32"/>
        <v>0</v>
      </c>
      <c r="AK227" s="302">
        <f>СОГАЗ!AK230+Капитал!AK230+Ингосстрах!AK230+Ресо!AK230</f>
        <v>0</v>
      </c>
      <c r="AL227" s="302">
        <f>СОГАЗ!AL230+Капитал!AL230+Ингосстрах!AL230+Ресо!AL230</f>
        <v>0</v>
      </c>
      <c r="AM227" s="303">
        <f>СОГАЗ!AM230+Капитал!AM230+Ингосстрах!AM230+Ресо!AM230</f>
        <v>0</v>
      </c>
      <c r="AN227" s="14">
        <f>СОГАЗ!AN230+Капитал!AN230+Ингосстрах!AN230+Ресо!AN230</f>
        <v>0</v>
      </c>
      <c r="AO227" s="186">
        <f>СОГАЗ!AO230+Капитал!AO230+Ингосстрах!AO230+Ресо!AO230</f>
        <v>0</v>
      </c>
      <c r="AP227" s="309">
        <f t="shared" si="33"/>
        <v>0</v>
      </c>
      <c r="AQ227" s="314">
        <f t="shared" si="36"/>
        <v>0</v>
      </c>
      <c r="AR227" s="307">
        <v>0</v>
      </c>
      <c r="AS227" s="307">
        <v>0</v>
      </c>
      <c r="AT227" s="307">
        <v>0</v>
      </c>
      <c r="AU227" s="307">
        <v>0</v>
      </c>
      <c r="AV227" s="307">
        <v>0</v>
      </c>
      <c r="AW227" s="307">
        <v>0</v>
      </c>
      <c r="AX227" s="307">
        <v>0</v>
      </c>
      <c r="AY227" s="307">
        <v>0</v>
      </c>
      <c r="AZ227" s="307">
        <v>0</v>
      </c>
      <c r="BA227" s="309">
        <v>0</v>
      </c>
      <c r="BB227" s="307">
        <v>0</v>
      </c>
      <c r="BC227" s="307">
        <v>0</v>
      </c>
      <c r="BD227" s="307">
        <v>0</v>
      </c>
      <c r="BE227" s="307">
        <v>0</v>
      </c>
      <c r="BF227" s="307">
        <v>0</v>
      </c>
      <c r="BG227" s="307">
        <v>0</v>
      </c>
      <c r="BH227" s="307">
        <v>0</v>
      </c>
      <c r="BI227" s="307">
        <v>0</v>
      </c>
      <c r="BJ227" s="307">
        <v>0</v>
      </c>
      <c r="BK227" s="307">
        <v>0</v>
      </c>
      <c r="BL227" s="307">
        <v>0</v>
      </c>
      <c r="BM227" s="307">
        <v>0</v>
      </c>
      <c r="BN227" s="314">
        <f t="shared" si="37"/>
        <v>0</v>
      </c>
      <c r="BO227" s="307">
        <v>0</v>
      </c>
      <c r="BP227" s="307">
        <v>0</v>
      </c>
      <c r="BQ227" s="307">
        <v>0</v>
      </c>
      <c r="BR227" s="307">
        <v>0</v>
      </c>
      <c r="BS227" s="307"/>
      <c r="BT227" s="307">
        <v>0</v>
      </c>
      <c r="BU227" s="307">
        <v>0</v>
      </c>
      <c r="BV227" s="307">
        <v>0</v>
      </c>
      <c r="BW227" s="314">
        <f t="shared" si="38"/>
        <v>0</v>
      </c>
      <c r="BX227" s="314">
        <f t="shared" si="39"/>
        <v>0</v>
      </c>
      <c r="BY227" s="307">
        <v>0</v>
      </c>
      <c r="BZ227" s="307">
        <v>0</v>
      </c>
      <c r="CA227" s="307">
        <v>0</v>
      </c>
      <c r="CB227" s="309">
        <v>0</v>
      </c>
      <c r="CC227" s="317">
        <v>0</v>
      </c>
      <c r="CE227" s="311"/>
    </row>
    <row r="228" spans="1:83" ht="18.75">
      <c r="A228" s="278">
        <v>520413</v>
      </c>
      <c r="B228" s="300">
        <v>221</v>
      </c>
      <c r="C228" s="185" t="s">
        <v>267</v>
      </c>
      <c r="D228" s="12">
        <f t="shared" si="34"/>
        <v>0</v>
      </c>
      <c r="E228" s="270">
        <f>СОГАЗ!E231+Капитал!E231+Ингосстрах!E231+Ресо!E231</f>
        <v>0</v>
      </c>
      <c r="F228" s="270">
        <f>СОГАЗ!F231+Капитал!F231+Ингосстрах!F231+Ресо!F231</f>
        <v>0</v>
      </c>
      <c r="G228" s="270">
        <f>СОГАЗ!G231+Капитал!G231+Ингосстрах!G231+Ресо!G231</f>
        <v>0</v>
      </c>
      <c r="H228" s="270">
        <f>СОГАЗ!H231+Капитал!H231+Ингосстрах!H231+Ресо!H231</f>
        <v>0</v>
      </c>
      <c r="I228" s="270">
        <f>СОГАЗ!I231+Капитал!I231+Ингосстрах!I231+Ресо!I231</f>
        <v>0</v>
      </c>
      <c r="J228" s="270">
        <f>СОГАЗ!J231+Капитал!J231+Ингосстрах!J231+Ресо!J231</f>
        <v>0</v>
      </c>
      <c r="K228" s="270">
        <f>СОГАЗ!K231+Капитал!K231+Ингосстрах!K231+Ресо!K231</f>
        <v>0</v>
      </c>
      <c r="L228" s="270">
        <f>СОГАЗ!L231+Капитал!L231+Ингосстрах!L231+Ресо!L231</f>
        <v>0</v>
      </c>
      <c r="M228" s="301">
        <f t="shared" si="35"/>
        <v>0</v>
      </c>
      <c r="N228" s="305">
        <f>СОГАЗ!N231+Капитал!N231+Ингосстрах!N231+Ресо!N231</f>
        <v>0</v>
      </c>
      <c r="O228" s="305">
        <f>СОГАЗ!O231+Капитал!O231+Ингосстрах!O231+Ресо!O231</f>
        <v>0</v>
      </c>
      <c r="P228" s="305">
        <f>СОГАЗ!P231+Капитал!P231+Ингосстрах!P231+Ресо!P231</f>
        <v>0</v>
      </c>
      <c r="Q228" s="305">
        <f>СОГАЗ!Q231+Капитал!Q231+Ингосстрах!Q231+Ресо!Q231</f>
        <v>0</v>
      </c>
      <c r="R228" s="305">
        <f>СОГАЗ!R231+Капитал!R231+Ингосстрах!R231+Ресо!R231</f>
        <v>0</v>
      </c>
      <c r="S228" s="305">
        <f>СОГАЗ!S231+Капитал!S231+Ингосстрах!S231+Ресо!S231</f>
        <v>0</v>
      </c>
      <c r="T228" s="305">
        <f>СОГАЗ!T231+Капитал!T231+Ингосстрах!T231+Ресо!T231</f>
        <v>0</v>
      </c>
      <c r="U228" s="305">
        <f>СОГАЗ!U231+Капитал!U231+Ингосстрах!U231+Ресо!U231</f>
        <v>0</v>
      </c>
      <c r="V228" s="305">
        <f>СОГАЗ!V231+Капитал!V231+Ингосстрах!V231+Ресо!V231</f>
        <v>0</v>
      </c>
      <c r="W228" s="305">
        <f>СОГАЗ!W231+Капитал!W231+Ингосстрах!W231+Ресо!W231</f>
        <v>0</v>
      </c>
      <c r="X228" s="305">
        <f>СОГАЗ!X231+Капитал!X231+Ингосстрах!X231+Ресо!X231</f>
        <v>0</v>
      </c>
      <c r="Y228" s="186">
        <f>СОГАЗ!Y231+Капитал!Y231+Ингосстрах!Y231+Ресо!Y231</f>
        <v>0</v>
      </c>
      <c r="Z228" s="12">
        <f t="shared" si="30"/>
        <v>0</v>
      </c>
      <c r="AA228" s="302">
        <f>СОГАЗ!AA231+Капитал!AA231+Ингосстрах!AA231+Ресо!AA231</f>
        <v>0</v>
      </c>
      <c r="AB228" s="302">
        <f>СОГАЗ!AB231+Капитал!AB231+Ингосстрах!AB231+Ресо!AB231</f>
        <v>0</v>
      </c>
      <c r="AC228" s="302">
        <f>СОГАЗ!AC231+Капитал!AC231+Ингосстрах!AC231+Ресо!AC231</f>
        <v>0</v>
      </c>
      <c r="AD228" s="303">
        <f>СОГАЗ!AD231+Капитал!AD231+Ингосстрах!AD231+Ресо!AD231</f>
        <v>0</v>
      </c>
      <c r="AE228" s="14">
        <f>СОГАЗ!AE231+Капитал!AE231+Ингосстрах!AE231+Ресо!AE231</f>
        <v>0</v>
      </c>
      <c r="AF228" s="305">
        <f>СОГАЗ!AF231+Капитал!AF231+Ингосстрах!AF231+Ресо!AF231</f>
        <v>0</v>
      </c>
      <c r="AG228" s="305">
        <f>СОГАЗ!AG231+Капитал!AG231+Ингосстрах!AG231+Ресо!AG231</f>
        <v>0</v>
      </c>
      <c r="AH228" s="302">
        <f>СОГАЗ!AH231+Капитал!AH231+Ингосстрах!AH231+Ресо!AH231</f>
        <v>0</v>
      </c>
      <c r="AI228" s="17">
        <f t="shared" si="31"/>
        <v>0</v>
      </c>
      <c r="AJ228" s="12">
        <f t="shared" si="32"/>
        <v>0</v>
      </c>
      <c r="AK228" s="302">
        <f>СОГАЗ!AK231+Капитал!AK231+Ингосстрах!AK231+Ресо!AK231</f>
        <v>0</v>
      </c>
      <c r="AL228" s="302">
        <f>СОГАЗ!AL231+Капитал!AL231+Ингосстрах!AL231+Ресо!AL231</f>
        <v>0</v>
      </c>
      <c r="AM228" s="303">
        <f>СОГАЗ!AM231+Капитал!AM231+Ингосстрах!AM231+Ресо!AM231</f>
        <v>0</v>
      </c>
      <c r="AN228" s="14">
        <f>СОГАЗ!AN231+Капитал!AN231+Ингосстрах!AN231+Ресо!AN231</f>
        <v>0</v>
      </c>
      <c r="AO228" s="186">
        <f>СОГАЗ!AO231+Капитал!AO231+Ингосстрах!AO231+Ресо!AO231</f>
        <v>0</v>
      </c>
      <c r="AP228" s="309">
        <f t="shared" si="33"/>
        <v>0</v>
      </c>
      <c r="AQ228" s="314">
        <f t="shared" si="36"/>
        <v>0</v>
      </c>
      <c r="AR228" s="307">
        <v>0</v>
      </c>
      <c r="AS228" s="307">
        <v>0</v>
      </c>
      <c r="AT228" s="307">
        <v>0</v>
      </c>
      <c r="AU228" s="307">
        <v>0</v>
      </c>
      <c r="AV228" s="307">
        <v>0</v>
      </c>
      <c r="AW228" s="307">
        <v>0</v>
      </c>
      <c r="AX228" s="307">
        <v>0</v>
      </c>
      <c r="AY228" s="307">
        <v>0</v>
      </c>
      <c r="AZ228" s="307">
        <v>0</v>
      </c>
      <c r="BA228" s="309">
        <v>0</v>
      </c>
      <c r="BB228" s="307">
        <v>0</v>
      </c>
      <c r="BC228" s="307">
        <v>0</v>
      </c>
      <c r="BD228" s="307">
        <v>0</v>
      </c>
      <c r="BE228" s="307">
        <v>0</v>
      </c>
      <c r="BF228" s="307">
        <v>0</v>
      </c>
      <c r="BG228" s="307">
        <v>0</v>
      </c>
      <c r="BH228" s="307">
        <v>0</v>
      </c>
      <c r="BI228" s="307">
        <v>0</v>
      </c>
      <c r="BJ228" s="307">
        <v>0</v>
      </c>
      <c r="BK228" s="307">
        <v>0</v>
      </c>
      <c r="BL228" s="307">
        <v>0</v>
      </c>
      <c r="BM228" s="307">
        <v>0</v>
      </c>
      <c r="BN228" s="314">
        <f t="shared" si="37"/>
        <v>0</v>
      </c>
      <c r="BO228" s="307">
        <v>0</v>
      </c>
      <c r="BP228" s="307">
        <v>0</v>
      </c>
      <c r="BQ228" s="307">
        <v>0</v>
      </c>
      <c r="BR228" s="307">
        <v>0</v>
      </c>
      <c r="BS228" s="307"/>
      <c r="BT228" s="307">
        <v>0</v>
      </c>
      <c r="BU228" s="307">
        <v>0</v>
      </c>
      <c r="BV228" s="307">
        <v>0</v>
      </c>
      <c r="BW228" s="314">
        <f t="shared" si="38"/>
        <v>0</v>
      </c>
      <c r="BX228" s="314">
        <f t="shared" si="39"/>
        <v>0</v>
      </c>
      <c r="BY228" s="307">
        <v>0</v>
      </c>
      <c r="BZ228" s="307">
        <v>0</v>
      </c>
      <c r="CA228" s="307">
        <v>0</v>
      </c>
      <c r="CB228" s="309">
        <v>0</v>
      </c>
      <c r="CC228" s="317">
        <v>0</v>
      </c>
      <c r="CE228" s="311"/>
    </row>
    <row r="229" spans="1:83" ht="57">
      <c r="A229" s="278">
        <v>520422</v>
      </c>
      <c r="B229" s="300">
        <v>222</v>
      </c>
      <c r="C229" s="185" t="s">
        <v>268</v>
      </c>
      <c r="D229" s="12">
        <f t="shared" si="34"/>
        <v>0</v>
      </c>
      <c r="E229" s="270">
        <f>СОГАЗ!E232+Капитал!E232+Ингосстрах!E232+Ресо!E232</f>
        <v>0</v>
      </c>
      <c r="F229" s="270">
        <f>СОГАЗ!F232+Капитал!F232+Ингосстрах!F232+Ресо!F232</f>
        <v>0</v>
      </c>
      <c r="G229" s="270">
        <f>СОГАЗ!G232+Капитал!G232+Ингосстрах!G232+Ресо!G232</f>
        <v>0</v>
      </c>
      <c r="H229" s="270">
        <f>СОГАЗ!H232+Капитал!H232+Ингосстрах!H232+Ресо!H232</f>
        <v>0</v>
      </c>
      <c r="I229" s="270">
        <f>СОГАЗ!I232+Капитал!I232+Ингосстрах!I232+Ресо!I232</f>
        <v>0</v>
      </c>
      <c r="J229" s="270">
        <f>СОГАЗ!J232+Капитал!J232+Ингосстрах!J232+Ресо!J232</f>
        <v>0</v>
      </c>
      <c r="K229" s="270">
        <f>СОГАЗ!K232+Капитал!K232+Ингосстрах!K232+Ресо!K232</f>
        <v>0</v>
      </c>
      <c r="L229" s="270">
        <f>СОГАЗ!L232+Капитал!L232+Ингосстрах!L232+Ресо!L232</f>
        <v>0</v>
      </c>
      <c r="M229" s="301">
        <f t="shared" si="35"/>
        <v>0</v>
      </c>
      <c r="N229" s="305">
        <f>СОГАЗ!N232+Капитал!N232+Ингосстрах!N232+Ресо!N232</f>
        <v>0</v>
      </c>
      <c r="O229" s="305">
        <f>СОГАЗ!O232+Капитал!O232+Ингосстрах!O232+Ресо!O232</f>
        <v>0</v>
      </c>
      <c r="P229" s="305">
        <f>СОГАЗ!P232+Капитал!P232+Ингосстрах!P232+Ресо!P232</f>
        <v>0</v>
      </c>
      <c r="Q229" s="305">
        <f>СОГАЗ!Q232+Капитал!Q232+Ингосстрах!Q232+Ресо!Q232</f>
        <v>0</v>
      </c>
      <c r="R229" s="305">
        <f>СОГАЗ!R232+Капитал!R232+Ингосстрах!R232+Ресо!R232</f>
        <v>0</v>
      </c>
      <c r="S229" s="305">
        <f>СОГАЗ!S232+Капитал!S232+Ингосстрах!S232+Ресо!S232</f>
        <v>0</v>
      </c>
      <c r="T229" s="305">
        <f>СОГАЗ!T232+Капитал!T232+Ингосстрах!T232+Ресо!T232</f>
        <v>0</v>
      </c>
      <c r="U229" s="305">
        <f>СОГАЗ!U232+Капитал!U232+Ингосстрах!U232+Ресо!U232</f>
        <v>0</v>
      </c>
      <c r="V229" s="305">
        <f>СОГАЗ!V232+Капитал!V232+Ингосстрах!V232+Ресо!V232</f>
        <v>0</v>
      </c>
      <c r="W229" s="305">
        <f>СОГАЗ!W232+Капитал!W232+Ингосстрах!W232+Ресо!W232</f>
        <v>0</v>
      </c>
      <c r="X229" s="305">
        <f>СОГАЗ!X232+Капитал!X232+Ингосстрах!X232+Ресо!X232</f>
        <v>0</v>
      </c>
      <c r="Y229" s="186">
        <f>СОГАЗ!Y232+Капитал!Y232+Ингосстрах!Y232+Ресо!Y232</f>
        <v>0</v>
      </c>
      <c r="Z229" s="12">
        <f t="shared" si="30"/>
        <v>0</v>
      </c>
      <c r="AA229" s="302">
        <f>СОГАЗ!AA232+Капитал!AA232+Ингосстрах!AA232+Ресо!AA232</f>
        <v>0</v>
      </c>
      <c r="AB229" s="302">
        <f>СОГАЗ!AB232+Капитал!AB232+Ингосстрах!AB232+Ресо!AB232</f>
        <v>0</v>
      </c>
      <c r="AC229" s="302">
        <f>СОГАЗ!AC232+Капитал!AC232+Ингосстрах!AC232+Ресо!AC232</f>
        <v>0</v>
      </c>
      <c r="AD229" s="303">
        <f>СОГАЗ!AD232+Капитал!AD232+Ингосстрах!AD232+Ресо!AD232</f>
        <v>0</v>
      </c>
      <c r="AE229" s="14">
        <f>СОГАЗ!AE232+Капитал!AE232+Ингосстрах!AE232+Ресо!AE232</f>
        <v>0</v>
      </c>
      <c r="AF229" s="305">
        <f>СОГАЗ!AF232+Капитал!AF232+Ингосстрах!AF232+Ресо!AF232</f>
        <v>0</v>
      </c>
      <c r="AG229" s="305">
        <f>СОГАЗ!AG232+Капитал!AG232+Ингосстрах!AG232+Ресо!AG232</f>
        <v>0</v>
      </c>
      <c r="AH229" s="302">
        <f>СОГАЗ!AH232+Капитал!AH232+Ингосстрах!AH232+Ресо!AH232</f>
        <v>0</v>
      </c>
      <c r="AI229" s="17">
        <f t="shared" si="31"/>
        <v>0</v>
      </c>
      <c r="AJ229" s="12">
        <f t="shared" si="32"/>
        <v>0</v>
      </c>
      <c r="AK229" s="302">
        <f>СОГАЗ!AK232+Капитал!AK232+Ингосстрах!AK232+Ресо!AK232</f>
        <v>0</v>
      </c>
      <c r="AL229" s="302">
        <f>СОГАЗ!AL232+Капитал!AL232+Ингосстрах!AL232+Ресо!AL232</f>
        <v>0</v>
      </c>
      <c r="AM229" s="303">
        <f>СОГАЗ!AM232+Капитал!AM232+Ингосстрах!AM232+Ресо!AM232</f>
        <v>0</v>
      </c>
      <c r="AN229" s="14">
        <f>СОГАЗ!AN232+Капитал!AN232+Ингосстрах!AN232+Ресо!AN232</f>
        <v>0</v>
      </c>
      <c r="AO229" s="186">
        <f>СОГАЗ!AO232+Капитал!AO232+Ингосстрах!AO232+Ресо!AO232</f>
        <v>0</v>
      </c>
      <c r="AP229" s="309">
        <f t="shared" si="33"/>
        <v>0</v>
      </c>
      <c r="AQ229" s="314">
        <f t="shared" si="36"/>
        <v>0</v>
      </c>
      <c r="AR229" s="307">
        <v>0</v>
      </c>
      <c r="AS229" s="307">
        <v>0</v>
      </c>
      <c r="AT229" s="307">
        <v>0</v>
      </c>
      <c r="AU229" s="307">
        <v>0</v>
      </c>
      <c r="AV229" s="307">
        <v>0</v>
      </c>
      <c r="AW229" s="307">
        <v>0</v>
      </c>
      <c r="AX229" s="307">
        <v>0</v>
      </c>
      <c r="AY229" s="307">
        <v>0</v>
      </c>
      <c r="AZ229" s="307">
        <v>0</v>
      </c>
      <c r="BA229" s="309">
        <v>0</v>
      </c>
      <c r="BB229" s="307">
        <v>0</v>
      </c>
      <c r="BC229" s="307">
        <v>0</v>
      </c>
      <c r="BD229" s="307">
        <v>0</v>
      </c>
      <c r="BE229" s="307">
        <v>0</v>
      </c>
      <c r="BF229" s="307">
        <v>0</v>
      </c>
      <c r="BG229" s="307">
        <v>0</v>
      </c>
      <c r="BH229" s="307">
        <v>0</v>
      </c>
      <c r="BI229" s="307">
        <v>0</v>
      </c>
      <c r="BJ229" s="307">
        <v>0</v>
      </c>
      <c r="BK229" s="307">
        <v>0</v>
      </c>
      <c r="BL229" s="307">
        <v>0</v>
      </c>
      <c r="BM229" s="307">
        <v>0</v>
      </c>
      <c r="BN229" s="314">
        <f t="shared" si="37"/>
        <v>0</v>
      </c>
      <c r="BO229" s="307">
        <v>0</v>
      </c>
      <c r="BP229" s="307">
        <v>0</v>
      </c>
      <c r="BQ229" s="307">
        <v>0</v>
      </c>
      <c r="BR229" s="307">
        <v>0</v>
      </c>
      <c r="BS229" s="307"/>
      <c r="BT229" s="307">
        <v>0</v>
      </c>
      <c r="BU229" s="307">
        <v>0</v>
      </c>
      <c r="BV229" s="307">
        <v>0</v>
      </c>
      <c r="BW229" s="314">
        <f t="shared" si="38"/>
        <v>0</v>
      </c>
      <c r="BX229" s="314">
        <f t="shared" si="39"/>
        <v>0</v>
      </c>
      <c r="BY229" s="307">
        <v>0</v>
      </c>
      <c r="BZ229" s="307">
        <v>0</v>
      </c>
      <c r="CA229" s="307">
        <v>0</v>
      </c>
      <c r="CB229" s="309">
        <v>0</v>
      </c>
      <c r="CC229" s="317">
        <v>0</v>
      </c>
      <c r="CE229" s="311"/>
    </row>
    <row r="230" spans="1:83" ht="18.75">
      <c r="A230" s="278">
        <v>520430</v>
      </c>
      <c r="B230" s="300">
        <v>223</v>
      </c>
      <c r="C230" s="279" t="s">
        <v>269</v>
      </c>
      <c r="D230" s="12">
        <f t="shared" si="34"/>
        <v>0</v>
      </c>
      <c r="E230" s="270">
        <f>СОГАЗ!E233+Капитал!E233+Ингосстрах!E233+Ресо!E233</f>
        <v>0</v>
      </c>
      <c r="F230" s="270">
        <f>СОГАЗ!F233+Капитал!F233+Ингосстрах!F233+Ресо!F233</f>
        <v>0</v>
      </c>
      <c r="G230" s="270">
        <f>СОГАЗ!G233+Капитал!G233+Ингосстрах!G233+Ресо!G233</f>
        <v>0</v>
      </c>
      <c r="H230" s="270">
        <f>СОГАЗ!H233+Капитал!H233+Ингосстрах!H233+Ресо!H233</f>
        <v>0</v>
      </c>
      <c r="I230" s="270">
        <f>СОГАЗ!I233+Капитал!I233+Ингосстрах!I233+Ресо!I233</f>
        <v>0</v>
      </c>
      <c r="J230" s="270">
        <f>СОГАЗ!J233+Капитал!J233+Ингосстрах!J233+Ресо!J233</f>
        <v>0</v>
      </c>
      <c r="K230" s="270">
        <f>СОГАЗ!K233+Капитал!K233+Ингосстрах!K233+Ресо!K233</f>
        <v>0</v>
      </c>
      <c r="L230" s="270">
        <f>СОГАЗ!L233+Капитал!L233+Ингосстрах!L233+Ресо!L233</f>
        <v>0</v>
      </c>
      <c r="M230" s="301">
        <f t="shared" si="35"/>
        <v>0</v>
      </c>
      <c r="N230" s="305">
        <f>СОГАЗ!N233+Капитал!N233+Ингосстрах!N233+Ресо!N233</f>
        <v>0</v>
      </c>
      <c r="O230" s="305">
        <f>СОГАЗ!O233+Капитал!O233+Ингосстрах!O233+Ресо!O233</f>
        <v>0</v>
      </c>
      <c r="P230" s="305">
        <f>СОГАЗ!P233+Капитал!P233+Ингосстрах!P233+Ресо!P233</f>
        <v>0</v>
      </c>
      <c r="Q230" s="305">
        <f>СОГАЗ!Q233+Капитал!Q233+Ингосстрах!Q233+Ресо!Q233</f>
        <v>0</v>
      </c>
      <c r="R230" s="305">
        <f>СОГАЗ!R233+Капитал!R233+Ингосстрах!R233+Ресо!R233</f>
        <v>0</v>
      </c>
      <c r="S230" s="305">
        <f>СОГАЗ!S233+Капитал!S233+Ингосстрах!S233+Ресо!S233</f>
        <v>0</v>
      </c>
      <c r="T230" s="305">
        <f>СОГАЗ!T233+Капитал!T233+Ингосстрах!T233+Ресо!T233</f>
        <v>0</v>
      </c>
      <c r="U230" s="305">
        <f>СОГАЗ!U233+Капитал!U233+Ингосстрах!U233+Ресо!U233</f>
        <v>0</v>
      </c>
      <c r="V230" s="305">
        <f>СОГАЗ!V233+Капитал!V233+Ингосстрах!V233+Ресо!V233</f>
        <v>0</v>
      </c>
      <c r="W230" s="305">
        <f>СОГАЗ!W233+Капитал!W233+Ингосстрах!W233+Ресо!W233</f>
        <v>0</v>
      </c>
      <c r="X230" s="305">
        <f>СОГАЗ!X233+Капитал!X233+Ингосстрах!X233+Ресо!X233</f>
        <v>0</v>
      </c>
      <c r="Y230" s="186">
        <f>СОГАЗ!Y233+Капитал!Y233+Ингосстрах!Y233+Ресо!Y233</f>
        <v>0</v>
      </c>
      <c r="Z230" s="12">
        <f t="shared" si="30"/>
        <v>0</v>
      </c>
      <c r="AA230" s="302">
        <f>СОГАЗ!AA233+Капитал!AA233+Ингосстрах!AA233+Ресо!AA233</f>
        <v>0</v>
      </c>
      <c r="AB230" s="302">
        <f>СОГАЗ!AB233+Капитал!AB233+Ингосстрах!AB233+Ресо!AB233</f>
        <v>0</v>
      </c>
      <c r="AC230" s="302">
        <f>СОГАЗ!AC233+Капитал!AC233+Ингосстрах!AC233+Ресо!AC233</f>
        <v>0</v>
      </c>
      <c r="AD230" s="303">
        <f>СОГАЗ!AD233+Капитал!AD233+Ингосстрах!AD233+Ресо!AD233</f>
        <v>0</v>
      </c>
      <c r="AE230" s="14">
        <f>СОГАЗ!AE233+Капитал!AE233+Ингосстрах!AE233+Ресо!AE233</f>
        <v>400</v>
      </c>
      <c r="AF230" s="305">
        <f>СОГАЗ!AF233+Капитал!AF233+Ингосстрах!AF233+Ресо!AF233</f>
        <v>400</v>
      </c>
      <c r="AG230" s="305">
        <f>СОГАЗ!AG233+Капитал!AG233+Ингосстрах!AG233+Ресо!AG233</f>
        <v>0</v>
      </c>
      <c r="AH230" s="302">
        <f>СОГАЗ!AH233+Капитал!AH233+Ингосстрах!AH233+Ресо!AH233</f>
        <v>0</v>
      </c>
      <c r="AI230" s="17">
        <f t="shared" si="31"/>
        <v>400</v>
      </c>
      <c r="AJ230" s="12">
        <f t="shared" si="32"/>
        <v>666</v>
      </c>
      <c r="AK230" s="302">
        <f>СОГАЗ!AK233+Капитал!AK233+Ингосстрах!AK233+Ресо!AK233</f>
        <v>666</v>
      </c>
      <c r="AL230" s="302">
        <f>СОГАЗ!AL233+Капитал!AL233+Ингосстрах!AL233+Ресо!AL233</f>
        <v>0</v>
      </c>
      <c r="AM230" s="303">
        <f>СОГАЗ!AM233+Капитал!AM233+Ингосстрах!AM233+Ресо!AM233</f>
        <v>0</v>
      </c>
      <c r="AN230" s="14">
        <f>СОГАЗ!AN233+Капитал!AN233+Ингосстрах!AN233+Ресо!AN233</f>
        <v>0</v>
      </c>
      <c r="AO230" s="186">
        <f>СОГАЗ!AO233+Капитал!AO233+Ингосстрах!AO233+Ресо!AO233</f>
        <v>0</v>
      </c>
      <c r="AP230" s="309">
        <f t="shared" si="33"/>
        <v>82064930.900000006</v>
      </c>
      <c r="AQ230" s="314">
        <f t="shared" si="36"/>
        <v>0</v>
      </c>
      <c r="AR230" s="307">
        <v>0</v>
      </c>
      <c r="AS230" s="307">
        <v>0</v>
      </c>
      <c r="AT230" s="307">
        <v>0</v>
      </c>
      <c r="AU230" s="307">
        <v>0</v>
      </c>
      <c r="AV230" s="307">
        <v>0</v>
      </c>
      <c r="AW230" s="307">
        <v>0</v>
      </c>
      <c r="AX230" s="307">
        <v>0</v>
      </c>
      <c r="AY230" s="307">
        <v>0</v>
      </c>
      <c r="AZ230" s="307">
        <v>0</v>
      </c>
      <c r="BA230" s="309">
        <v>0</v>
      </c>
      <c r="BB230" s="307">
        <v>0</v>
      </c>
      <c r="BC230" s="307">
        <v>0</v>
      </c>
      <c r="BD230" s="307">
        <v>0</v>
      </c>
      <c r="BE230" s="307">
        <v>0</v>
      </c>
      <c r="BF230" s="307">
        <v>0</v>
      </c>
      <c r="BG230" s="307">
        <v>0</v>
      </c>
      <c r="BH230" s="307">
        <v>0</v>
      </c>
      <c r="BI230" s="307">
        <v>0</v>
      </c>
      <c r="BJ230" s="307">
        <v>0</v>
      </c>
      <c r="BK230" s="307">
        <v>0</v>
      </c>
      <c r="BL230" s="307">
        <v>0</v>
      </c>
      <c r="BM230" s="307">
        <v>0</v>
      </c>
      <c r="BN230" s="314">
        <f t="shared" si="37"/>
        <v>0</v>
      </c>
      <c r="BO230" s="307">
        <v>0</v>
      </c>
      <c r="BP230" s="307">
        <v>0</v>
      </c>
      <c r="BQ230" s="307">
        <v>0</v>
      </c>
      <c r="BR230" s="307">
        <v>0</v>
      </c>
      <c r="BS230" s="307">
        <v>69112796</v>
      </c>
      <c r="BT230" s="307">
        <v>69112796</v>
      </c>
      <c r="BU230" s="307">
        <v>0</v>
      </c>
      <c r="BV230" s="307">
        <v>0</v>
      </c>
      <c r="BW230" s="314">
        <f t="shared" si="38"/>
        <v>69112796</v>
      </c>
      <c r="BX230" s="314">
        <f t="shared" si="39"/>
        <v>12952134.9</v>
      </c>
      <c r="BY230" s="307">
        <v>12952134.9</v>
      </c>
      <c r="BZ230" s="307">
        <v>0</v>
      </c>
      <c r="CA230" s="307">
        <v>0</v>
      </c>
      <c r="CB230" s="309">
        <v>0</v>
      </c>
      <c r="CC230" s="317">
        <v>0</v>
      </c>
      <c r="CE230" s="311"/>
    </row>
    <row r="231" spans="1:83" ht="18.75">
      <c r="A231" s="278">
        <v>520431</v>
      </c>
      <c r="B231" s="300">
        <v>224</v>
      </c>
      <c r="C231" s="279" t="s">
        <v>270</v>
      </c>
      <c r="D231" s="12">
        <f t="shared" si="34"/>
        <v>0</v>
      </c>
      <c r="E231" s="270">
        <f>СОГАЗ!E234+Капитал!E234+Ингосстрах!E234+Ресо!E234</f>
        <v>0</v>
      </c>
      <c r="F231" s="270">
        <f>СОГАЗ!F234+Капитал!F234+Ингосстрах!F234+Ресо!F234</f>
        <v>0</v>
      </c>
      <c r="G231" s="270">
        <f>СОГАЗ!G234+Капитал!G234+Ингосстрах!G234+Ресо!G234</f>
        <v>0</v>
      </c>
      <c r="H231" s="270">
        <f>СОГАЗ!H234+Капитал!H234+Ингосстрах!H234+Ресо!H234</f>
        <v>0</v>
      </c>
      <c r="I231" s="270">
        <f>СОГАЗ!I234+Капитал!I234+Ингосстрах!I234+Ресо!I234</f>
        <v>0</v>
      </c>
      <c r="J231" s="270">
        <f>СОГАЗ!J234+Капитал!J234+Ингосстрах!J234+Ресо!J234</f>
        <v>0</v>
      </c>
      <c r="K231" s="270">
        <f>СОГАЗ!K234+Капитал!K234+Ингосстрах!K234+Ресо!K234</f>
        <v>0</v>
      </c>
      <c r="L231" s="270">
        <f>СОГАЗ!L234+Капитал!L234+Ингосстрах!L234+Ресо!L234</f>
        <v>0</v>
      </c>
      <c r="M231" s="301">
        <f t="shared" si="35"/>
        <v>367</v>
      </c>
      <c r="N231" s="305">
        <f>СОГАЗ!N234+Капитал!N234+Ингосстрах!N234+Ресо!N234</f>
        <v>0</v>
      </c>
      <c r="O231" s="305">
        <f>СОГАЗ!O234+Капитал!O234+Ингосстрах!O234+Ресо!O234</f>
        <v>0</v>
      </c>
      <c r="P231" s="305">
        <f>СОГАЗ!P234+Капитал!P234+Ингосстрах!P234+Ресо!P234</f>
        <v>0</v>
      </c>
      <c r="Q231" s="305">
        <f>СОГАЗ!Q234+Капитал!Q234+Ингосстрах!Q234+Ресо!Q234</f>
        <v>0</v>
      </c>
      <c r="R231" s="305">
        <f>СОГАЗ!R234+Капитал!R234+Ингосстрах!R234+Ресо!R234</f>
        <v>0</v>
      </c>
      <c r="S231" s="305">
        <f>СОГАЗ!S234+Капитал!S234+Ингосстрах!S234+Ресо!S234</f>
        <v>0</v>
      </c>
      <c r="T231" s="305">
        <f>СОГАЗ!T234+Капитал!T234+Ингосстрах!T234+Ресо!T234</f>
        <v>0</v>
      </c>
      <c r="U231" s="305">
        <f>СОГАЗ!U234+Капитал!U234+Ингосстрах!U234+Ресо!U234</f>
        <v>0</v>
      </c>
      <c r="V231" s="305">
        <f>СОГАЗ!V234+Капитал!V234+Ингосстрах!V234+Ресо!V234</f>
        <v>0</v>
      </c>
      <c r="W231" s="305">
        <f>СОГАЗ!W234+Капитал!W234+Ингосстрах!W234+Ресо!W234</f>
        <v>0</v>
      </c>
      <c r="X231" s="305">
        <f>СОГАЗ!X234+Капитал!X234+Ингосстрах!X234+Ресо!X234</f>
        <v>367</v>
      </c>
      <c r="Y231" s="186">
        <f>СОГАЗ!Y234+Капитал!Y234+Ингосстрах!Y234+Ресо!Y234</f>
        <v>0</v>
      </c>
      <c r="Z231" s="12">
        <f t="shared" si="30"/>
        <v>0</v>
      </c>
      <c r="AA231" s="302">
        <f>СОГАЗ!AA234+Капитал!AA234+Ингосстрах!AA234+Ресо!AA234</f>
        <v>0</v>
      </c>
      <c r="AB231" s="302">
        <f>СОГАЗ!AB234+Капитал!AB234+Ингосстрах!AB234+Ресо!AB234</f>
        <v>0</v>
      </c>
      <c r="AC231" s="302">
        <f>СОГАЗ!AC234+Капитал!AC234+Ингосстрах!AC234+Ресо!AC234</f>
        <v>0</v>
      </c>
      <c r="AD231" s="303">
        <f>СОГАЗ!AD234+Капитал!AD234+Ингосстрах!AD234+Ресо!AD234</f>
        <v>0</v>
      </c>
      <c r="AE231" s="14">
        <f>СОГАЗ!AE234+Капитал!AE234+Ингосстрах!AE234+Ресо!AE234</f>
        <v>0</v>
      </c>
      <c r="AF231" s="305">
        <f>СОГАЗ!AF234+Капитал!AF234+Ингосстрах!AF234+Ресо!AF234</f>
        <v>0</v>
      </c>
      <c r="AG231" s="305">
        <f>СОГАЗ!AG234+Капитал!AG234+Ингосстрах!AG234+Ресо!AG234</f>
        <v>0</v>
      </c>
      <c r="AH231" s="302">
        <f>СОГАЗ!AH234+Капитал!AH234+Ингосстрах!AH234+Ресо!AH234</f>
        <v>0</v>
      </c>
      <c r="AI231" s="17">
        <f t="shared" si="31"/>
        <v>0</v>
      </c>
      <c r="AJ231" s="12">
        <f t="shared" si="32"/>
        <v>0</v>
      </c>
      <c r="AK231" s="302">
        <f>СОГАЗ!AK234+Капитал!AK234+Ингосстрах!AK234+Ресо!AK234</f>
        <v>0</v>
      </c>
      <c r="AL231" s="302">
        <f>СОГАЗ!AL234+Капитал!AL234+Ингосстрах!AL234+Ресо!AL234</f>
        <v>0</v>
      </c>
      <c r="AM231" s="303">
        <f>СОГАЗ!AM234+Капитал!AM234+Ингосстрах!AM234+Ресо!AM234</f>
        <v>0</v>
      </c>
      <c r="AN231" s="14">
        <f>СОГАЗ!AN234+Капитал!AN234+Ингосстрах!AN234+Ресо!AN234</f>
        <v>0</v>
      </c>
      <c r="AO231" s="186">
        <f>СОГАЗ!AO234+Капитал!AO234+Ингосстрах!AO234+Ресо!AO234</f>
        <v>0</v>
      </c>
      <c r="AP231" s="309">
        <f t="shared" si="33"/>
        <v>26256959.949999999</v>
      </c>
      <c r="AQ231" s="314">
        <f t="shared" si="36"/>
        <v>0</v>
      </c>
      <c r="AR231" s="307">
        <v>0</v>
      </c>
      <c r="AS231" s="307">
        <v>0</v>
      </c>
      <c r="AT231" s="307">
        <v>0</v>
      </c>
      <c r="AU231" s="307">
        <v>0</v>
      </c>
      <c r="AV231" s="307">
        <v>0</v>
      </c>
      <c r="AW231" s="307">
        <v>0</v>
      </c>
      <c r="AX231" s="307">
        <v>0</v>
      </c>
      <c r="AY231" s="307">
        <v>0</v>
      </c>
      <c r="AZ231" s="307">
        <v>0</v>
      </c>
      <c r="BA231" s="309">
        <v>26256959.949999999</v>
      </c>
      <c r="BB231" s="307">
        <v>0</v>
      </c>
      <c r="BC231" s="307">
        <v>0</v>
      </c>
      <c r="BD231" s="307">
        <v>0</v>
      </c>
      <c r="BE231" s="307">
        <v>0</v>
      </c>
      <c r="BF231" s="307">
        <v>0</v>
      </c>
      <c r="BG231" s="307">
        <v>0</v>
      </c>
      <c r="BH231" s="307">
        <v>0</v>
      </c>
      <c r="BI231" s="307">
        <v>0</v>
      </c>
      <c r="BJ231" s="307">
        <v>0</v>
      </c>
      <c r="BK231" s="307">
        <v>0</v>
      </c>
      <c r="BL231" s="307">
        <v>26256959.949999999</v>
      </c>
      <c r="BM231" s="307">
        <v>0</v>
      </c>
      <c r="BN231" s="314">
        <f t="shared" si="37"/>
        <v>0</v>
      </c>
      <c r="BO231" s="307">
        <v>0</v>
      </c>
      <c r="BP231" s="307">
        <v>0</v>
      </c>
      <c r="BQ231" s="307">
        <v>0</v>
      </c>
      <c r="BR231" s="307">
        <v>0</v>
      </c>
      <c r="BS231" s="307"/>
      <c r="BT231" s="307">
        <v>0</v>
      </c>
      <c r="BU231" s="307">
        <v>0</v>
      </c>
      <c r="BV231" s="307">
        <v>0</v>
      </c>
      <c r="BW231" s="314">
        <f t="shared" si="38"/>
        <v>0</v>
      </c>
      <c r="BX231" s="314">
        <f t="shared" si="39"/>
        <v>0</v>
      </c>
      <c r="BY231" s="307">
        <v>0</v>
      </c>
      <c r="BZ231" s="307">
        <v>0</v>
      </c>
      <c r="CA231" s="307">
        <v>0</v>
      </c>
      <c r="CB231" s="309">
        <v>0</v>
      </c>
      <c r="CC231" s="317">
        <v>0</v>
      </c>
      <c r="CE231" s="311"/>
    </row>
    <row r="232" spans="1:83" ht="18.75">
      <c r="A232" s="280">
        <v>520393</v>
      </c>
      <c r="B232" s="300">
        <v>225</v>
      </c>
      <c r="C232" s="281" t="s">
        <v>271</v>
      </c>
      <c r="D232" s="12">
        <f t="shared" si="34"/>
        <v>0</v>
      </c>
      <c r="E232" s="270">
        <f>СОГАЗ!E235+Капитал!E235+Ингосстрах!E235+Ресо!E235</f>
        <v>0</v>
      </c>
      <c r="F232" s="270">
        <f>СОГАЗ!F235+Капитал!F235+Ингосстрах!F235+Ресо!F235</f>
        <v>0</v>
      </c>
      <c r="G232" s="270">
        <f>СОГАЗ!G235+Капитал!G235+Ингосстрах!G235+Ресо!G235</f>
        <v>0</v>
      </c>
      <c r="H232" s="270">
        <f>СОГАЗ!H235+Капитал!H235+Ингосстрах!H235+Ресо!H235</f>
        <v>0</v>
      </c>
      <c r="I232" s="270">
        <f>СОГАЗ!I235+Капитал!I235+Ингосстрах!I235+Ресо!I235</f>
        <v>0</v>
      </c>
      <c r="J232" s="270">
        <f>СОГАЗ!J235+Капитал!J235+Ингосстрах!J235+Ресо!J235</f>
        <v>0</v>
      </c>
      <c r="K232" s="270">
        <f>СОГАЗ!K235+Капитал!K235+Ингосстрах!K235+Ресо!K235</f>
        <v>0</v>
      </c>
      <c r="L232" s="270">
        <f>СОГАЗ!L235+Капитал!L235+Ингосстрах!L235+Ресо!L235</f>
        <v>0</v>
      </c>
      <c r="M232" s="301">
        <f t="shared" si="35"/>
        <v>0</v>
      </c>
      <c r="N232" s="305">
        <f>СОГАЗ!N235+Капитал!N235+Ингосстрах!N235+Ресо!N235</f>
        <v>0</v>
      </c>
      <c r="O232" s="305">
        <f>СОГАЗ!O235+Капитал!O235+Ингосстрах!O235+Ресо!O235</f>
        <v>0</v>
      </c>
      <c r="P232" s="305">
        <f>СОГАЗ!P235+Капитал!P235+Ингосстрах!P235+Ресо!P235</f>
        <v>0</v>
      </c>
      <c r="Q232" s="305">
        <f>СОГАЗ!Q235+Капитал!Q235+Ингосстрах!Q235+Ресо!Q235</f>
        <v>0</v>
      </c>
      <c r="R232" s="305">
        <f>СОГАЗ!R235+Капитал!R235+Ингосстрах!R235+Ресо!R235</f>
        <v>0</v>
      </c>
      <c r="S232" s="305">
        <f>СОГАЗ!S235+Капитал!S235+Ингосстрах!S235+Ресо!S235</f>
        <v>0</v>
      </c>
      <c r="T232" s="305">
        <f>СОГАЗ!T235+Капитал!T235+Ингосстрах!T235+Ресо!T235</f>
        <v>0</v>
      </c>
      <c r="U232" s="305">
        <f>СОГАЗ!U235+Капитал!U235+Ингосстрах!U235+Ресо!U235</f>
        <v>0</v>
      </c>
      <c r="V232" s="305">
        <f>СОГАЗ!V235+Капитал!V235+Ингосстрах!V235+Ресо!V235</f>
        <v>0</v>
      </c>
      <c r="W232" s="305">
        <f>СОГАЗ!W235+Капитал!W235+Ингосстрах!W235+Ресо!W235</f>
        <v>0</v>
      </c>
      <c r="X232" s="305">
        <f>СОГАЗ!X235+Капитал!X235+Ингосстрах!X235+Ресо!X235</f>
        <v>0</v>
      </c>
      <c r="Y232" s="186">
        <f>СОГАЗ!Y235+Капитал!Y235+Ингосстрах!Y235+Ресо!Y235</f>
        <v>0</v>
      </c>
      <c r="Z232" s="12">
        <f t="shared" si="30"/>
        <v>0</v>
      </c>
      <c r="AA232" s="302">
        <f>СОГАЗ!AA235+Капитал!AA235+Ингосстрах!AA235+Ресо!AA235</f>
        <v>0</v>
      </c>
      <c r="AB232" s="302">
        <f>СОГАЗ!AB235+Капитал!AB235+Ингосстрах!AB235+Ресо!AB235</f>
        <v>0</v>
      </c>
      <c r="AC232" s="302">
        <f>СОГАЗ!AC235+Капитал!AC235+Ингосстрах!AC235+Ресо!AC235</f>
        <v>0</v>
      </c>
      <c r="AD232" s="303">
        <f>СОГАЗ!AD235+Капитал!AD235+Ингосстрах!AD235+Ресо!AD235</f>
        <v>0</v>
      </c>
      <c r="AE232" s="14">
        <f>СОГАЗ!AE235+Капитал!AE235+Ингосстрах!AE235+Ресо!AE235</f>
        <v>0</v>
      </c>
      <c r="AF232" s="305">
        <f>СОГАЗ!AF235+Капитал!AF235+Ингосстрах!AF235+Ресо!AF235</f>
        <v>0</v>
      </c>
      <c r="AG232" s="305">
        <f>СОГАЗ!AG235+Капитал!AG235+Ингосстрах!AG235+Ресо!AG235</f>
        <v>0</v>
      </c>
      <c r="AH232" s="302">
        <f>СОГАЗ!AH235+Капитал!AH235+Ингосстрах!AH235+Ресо!AH235</f>
        <v>0</v>
      </c>
      <c r="AI232" s="17">
        <f t="shared" si="31"/>
        <v>0</v>
      </c>
      <c r="AJ232" s="12">
        <f t="shared" si="32"/>
        <v>0</v>
      </c>
      <c r="AK232" s="302">
        <f>СОГАЗ!AK235+Капитал!AK235+Ингосстрах!AK235+Ресо!AK235</f>
        <v>0</v>
      </c>
      <c r="AL232" s="302">
        <f>СОГАЗ!AL235+Капитал!AL235+Ингосстрах!AL235+Ресо!AL235</f>
        <v>0</v>
      </c>
      <c r="AM232" s="303">
        <f>СОГАЗ!AM235+Капитал!AM235+Ингосстрах!AM235+Ресо!AM235</f>
        <v>0</v>
      </c>
      <c r="AN232" s="14">
        <f>СОГАЗ!AN235+Капитал!AN235+Ингосстрах!AN235+Ресо!AN235</f>
        <v>0</v>
      </c>
      <c r="AO232" s="186">
        <f>СОГАЗ!AO235+Капитал!AO235+Ингосстрах!AO235+Ресо!AO235</f>
        <v>0</v>
      </c>
      <c r="AP232" s="309">
        <f t="shared" si="33"/>
        <v>0</v>
      </c>
      <c r="AQ232" s="314">
        <f t="shared" si="36"/>
        <v>0</v>
      </c>
      <c r="AR232" s="307">
        <v>0</v>
      </c>
      <c r="AS232" s="307">
        <v>0</v>
      </c>
      <c r="AT232" s="307">
        <v>0</v>
      </c>
      <c r="AU232" s="307">
        <v>0</v>
      </c>
      <c r="AV232" s="307">
        <v>0</v>
      </c>
      <c r="AW232" s="307">
        <v>0</v>
      </c>
      <c r="AX232" s="307">
        <v>0</v>
      </c>
      <c r="AY232" s="307">
        <v>0</v>
      </c>
      <c r="AZ232" s="307">
        <v>0</v>
      </c>
      <c r="BA232" s="309">
        <v>0</v>
      </c>
      <c r="BB232" s="307">
        <v>0</v>
      </c>
      <c r="BC232" s="307">
        <v>0</v>
      </c>
      <c r="BD232" s="307">
        <v>0</v>
      </c>
      <c r="BE232" s="307">
        <v>0</v>
      </c>
      <c r="BF232" s="307">
        <v>0</v>
      </c>
      <c r="BG232" s="307">
        <v>0</v>
      </c>
      <c r="BH232" s="307">
        <v>0</v>
      </c>
      <c r="BI232" s="307">
        <v>0</v>
      </c>
      <c r="BJ232" s="307">
        <v>0</v>
      </c>
      <c r="BK232" s="307">
        <v>0</v>
      </c>
      <c r="BL232" s="307">
        <v>0</v>
      </c>
      <c r="BM232" s="307">
        <v>0</v>
      </c>
      <c r="BN232" s="314">
        <f t="shared" si="37"/>
        <v>0</v>
      </c>
      <c r="BO232" s="307">
        <v>0</v>
      </c>
      <c r="BP232" s="307">
        <v>0</v>
      </c>
      <c r="BQ232" s="307">
        <v>0</v>
      </c>
      <c r="BR232" s="307">
        <v>0</v>
      </c>
      <c r="BS232" s="307"/>
      <c r="BT232" s="307">
        <v>0</v>
      </c>
      <c r="BU232" s="307">
        <v>0</v>
      </c>
      <c r="BV232" s="307">
        <v>0</v>
      </c>
      <c r="BW232" s="314">
        <f t="shared" si="38"/>
        <v>0</v>
      </c>
      <c r="BX232" s="314">
        <f t="shared" si="39"/>
        <v>0</v>
      </c>
      <c r="BY232" s="307">
        <v>0</v>
      </c>
      <c r="BZ232" s="307">
        <v>0</v>
      </c>
      <c r="CA232" s="307">
        <v>0</v>
      </c>
      <c r="CB232" s="309">
        <v>0</v>
      </c>
      <c r="CC232" s="317">
        <v>0</v>
      </c>
      <c r="CE232" s="311"/>
    </row>
    <row r="233" spans="1:83" ht="18.75">
      <c r="A233" s="278">
        <v>520406</v>
      </c>
      <c r="B233" s="300">
        <v>226</v>
      </c>
      <c r="C233" s="279" t="s">
        <v>272</v>
      </c>
      <c r="D233" s="12">
        <f t="shared" si="34"/>
        <v>1548</v>
      </c>
      <c r="E233" s="270">
        <f>СОГАЗ!E236+Капитал!E236+Ингосстрах!E236+Ресо!E236</f>
        <v>1548</v>
      </c>
      <c r="F233" s="270">
        <f>СОГАЗ!F236+Капитал!F236+Ингосстрах!F236+Ресо!F236</f>
        <v>0</v>
      </c>
      <c r="G233" s="270">
        <f>СОГАЗ!G236+Капитал!G236+Ингосстрах!G236+Ресо!G236</f>
        <v>0</v>
      </c>
      <c r="H233" s="270">
        <f>СОГАЗ!H236+Капитал!H236+Ингосстрах!H236+Ресо!H236</f>
        <v>0</v>
      </c>
      <c r="I233" s="270">
        <f>СОГАЗ!I236+Капитал!I236+Ингосстрах!I236+Ресо!I236</f>
        <v>0</v>
      </c>
      <c r="J233" s="270">
        <f>СОГАЗ!J236+Капитал!J236+Ингосстрах!J236+Ресо!J236</f>
        <v>0</v>
      </c>
      <c r="K233" s="270">
        <f>СОГАЗ!K236+Капитал!K236+Ингосстрах!K236+Ресо!K236</f>
        <v>0</v>
      </c>
      <c r="L233" s="270">
        <f>СОГАЗ!L236+Капитал!L236+Ингосстрах!L236+Ресо!L236</f>
        <v>0</v>
      </c>
      <c r="M233" s="301">
        <f t="shared" si="35"/>
        <v>3496</v>
      </c>
      <c r="N233" s="305">
        <f>СОГАЗ!N236+Капитал!N236+Ингосстрах!N236+Ресо!N236</f>
        <v>3496</v>
      </c>
      <c r="O233" s="305">
        <f>СОГАЗ!O236+Капитал!O236+Ингосстрах!O236+Ресо!O236</f>
        <v>0</v>
      </c>
      <c r="P233" s="305">
        <f>СОГАЗ!P236+Капитал!P236+Ингосстрах!P236+Ресо!P236</f>
        <v>0</v>
      </c>
      <c r="Q233" s="305">
        <f>СОГАЗ!Q236+Капитал!Q236+Ингосстрах!Q236+Ресо!Q236</f>
        <v>1398</v>
      </c>
      <c r="R233" s="305">
        <f>СОГАЗ!R236+Капитал!R236+Ингосстрах!R236+Ресо!R236</f>
        <v>1401</v>
      </c>
      <c r="S233" s="305">
        <f>СОГАЗ!S236+Капитал!S236+Ингосстрах!S236+Ресо!S236</f>
        <v>0</v>
      </c>
      <c r="T233" s="305">
        <f>СОГАЗ!T236+Капитал!T236+Ингосстрах!T236+Ресо!T236</f>
        <v>0</v>
      </c>
      <c r="U233" s="305">
        <f>СОГАЗ!U236+Капитал!U236+Ингосстрах!U236+Ресо!U236</f>
        <v>0</v>
      </c>
      <c r="V233" s="305">
        <f>СОГАЗ!V236+Капитал!V236+Ингосстрах!V236+Ресо!V236</f>
        <v>0</v>
      </c>
      <c r="W233" s="305">
        <f>СОГАЗ!W236+Капитал!W236+Ингосстрах!W236+Ресо!W236</f>
        <v>0</v>
      </c>
      <c r="X233" s="305">
        <f>СОГАЗ!X236+Капитал!X236+Ингосстрах!X236+Ресо!X236</f>
        <v>0</v>
      </c>
      <c r="Y233" s="186">
        <f>СОГАЗ!Y236+Капитал!Y236+Ингосстрах!Y236+Ресо!Y236</f>
        <v>0</v>
      </c>
      <c r="Z233" s="12">
        <f t="shared" si="30"/>
        <v>0</v>
      </c>
      <c r="AA233" s="302">
        <f>СОГАЗ!AA236+Капитал!AA236+Ингосстрах!AA236+Ресо!AA236</f>
        <v>0</v>
      </c>
      <c r="AB233" s="302">
        <f>СОГАЗ!AB236+Капитал!AB236+Ингосстрах!AB236+Ресо!AB236</f>
        <v>0</v>
      </c>
      <c r="AC233" s="302">
        <f>СОГАЗ!AC236+Капитал!AC236+Ингосстрах!AC236+Ресо!AC236</f>
        <v>0</v>
      </c>
      <c r="AD233" s="303">
        <f>СОГАЗ!AD236+Капитал!AD236+Ингосстрах!AD236+Ресо!AD236</f>
        <v>0</v>
      </c>
      <c r="AE233" s="14">
        <f>СОГАЗ!AE236+Капитал!AE236+Ингосстрах!AE236+Ресо!AE236</f>
        <v>0</v>
      </c>
      <c r="AF233" s="305">
        <f>СОГАЗ!AF236+Капитал!AF236+Ингосстрах!AF236+Ресо!AF236</f>
        <v>0</v>
      </c>
      <c r="AG233" s="305">
        <f>СОГАЗ!AG236+Капитал!AG236+Ингосстрах!AG236+Ресо!AG236</f>
        <v>0</v>
      </c>
      <c r="AH233" s="302">
        <f>СОГАЗ!AH236+Капитал!AH236+Ингосстрах!AH236+Ресо!AH236</f>
        <v>0</v>
      </c>
      <c r="AI233" s="17">
        <f t="shared" si="31"/>
        <v>0</v>
      </c>
      <c r="AJ233" s="12">
        <f t="shared" si="32"/>
        <v>0</v>
      </c>
      <c r="AK233" s="302">
        <f>СОГАЗ!AK236+Капитал!AK236+Ингосстрах!AK236+Ресо!AK236</f>
        <v>0</v>
      </c>
      <c r="AL233" s="302">
        <f>СОГАЗ!AL236+Капитал!AL236+Ингосстрах!AL236+Ресо!AL236</f>
        <v>0</v>
      </c>
      <c r="AM233" s="303">
        <f>СОГАЗ!AM236+Капитал!AM236+Ингосстрах!AM236+Ресо!AM236</f>
        <v>0</v>
      </c>
      <c r="AN233" s="14">
        <f>СОГАЗ!AN236+Капитал!AN236+Ингосстрах!AN236+Ресо!AN236</f>
        <v>0</v>
      </c>
      <c r="AO233" s="186">
        <f>СОГАЗ!AO236+Капитал!AO236+Ингосстрах!AO236+Ресо!AO236</f>
        <v>0</v>
      </c>
      <c r="AP233" s="309">
        <f t="shared" si="33"/>
        <v>4433054.9400000004</v>
      </c>
      <c r="AQ233" s="314">
        <f t="shared" si="36"/>
        <v>311349.24</v>
      </c>
      <c r="AR233" s="307">
        <v>311349.24</v>
      </c>
      <c r="AS233" s="307">
        <v>0</v>
      </c>
      <c r="AT233" s="307">
        <v>0</v>
      </c>
      <c r="AU233" s="307">
        <v>0</v>
      </c>
      <c r="AV233" s="307">
        <v>0</v>
      </c>
      <c r="AW233" s="307">
        <v>0</v>
      </c>
      <c r="AX233" s="307">
        <v>0</v>
      </c>
      <c r="AY233" s="307">
        <v>0</v>
      </c>
      <c r="AZ233" s="307">
        <v>0</v>
      </c>
      <c r="BA233" s="309">
        <v>4121705.7</v>
      </c>
      <c r="BB233" s="307">
        <v>1874100.72</v>
      </c>
      <c r="BC233" s="307">
        <v>0</v>
      </c>
      <c r="BD233" s="307">
        <v>0</v>
      </c>
      <c r="BE233" s="307">
        <v>929544.18000000017</v>
      </c>
      <c r="BF233" s="307">
        <v>1318060.8</v>
      </c>
      <c r="BG233" s="307">
        <v>0</v>
      </c>
      <c r="BH233" s="307">
        <v>0</v>
      </c>
      <c r="BI233" s="307">
        <v>0</v>
      </c>
      <c r="BJ233" s="307">
        <v>0</v>
      </c>
      <c r="BK233" s="307">
        <v>0</v>
      </c>
      <c r="BL233" s="307">
        <v>0</v>
      </c>
      <c r="BM233" s="307">
        <v>0</v>
      </c>
      <c r="BN233" s="314">
        <f t="shared" si="37"/>
        <v>0</v>
      </c>
      <c r="BO233" s="307">
        <v>0</v>
      </c>
      <c r="BP233" s="307">
        <v>0</v>
      </c>
      <c r="BQ233" s="307">
        <v>0</v>
      </c>
      <c r="BR233" s="307">
        <v>0</v>
      </c>
      <c r="BS233" s="307"/>
      <c r="BT233" s="307">
        <v>0</v>
      </c>
      <c r="BU233" s="307">
        <v>0</v>
      </c>
      <c r="BV233" s="307">
        <v>0</v>
      </c>
      <c r="BW233" s="314">
        <f t="shared" si="38"/>
        <v>0</v>
      </c>
      <c r="BX233" s="314">
        <f t="shared" si="39"/>
        <v>0</v>
      </c>
      <c r="BY233" s="307">
        <v>0</v>
      </c>
      <c r="BZ233" s="307">
        <v>0</v>
      </c>
      <c r="CA233" s="307">
        <v>0</v>
      </c>
      <c r="CB233" s="309">
        <v>0</v>
      </c>
      <c r="CC233" s="317">
        <v>0</v>
      </c>
      <c r="CE233" s="311"/>
    </row>
    <row r="234" spans="1:83" ht="42.75">
      <c r="A234" s="280">
        <v>520429</v>
      </c>
      <c r="B234" s="300">
        <v>227</v>
      </c>
      <c r="C234" s="281" t="s">
        <v>273</v>
      </c>
      <c r="D234" s="12">
        <f t="shared" si="34"/>
        <v>0</v>
      </c>
      <c r="E234" s="270">
        <f>СОГАЗ!E237+Капитал!E237+Ингосстрах!E237+Ресо!E237</f>
        <v>0</v>
      </c>
      <c r="F234" s="270">
        <f>СОГАЗ!F237+Капитал!F237+Ингосстрах!F237+Ресо!F237</f>
        <v>0</v>
      </c>
      <c r="G234" s="270">
        <f>СОГАЗ!G237+Капитал!G237+Ингосстрах!G237+Ресо!G237</f>
        <v>0</v>
      </c>
      <c r="H234" s="270">
        <f>СОГАЗ!H237+Капитал!H237+Ингосстрах!H237+Ресо!H237</f>
        <v>0</v>
      </c>
      <c r="I234" s="270">
        <f>СОГАЗ!I237+Капитал!I237+Ингосстрах!I237+Ресо!I237</f>
        <v>0</v>
      </c>
      <c r="J234" s="270">
        <f>СОГАЗ!J237+Капитал!J237+Ингосстрах!J237+Ресо!J237</f>
        <v>0</v>
      </c>
      <c r="K234" s="270">
        <f>СОГАЗ!K237+Капитал!K237+Ингосстрах!K237+Ресо!K237</f>
        <v>0</v>
      </c>
      <c r="L234" s="270">
        <f>СОГАЗ!L237+Капитал!L237+Ингосстрах!L237+Ресо!L237</f>
        <v>0</v>
      </c>
      <c r="M234" s="301">
        <f t="shared" si="35"/>
        <v>0</v>
      </c>
      <c r="N234" s="305">
        <f>СОГАЗ!N237+Капитал!N237+Ингосстрах!N237+Ресо!N237</f>
        <v>0</v>
      </c>
      <c r="O234" s="305">
        <f>СОГАЗ!O237+Капитал!O237+Ингосстрах!O237+Ресо!O237</f>
        <v>0</v>
      </c>
      <c r="P234" s="305">
        <f>СОГАЗ!P237+Капитал!P237+Ингосстрах!P237+Ресо!P237</f>
        <v>0</v>
      </c>
      <c r="Q234" s="305">
        <f>СОГАЗ!Q237+Капитал!Q237+Ингосстрах!Q237+Ресо!Q237</f>
        <v>0</v>
      </c>
      <c r="R234" s="305">
        <f>СОГАЗ!R237+Капитал!R237+Ингосстрах!R237+Ресо!R237</f>
        <v>0</v>
      </c>
      <c r="S234" s="305">
        <f>СОГАЗ!S237+Капитал!S237+Ингосстрах!S237+Ресо!S237</f>
        <v>0</v>
      </c>
      <c r="T234" s="305">
        <f>СОГАЗ!T237+Капитал!T237+Ингосстрах!T237+Ресо!T237</f>
        <v>0</v>
      </c>
      <c r="U234" s="305">
        <f>СОГАЗ!U237+Капитал!U237+Ингосстрах!U237+Ресо!U237</f>
        <v>0</v>
      </c>
      <c r="V234" s="305">
        <f>СОГАЗ!V237+Капитал!V237+Ингосстрах!V237+Ресо!V237</f>
        <v>0</v>
      </c>
      <c r="W234" s="305">
        <f>СОГАЗ!W237+Капитал!W237+Ингосстрах!W237+Ресо!W237</f>
        <v>0</v>
      </c>
      <c r="X234" s="305">
        <f>СОГАЗ!X237+Капитал!X237+Ингосстрах!X237+Ресо!X237</f>
        <v>0</v>
      </c>
      <c r="Y234" s="186">
        <f>СОГАЗ!Y237+Капитал!Y237+Ингосстрах!Y237+Ресо!Y237</f>
        <v>0</v>
      </c>
      <c r="Z234" s="12">
        <f t="shared" si="30"/>
        <v>0</v>
      </c>
      <c r="AA234" s="302">
        <f>СОГАЗ!AA237+Капитал!AA237+Ингосстрах!AA237+Ресо!AA237</f>
        <v>0</v>
      </c>
      <c r="AB234" s="302">
        <f>СОГАЗ!AB237+Капитал!AB237+Ингосстрах!AB237+Ресо!AB237</f>
        <v>0</v>
      </c>
      <c r="AC234" s="302">
        <f>СОГАЗ!AC237+Капитал!AC237+Ингосстрах!AC237+Ресо!AC237</f>
        <v>0</v>
      </c>
      <c r="AD234" s="303">
        <f>СОГАЗ!AD237+Капитал!AD237+Ингосстрах!AD237+Ресо!AD237</f>
        <v>0</v>
      </c>
      <c r="AE234" s="14">
        <f>СОГАЗ!AE237+Капитал!AE237+Ингосстрах!AE237+Ресо!AE237</f>
        <v>0</v>
      </c>
      <c r="AF234" s="305">
        <f>СОГАЗ!AF237+Капитал!AF237+Ингосстрах!AF237+Ресо!AF237</f>
        <v>0</v>
      </c>
      <c r="AG234" s="305">
        <f>СОГАЗ!AG237+Капитал!AG237+Ингосстрах!AG237+Ресо!AG237</f>
        <v>0</v>
      </c>
      <c r="AH234" s="302">
        <f>СОГАЗ!AH237+Капитал!AH237+Ингосстрах!AH237+Ресо!AH237</f>
        <v>0</v>
      </c>
      <c r="AI234" s="17">
        <f t="shared" si="31"/>
        <v>0</v>
      </c>
      <c r="AJ234" s="12">
        <f t="shared" si="32"/>
        <v>0</v>
      </c>
      <c r="AK234" s="302">
        <f>СОГАЗ!AK237+Капитал!AK237+Ингосстрах!AK237+Ресо!AK237</f>
        <v>0</v>
      </c>
      <c r="AL234" s="302">
        <f>СОГАЗ!AL237+Капитал!AL237+Ингосстрах!AL237+Ресо!AL237</f>
        <v>0</v>
      </c>
      <c r="AM234" s="303">
        <f>СОГАЗ!AM237+Капитал!AM237+Ингосстрах!AM237+Ресо!AM237</f>
        <v>0</v>
      </c>
      <c r="AN234" s="14">
        <f>СОГАЗ!AN237+Капитал!AN237+Ингосстрах!AN237+Ресо!AN237</f>
        <v>0</v>
      </c>
      <c r="AO234" s="186">
        <f>СОГАЗ!AO237+Капитал!AO237+Ингосстрах!AO237+Ресо!AO237</f>
        <v>0</v>
      </c>
      <c r="AP234" s="309">
        <f t="shared" si="33"/>
        <v>0</v>
      </c>
      <c r="AQ234" s="314">
        <f t="shared" si="36"/>
        <v>0</v>
      </c>
      <c r="AR234" s="307">
        <v>0</v>
      </c>
      <c r="AS234" s="307">
        <v>0</v>
      </c>
      <c r="AT234" s="307">
        <v>0</v>
      </c>
      <c r="AU234" s="307">
        <v>0</v>
      </c>
      <c r="AV234" s="307">
        <v>0</v>
      </c>
      <c r="AW234" s="307">
        <v>0</v>
      </c>
      <c r="AX234" s="307">
        <v>0</v>
      </c>
      <c r="AY234" s="307">
        <v>0</v>
      </c>
      <c r="AZ234" s="307">
        <v>0</v>
      </c>
      <c r="BA234" s="309">
        <v>0</v>
      </c>
      <c r="BB234" s="307">
        <v>0</v>
      </c>
      <c r="BC234" s="307">
        <v>0</v>
      </c>
      <c r="BD234" s="307">
        <v>0</v>
      </c>
      <c r="BE234" s="307">
        <v>0</v>
      </c>
      <c r="BF234" s="307">
        <v>0</v>
      </c>
      <c r="BG234" s="307">
        <v>0</v>
      </c>
      <c r="BH234" s="307">
        <v>0</v>
      </c>
      <c r="BI234" s="307">
        <v>0</v>
      </c>
      <c r="BJ234" s="307">
        <v>0</v>
      </c>
      <c r="BK234" s="307">
        <v>0</v>
      </c>
      <c r="BL234" s="307">
        <v>0</v>
      </c>
      <c r="BM234" s="307">
        <v>0</v>
      </c>
      <c r="BN234" s="314">
        <f t="shared" si="37"/>
        <v>0</v>
      </c>
      <c r="BO234" s="307">
        <v>0</v>
      </c>
      <c r="BP234" s="307">
        <v>0</v>
      </c>
      <c r="BQ234" s="307">
        <v>0</v>
      </c>
      <c r="BR234" s="307">
        <v>0</v>
      </c>
      <c r="BS234" s="307"/>
      <c r="BT234" s="307">
        <v>0</v>
      </c>
      <c r="BU234" s="307">
        <v>0</v>
      </c>
      <c r="BV234" s="307">
        <v>0</v>
      </c>
      <c r="BW234" s="314">
        <f t="shared" si="38"/>
        <v>0</v>
      </c>
      <c r="BX234" s="314">
        <f t="shared" si="39"/>
        <v>0</v>
      </c>
      <c r="BY234" s="307">
        <v>0</v>
      </c>
      <c r="BZ234" s="307">
        <v>0</v>
      </c>
      <c r="CA234" s="307">
        <v>0</v>
      </c>
      <c r="CB234" s="309">
        <v>0</v>
      </c>
      <c r="CC234" s="317">
        <v>0</v>
      </c>
      <c r="CE234" s="311"/>
    </row>
    <row r="235" spans="1:83" ht="18.75">
      <c r="A235" s="280">
        <v>520432</v>
      </c>
      <c r="B235" s="300">
        <v>228</v>
      </c>
      <c r="C235" s="281" t="s">
        <v>274</v>
      </c>
      <c r="D235" s="12">
        <f t="shared" si="34"/>
        <v>0</v>
      </c>
      <c r="E235" s="270">
        <f>СОГАЗ!E238+Капитал!E238+Ингосстрах!E238+Ресо!E238</f>
        <v>0</v>
      </c>
      <c r="F235" s="270">
        <f>СОГАЗ!F238+Капитал!F238+Ингосстрах!F238+Ресо!F238</f>
        <v>0</v>
      </c>
      <c r="G235" s="270">
        <f>СОГАЗ!G238+Капитал!G238+Ингосстрах!G238+Ресо!G238</f>
        <v>0</v>
      </c>
      <c r="H235" s="270">
        <f>СОГАЗ!H238+Капитал!H238+Ингосстрах!H238+Ресо!H238</f>
        <v>0</v>
      </c>
      <c r="I235" s="270">
        <f>СОГАЗ!I238+Капитал!I238+Ингосстрах!I238+Ресо!I238</f>
        <v>0</v>
      </c>
      <c r="J235" s="270">
        <f>СОГАЗ!J238+Капитал!J238+Ингосстрах!J238+Ресо!J238</f>
        <v>0</v>
      </c>
      <c r="K235" s="270">
        <f>СОГАЗ!K238+Капитал!K238+Ингосстрах!K238+Ресо!K238</f>
        <v>0</v>
      </c>
      <c r="L235" s="270">
        <f>СОГАЗ!L238+Капитал!L238+Ингосстрах!L238+Ресо!L238</f>
        <v>0</v>
      </c>
      <c r="M235" s="301">
        <f t="shared" si="35"/>
        <v>0</v>
      </c>
      <c r="N235" s="305">
        <f>СОГАЗ!N238+Капитал!N238+Ингосстрах!N238+Ресо!N238</f>
        <v>0</v>
      </c>
      <c r="O235" s="305">
        <f>СОГАЗ!O238+Капитал!O238+Ингосстрах!O238+Ресо!O238</f>
        <v>0</v>
      </c>
      <c r="P235" s="305">
        <f>СОГАЗ!P238+Капитал!P238+Ингосстрах!P238+Ресо!P238</f>
        <v>0</v>
      </c>
      <c r="Q235" s="305">
        <f>СОГАЗ!Q238+Капитал!Q238+Ингосстрах!Q238+Ресо!Q238</f>
        <v>0</v>
      </c>
      <c r="R235" s="305">
        <f>СОГАЗ!R238+Капитал!R238+Ингосстрах!R238+Ресо!R238</f>
        <v>0</v>
      </c>
      <c r="S235" s="305">
        <f>СОГАЗ!S238+Капитал!S238+Ингосстрах!S238+Ресо!S238</f>
        <v>0</v>
      </c>
      <c r="T235" s="305">
        <f>СОГАЗ!T238+Капитал!T238+Ингосстрах!T238+Ресо!T238</f>
        <v>0</v>
      </c>
      <c r="U235" s="305">
        <f>СОГАЗ!U238+Капитал!U238+Ингосстрах!U238+Ресо!U238</f>
        <v>0</v>
      </c>
      <c r="V235" s="305">
        <f>СОГАЗ!V238+Капитал!V238+Ингосстрах!V238+Ресо!V238</f>
        <v>0</v>
      </c>
      <c r="W235" s="305">
        <f>СОГАЗ!W238+Капитал!W238+Ингосстрах!W238+Ресо!W238</f>
        <v>0</v>
      </c>
      <c r="X235" s="305">
        <f>СОГАЗ!X238+Капитал!X238+Ингосстрах!X238+Ресо!X238</f>
        <v>0</v>
      </c>
      <c r="Y235" s="186">
        <f>СОГАЗ!Y238+Капитал!Y238+Ингосстрах!Y238+Ресо!Y238</f>
        <v>0</v>
      </c>
      <c r="Z235" s="12">
        <f t="shared" si="30"/>
        <v>0</v>
      </c>
      <c r="AA235" s="302">
        <f>СОГАЗ!AA238+Капитал!AA238+Ингосстрах!AA238+Ресо!AA238</f>
        <v>0</v>
      </c>
      <c r="AB235" s="302">
        <f>СОГАЗ!AB238+Капитал!AB238+Ингосстрах!AB238+Ресо!AB238</f>
        <v>0</v>
      </c>
      <c r="AC235" s="302">
        <f>СОГАЗ!AC238+Капитал!AC238+Ингосстрах!AC238+Ресо!AC238</f>
        <v>0</v>
      </c>
      <c r="AD235" s="303">
        <f>СОГАЗ!AD238+Капитал!AD238+Ингосстрах!AD238+Ресо!AD238</f>
        <v>0</v>
      </c>
      <c r="AE235" s="14">
        <f>СОГАЗ!AE238+Капитал!AE238+Ингосстрах!AE238+Ресо!AE238</f>
        <v>0</v>
      </c>
      <c r="AF235" s="305">
        <f>СОГАЗ!AF238+Капитал!AF238+Ингосстрах!AF238+Ресо!AF238</f>
        <v>0</v>
      </c>
      <c r="AG235" s="305">
        <f>СОГАЗ!AG238+Капитал!AG238+Ингосстрах!AG238+Ресо!AG238</f>
        <v>0</v>
      </c>
      <c r="AH235" s="302">
        <f>СОГАЗ!AH238+Капитал!AH238+Ингосстрах!AH238+Ресо!AH238</f>
        <v>0</v>
      </c>
      <c r="AI235" s="17">
        <f t="shared" si="31"/>
        <v>0</v>
      </c>
      <c r="AJ235" s="12">
        <f t="shared" si="32"/>
        <v>0</v>
      </c>
      <c r="AK235" s="302">
        <f>СОГАЗ!AK238+Капитал!AK238+Ингосстрах!AK238+Ресо!AK238</f>
        <v>0</v>
      </c>
      <c r="AL235" s="302">
        <f>СОГАЗ!AL238+Капитал!AL238+Ингосстрах!AL238+Ресо!AL238</f>
        <v>0</v>
      </c>
      <c r="AM235" s="303">
        <f>СОГАЗ!AM238+Капитал!AM238+Ингосстрах!AM238+Ресо!AM238</f>
        <v>0</v>
      </c>
      <c r="AN235" s="14">
        <f>СОГАЗ!AN238+Капитал!AN238+Ингосстрах!AN238+Ресо!AN238</f>
        <v>0</v>
      </c>
      <c r="AO235" s="186">
        <f>СОГАЗ!AO238+Капитал!AO238+Ингосстрах!AO238+Ресо!AO238</f>
        <v>0</v>
      </c>
      <c r="AP235" s="309">
        <f t="shared" si="33"/>
        <v>0</v>
      </c>
      <c r="AQ235" s="314">
        <f t="shared" si="36"/>
        <v>0</v>
      </c>
      <c r="AR235" s="307">
        <v>0</v>
      </c>
      <c r="AS235" s="307">
        <v>0</v>
      </c>
      <c r="AT235" s="307">
        <v>0</v>
      </c>
      <c r="AU235" s="307">
        <v>0</v>
      </c>
      <c r="AV235" s="307">
        <v>0</v>
      </c>
      <c r="AW235" s="307">
        <v>0</v>
      </c>
      <c r="AX235" s="307">
        <v>0</v>
      </c>
      <c r="AY235" s="307">
        <v>0</v>
      </c>
      <c r="AZ235" s="307">
        <v>0</v>
      </c>
      <c r="BA235" s="309">
        <v>0</v>
      </c>
      <c r="BB235" s="307">
        <v>0</v>
      </c>
      <c r="BC235" s="307">
        <v>0</v>
      </c>
      <c r="BD235" s="307">
        <v>0</v>
      </c>
      <c r="BE235" s="307">
        <v>0</v>
      </c>
      <c r="BF235" s="307">
        <v>0</v>
      </c>
      <c r="BG235" s="307">
        <v>0</v>
      </c>
      <c r="BH235" s="307">
        <v>0</v>
      </c>
      <c r="BI235" s="307">
        <v>0</v>
      </c>
      <c r="BJ235" s="307">
        <v>0</v>
      </c>
      <c r="BK235" s="307">
        <v>0</v>
      </c>
      <c r="BL235" s="307">
        <v>0</v>
      </c>
      <c r="BM235" s="307">
        <v>0</v>
      </c>
      <c r="BN235" s="314">
        <f t="shared" si="37"/>
        <v>0</v>
      </c>
      <c r="BO235" s="307">
        <v>0</v>
      </c>
      <c r="BP235" s="307">
        <v>0</v>
      </c>
      <c r="BQ235" s="307">
        <v>0</v>
      </c>
      <c r="BR235" s="307">
        <v>0</v>
      </c>
      <c r="BS235" s="307"/>
      <c r="BT235" s="307">
        <v>0</v>
      </c>
      <c r="BU235" s="307">
        <v>0</v>
      </c>
      <c r="BV235" s="307">
        <v>0</v>
      </c>
      <c r="BW235" s="314">
        <f t="shared" si="38"/>
        <v>0</v>
      </c>
      <c r="BX235" s="314">
        <f t="shared" si="39"/>
        <v>0</v>
      </c>
      <c r="BY235" s="307">
        <v>0</v>
      </c>
      <c r="BZ235" s="307">
        <v>0</v>
      </c>
      <c r="CA235" s="307">
        <v>0</v>
      </c>
      <c r="CB235" s="309">
        <v>0</v>
      </c>
      <c r="CC235" s="317">
        <v>0</v>
      </c>
      <c r="CE235" s="311"/>
    </row>
    <row r="236" spans="1:83" ht="18.75">
      <c r="A236" s="280">
        <v>520433</v>
      </c>
      <c r="B236" s="300">
        <v>229</v>
      </c>
      <c r="C236" s="281" t="s">
        <v>275</v>
      </c>
      <c r="D236" s="12">
        <f t="shared" si="34"/>
        <v>0</v>
      </c>
      <c r="E236" s="270">
        <f>СОГАЗ!E239+Капитал!E239+Ингосстрах!E239+Ресо!E239</f>
        <v>0</v>
      </c>
      <c r="F236" s="270">
        <f>СОГАЗ!F239+Капитал!F239+Ингосстрах!F239+Ресо!F239</f>
        <v>0</v>
      </c>
      <c r="G236" s="270">
        <f>СОГАЗ!G239+Капитал!G239+Ингосстрах!G239+Ресо!G239</f>
        <v>0</v>
      </c>
      <c r="H236" s="270">
        <f>СОГАЗ!H239+Капитал!H239+Ингосстрах!H239+Ресо!H239</f>
        <v>0</v>
      </c>
      <c r="I236" s="270">
        <f>СОГАЗ!I239+Капитал!I239+Ингосстрах!I239+Ресо!I239</f>
        <v>0</v>
      </c>
      <c r="J236" s="270">
        <f>СОГАЗ!J239+Капитал!J239+Ингосстрах!J239+Ресо!J239</f>
        <v>0</v>
      </c>
      <c r="K236" s="270">
        <f>СОГАЗ!K239+Капитал!K239+Ингосстрах!K239+Ресо!K239</f>
        <v>0</v>
      </c>
      <c r="L236" s="270">
        <f>СОГАЗ!L239+Капитал!L239+Ингосстрах!L239+Ресо!L239</f>
        <v>0</v>
      </c>
      <c r="M236" s="301">
        <f t="shared" si="35"/>
        <v>0</v>
      </c>
      <c r="N236" s="305">
        <f>СОГАЗ!N239+Капитал!N239+Ингосстрах!N239+Ресо!N239</f>
        <v>0</v>
      </c>
      <c r="O236" s="305">
        <f>СОГАЗ!O239+Капитал!O239+Ингосстрах!O239+Ресо!O239</f>
        <v>0</v>
      </c>
      <c r="P236" s="305">
        <f>СОГАЗ!P239+Капитал!P239+Ингосстрах!P239+Ресо!P239</f>
        <v>0</v>
      </c>
      <c r="Q236" s="305">
        <f>СОГАЗ!Q239+Капитал!Q239+Ингосстрах!Q239+Ресо!Q239</f>
        <v>0</v>
      </c>
      <c r="R236" s="305">
        <f>СОГАЗ!R239+Капитал!R239+Ингосстрах!R239+Ресо!R239</f>
        <v>0</v>
      </c>
      <c r="S236" s="305">
        <f>СОГАЗ!S239+Капитал!S239+Ингосстрах!S239+Ресо!S239</f>
        <v>0</v>
      </c>
      <c r="T236" s="305">
        <f>СОГАЗ!T239+Капитал!T239+Ингосстрах!T239+Ресо!T239</f>
        <v>0</v>
      </c>
      <c r="U236" s="305">
        <f>СОГАЗ!U239+Капитал!U239+Ингосстрах!U239+Ресо!U239</f>
        <v>0</v>
      </c>
      <c r="V236" s="305">
        <f>СОГАЗ!V239+Капитал!V239+Ингосстрах!V239+Ресо!V239</f>
        <v>0</v>
      </c>
      <c r="W236" s="305">
        <f>СОГАЗ!W239+Капитал!W239+Ингосстрах!W239+Ресо!W239</f>
        <v>0</v>
      </c>
      <c r="X236" s="305">
        <f>СОГАЗ!X239+Капитал!X239+Ингосстрах!X239+Ресо!X239</f>
        <v>0</v>
      </c>
      <c r="Y236" s="186">
        <f>СОГАЗ!Y239+Капитал!Y239+Ингосстрах!Y239+Ресо!Y239</f>
        <v>0</v>
      </c>
      <c r="Z236" s="12">
        <f t="shared" si="30"/>
        <v>0</v>
      </c>
      <c r="AA236" s="302">
        <f>СОГАЗ!AA239+Капитал!AA239+Ингосстрах!AA239+Ресо!AA239</f>
        <v>0</v>
      </c>
      <c r="AB236" s="302">
        <f>СОГАЗ!AB239+Капитал!AB239+Ингосстрах!AB239+Ресо!AB239</f>
        <v>0</v>
      </c>
      <c r="AC236" s="302">
        <f>СОГАЗ!AC239+Капитал!AC239+Ингосстрах!AC239+Ресо!AC239</f>
        <v>0</v>
      </c>
      <c r="AD236" s="303">
        <f>СОГАЗ!AD239+Капитал!AD239+Ингосстрах!AD239+Ресо!AD239</f>
        <v>0</v>
      </c>
      <c r="AE236" s="14">
        <f>СОГАЗ!AE239+Капитал!AE239+Ингосстрах!AE239+Ресо!AE239</f>
        <v>0</v>
      </c>
      <c r="AF236" s="305">
        <f>СОГАЗ!AF239+Капитал!AF239+Ингосстрах!AF239+Ресо!AF239</f>
        <v>0</v>
      </c>
      <c r="AG236" s="305">
        <f>СОГАЗ!AG239+Капитал!AG239+Ингосстрах!AG239+Ресо!AG239</f>
        <v>0</v>
      </c>
      <c r="AH236" s="302">
        <f>СОГАЗ!AH239+Капитал!AH239+Ингосстрах!AH239+Ресо!AH239</f>
        <v>0</v>
      </c>
      <c r="AI236" s="17">
        <f t="shared" si="31"/>
        <v>0</v>
      </c>
      <c r="AJ236" s="12">
        <f t="shared" si="32"/>
        <v>0</v>
      </c>
      <c r="AK236" s="302">
        <f>СОГАЗ!AK239+Капитал!AK239+Ингосстрах!AK239+Ресо!AK239</f>
        <v>0</v>
      </c>
      <c r="AL236" s="302">
        <f>СОГАЗ!AL239+Капитал!AL239+Ингосстрах!AL239+Ресо!AL239</f>
        <v>0</v>
      </c>
      <c r="AM236" s="303">
        <f>СОГАЗ!AM239+Капитал!AM239+Ингосстрах!AM239+Ресо!AM239</f>
        <v>0</v>
      </c>
      <c r="AN236" s="14">
        <f>СОГАЗ!AN239+Капитал!AN239+Ингосстрах!AN239+Ресо!AN239</f>
        <v>0</v>
      </c>
      <c r="AO236" s="186">
        <f>СОГАЗ!AO239+Капитал!AO239+Ингосстрах!AO239+Ресо!AO239</f>
        <v>0</v>
      </c>
      <c r="AP236" s="309">
        <f t="shared" si="33"/>
        <v>0</v>
      </c>
      <c r="AQ236" s="314">
        <f t="shared" si="36"/>
        <v>0</v>
      </c>
      <c r="AR236" s="307">
        <v>0</v>
      </c>
      <c r="AS236" s="307">
        <v>0</v>
      </c>
      <c r="AT236" s="307">
        <v>0</v>
      </c>
      <c r="AU236" s="307">
        <v>0</v>
      </c>
      <c r="AV236" s="307">
        <v>0</v>
      </c>
      <c r="AW236" s="307">
        <v>0</v>
      </c>
      <c r="AX236" s="307">
        <v>0</v>
      </c>
      <c r="AY236" s="307">
        <v>0</v>
      </c>
      <c r="AZ236" s="307">
        <v>0</v>
      </c>
      <c r="BA236" s="309">
        <v>0</v>
      </c>
      <c r="BB236" s="307">
        <v>0</v>
      </c>
      <c r="BC236" s="307">
        <v>0</v>
      </c>
      <c r="BD236" s="307">
        <v>0</v>
      </c>
      <c r="BE236" s="307">
        <v>0</v>
      </c>
      <c r="BF236" s="307">
        <v>0</v>
      </c>
      <c r="BG236" s="307">
        <v>0</v>
      </c>
      <c r="BH236" s="307">
        <v>0</v>
      </c>
      <c r="BI236" s="307">
        <v>0</v>
      </c>
      <c r="BJ236" s="307">
        <v>0</v>
      </c>
      <c r="BK236" s="307">
        <v>0</v>
      </c>
      <c r="BL236" s="307">
        <v>0</v>
      </c>
      <c r="BM236" s="307">
        <v>0</v>
      </c>
      <c r="BN236" s="314">
        <f t="shared" si="37"/>
        <v>0</v>
      </c>
      <c r="BO236" s="307">
        <v>0</v>
      </c>
      <c r="BP236" s="307">
        <v>0</v>
      </c>
      <c r="BQ236" s="307">
        <v>0</v>
      </c>
      <c r="BR236" s="307">
        <v>0</v>
      </c>
      <c r="BS236" s="307"/>
      <c r="BT236" s="307">
        <v>0</v>
      </c>
      <c r="BU236" s="307">
        <v>0</v>
      </c>
      <c r="BV236" s="307">
        <v>0</v>
      </c>
      <c r="BW236" s="314">
        <f t="shared" si="38"/>
        <v>0</v>
      </c>
      <c r="BX236" s="314">
        <f t="shared" si="39"/>
        <v>0</v>
      </c>
      <c r="BY236" s="307">
        <v>0</v>
      </c>
      <c r="BZ236" s="307">
        <v>0</v>
      </c>
      <c r="CA236" s="307">
        <v>0</v>
      </c>
      <c r="CB236" s="309">
        <v>0</v>
      </c>
      <c r="CC236" s="317">
        <v>0</v>
      </c>
      <c r="CE236" s="311"/>
    </row>
    <row r="237" spans="1:83" ht="18.75">
      <c r="A237" s="280">
        <v>520434</v>
      </c>
      <c r="B237" s="300">
        <v>230</v>
      </c>
      <c r="C237" s="281" t="s">
        <v>276</v>
      </c>
      <c r="D237" s="12">
        <f t="shared" si="34"/>
        <v>0</v>
      </c>
      <c r="E237" s="270">
        <f>СОГАЗ!E240+Капитал!E240+Ингосстрах!E240+Ресо!E240</f>
        <v>0</v>
      </c>
      <c r="F237" s="270">
        <f>СОГАЗ!F240+Капитал!F240+Ингосстрах!F240+Ресо!F240</f>
        <v>0</v>
      </c>
      <c r="G237" s="270">
        <f>СОГАЗ!G240+Капитал!G240+Ингосстрах!G240+Ресо!G240</f>
        <v>0</v>
      </c>
      <c r="H237" s="270">
        <f>СОГАЗ!H240+Капитал!H240+Ингосстрах!H240+Ресо!H240</f>
        <v>0</v>
      </c>
      <c r="I237" s="270">
        <f>СОГАЗ!I240+Капитал!I240+Ингосстрах!I240+Ресо!I240</f>
        <v>0</v>
      </c>
      <c r="J237" s="270">
        <f>СОГАЗ!J240+Капитал!J240+Ингосстрах!J240+Ресо!J240</f>
        <v>0</v>
      </c>
      <c r="K237" s="270">
        <f>СОГАЗ!K240+Капитал!K240+Ингосстрах!K240+Ресо!K240</f>
        <v>0</v>
      </c>
      <c r="L237" s="270">
        <f>СОГАЗ!L240+Капитал!L240+Ингосстрах!L240+Ресо!L240</f>
        <v>0</v>
      </c>
      <c r="M237" s="301">
        <f t="shared" si="35"/>
        <v>0</v>
      </c>
      <c r="N237" s="305">
        <f>СОГАЗ!N240+Капитал!N240+Ингосстрах!N240+Ресо!N240</f>
        <v>0</v>
      </c>
      <c r="O237" s="305">
        <f>СОГАЗ!O240+Капитал!O240+Ингосстрах!O240+Ресо!O240</f>
        <v>0</v>
      </c>
      <c r="P237" s="305">
        <f>СОГАЗ!P240+Капитал!P240+Ингосстрах!P240+Ресо!P240</f>
        <v>0</v>
      </c>
      <c r="Q237" s="305">
        <f>СОГАЗ!Q240+Капитал!Q240+Ингосстрах!Q240+Ресо!Q240</f>
        <v>0</v>
      </c>
      <c r="R237" s="305">
        <f>СОГАЗ!R240+Капитал!R240+Ингосстрах!R240+Ресо!R240</f>
        <v>0</v>
      </c>
      <c r="S237" s="305">
        <f>СОГАЗ!S240+Капитал!S240+Ингосстрах!S240+Ресо!S240</f>
        <v>0</v>
      </c>
      <c r="T237" s="305">
        <f>СОГАЗ!T240+Капитал!T240+Ингосстрах!T240+Ресо!T240</f>
        <v>0</v>
      </c>
      <c r="U237" s="305">
        <f>СОГАЗ!U240+Капитал!U240+Ингосстрах!U240+Ресо!U240</f>
        <v>0</v>
      </c>
      <c r="V237" s="305">
        <f>СОГАЗ!V240+Капитал!V240+Ингосстрах!V240+Ресо!V240</f>
        <v>0</v>
      </c>
      <c r="W237" s="305">
        <f>СОГАЗ!W240+Капитал!W240+Ингосстрах!W240+Ресо!W240</f>
        <v>0</v>
      </c>
      <c r="X237" s="305">
        <f>СОГАЗ!X240+Капитал!X240+Ингосстрах!X240+Ресо!X240</f>
        <v>0</v>
      </c>
      <c r="Y237" s="186">
        <f>СОГАЗ!Y240+Капитал!Y240+Ингосстрах!Y240+Ресо!Y240</f>
        <v>0</v>
      </c>
      <c r="Z237" s="12">
        <f t="shared" si="30"/>
        <v>0</v>
      </c>
      <c r="AA237" s="302">
        <f>СОГАЗ!AA240+Капитал!AA240+Ингосстрах!AA240+Ресо!AA240</f>
        <v>0</v>
      </c>
      <c r="AB237" s="302">
        <f>СОГАЗ!AB240+Капитал!AB240+Ингосстрах!AB240+Ресо!AB240</f>
        <v>0</v>
      </c>
      <c r="AC237" s="302">
        <f>СОГАЗ!AC240+Капитал!AC240+Ингосстрах!AC240+Ресо!AC240</f>
        <v>0</v>
      </c>
      <c r="AD237" s="303">
        <f>СОГАЗ!AD240+Капитал!AD240+Ингосстрах!AD240+Ресо!AD240</f>
        <v>0</v>
      </c>
      <c r="AE237" s="14">
        <f>СОГАЗ!AE240+Капитал!AE240+Ингосстрах!AE240+Ресо!AE240</f>
        <v>0</v>
      </c>
      <c r="AF237" s="305">
        <f>СОГАЗ!AF240+Капитал!AF240+Ингосстрах!AF240+Ресо!AF240</f>
        <v>0</v>
      </c>
      <c r="AG237" s="305">
        <f>СОГАЗ!AG240+Капитал!AG240+Ингосстрах!AG240+Ресо!AG240</f>
        <v>0</v>
      </c>
      <c r="AH237" s="302">
        <f>СОГАЗ!AH240+Капитал!AH240+Ингосстрах!AH240+Ресо!AH240</f>
        <v>0</v>
      </c>
      <c r="AI237" s="17">
        <f t="shared" si="31"/>
        <v>0</v>
      </c>
      <c r="AJ237" s="12">
        <f t="shared" si="32"/>
        <v>0</v>
      </c>
      <c r="AK237" s="302">
        <f>СОГАЗ!AK240+Капитал!AK240+Ингосстрах!AK240+Ресо!AK240</f>
        <v>0</v>
      </c>
      <c r="AL237" s="302">
        <f>СОГАЗ!AL240+Капитал!AL240+Ингосстрах!AL240+Ресо!AL240</f>
        <v>0</v>
      </c>
      <c r="AM237" s="303">
        <f>СОГАЗ!AM240+Капитал!AM240+Ингосстрах!AM240+Ресо!AM240</f>
        <v>0</v>
      </c>
      <c r="AN237" s="14">
        <f>СОГАЗ!AN240+Капитал!AN240+Ингосстрах!AN240+Ресо!AN240</f>
        <v>0</v>
      </c>
      <c r="AO237" s="186">
        <f>СОГАЗ!AO240+Капитал!AO240+Ингосстрах!AO240+Ресо!AO240</f>
        <v>0</v>
      </c>
      <c r="AP237" s="309">
        <f t="shared" si="33"/>
        <v>0</v>
      </c>
      <c r="AQ237" s="314">
        <f t="shared" si="36"/>
        <v>0</v>
      </c>
      <c r="AR237" s="307">
        <v>0</v>
      </c>
      <c r="AS237" s="307">
        <v>0</v>
      </c>
      <c r="AT237" s="307">
        <v>0</v>
      </c>
      <c r="AU237" s="307">
        <v>0</v>
      </c>
      <c r="AV237" s="307">
        <v>0</v>
      </c>
      <c r="AW237" s="307">
        <v>0</v>
      </c>
      <c r="AX237" s="307">
        <v>0</v>
      </c>
      <c r="AY237" s="307">
        <v>0</v>
      </c>
      <c r="AZ237" s="307">
        <v>0</v>
      </c>
      <c r="BA237" s="309">
        <v>0</v>
      </c>
      <c r="BB237" s="307">
        <v>0</v>
      </c>
      <c r="BC237" s="307">
        <v>0</v>
      </c>
      <c r="BD237" s="307">
        <v>0</v>
      </c>
      <c r="BE237" s="307">
        <v>0</v>
      </c>
      <c r="BF237" s="307">
        <v>0</v>
      </c>
      <c r="BG237" s="307">
        <v>0</v>
      </c>
      <c r="BH237" s="307">
        <v>0</v>
      </c>
      <c r="BI237" s="307">
        <v>0</v>
      </c>
      <c r="BJ237" s="307">
        <v>0</v>
      </c>
      <c r="BK237" s="307">
        <v>0</v>
      </c>
      <c r="BL237" s="307">
        <v>0</v>
      </c>
      <c r="BM237" s="307">
        <v>0</v>
      </c>
      <c r="BN237" s="314">
        <f t="shared" si="37"/>
        <v>0</v>
      </c>
      <c r="BO237" s="307">
        <v>0</v>
      </c>
      <c r="BP237" s="307">
        <v>0</v>
      </c>
      <c r="BQ237" s="307">
        <v>0</v>
      </c>
      <c r="BR237" s="307">
        <v>0</v>
      </c>
      <c r="BS237" s="307"/>
      <c r="BT237" s="307">
        <v>0</v>
      </c>
      <c r="BU237" s="307">
        <v>0</v>
      </c>
      <c r="BV237" s="307">
        <v>0</v>
      </c>
      <c r="BW237" s="314">
        <f t="shared" si="38"/>
        <v>0</v>
      </c>
      <c r="BX237" s="314">
        <f t="shared" si="39"/>
        <v>0</v>
      </c>
      <c r="BY237" s="307">
        <v>0</v>
      </c>
      <c r="BZ237" s="307">
        <v>0</v>
      </c>
      <c r="CA237" s="307">
        <v>0</v>
      </c>
      <c r="CB237" s="309">
        <v>0</v>
      </c>
      <c r="CC237" s="317">
        <v>0</v>
      </c>
      <c r="CE237" s="311"/>
    </row>
    <row r="238" spans="1:83" ht="28.5">
      <c r="A238" s="280">
        <v>520435</v>
      </c>
      <c r="B238" s="300">
        <v>231</v>
      </c>
      <c r="C238" s="281" t="s">
        <v>277</v>
      </c>
      <c r="D238" s="12">
        <f t="shared" si="34"/>
        <v>0</v>
      </c>
      <c r="E238" s="270">
        <f>СОГАЗ!E241+Капитал!E241+Ингосстрах!E241+Ресо!E241</f>
        <v>0</v>
      </c>
      <c r="F238" s="270">
        <f>СОГАЗ!F241+Капитал!F241+Ингосстрах!F241+Ресо!F241</f>
        <v>0</v>
      </c>
      <c r="G238" s="270">
        <f>СОГАЗ!G241+Капитал!G241+Ингосстрах!G241+Ресо!G241</f>
        <v>0</v>
      </c>
      <c r="H238" s="270">
        <f>СОГАЗ!H241+Капитал!H241+Ингосстрах!H241+Ресо!H241</f>
        <v>0</v>
      </c>
      <c r="I238" s="270">
        <f>СОГАЗ!I241+Капитал!I241+Ингосстрах!I241+Ресо!I241</f>
        <v>0</v>
      </c>
      <c r="J238" s="270">
        <f>СОГАЗ!J241+Капитал!J241+Ингосстрах!J241+Ресо!J241</f>
        <v>0</v>
      </c>
      <c r="K238" s="270">
        <f>СОГАЗ!K241+Капитал!K241+Ингосстрах!K241+Ресо!K241</f>
        <v>0</v>
      </c>
      <c r="L238" s="270">
        <f>СОГАЗ!L241+Капитал!L241+Ингосстрах!L241+Ресо!L241</f>
        <v>0</v>
      </c>
      <c r="M238" s="301">
        <f t="shared" si="35"/>
        <v>0</v>
      </c>
      <c r="N238" s="305">
        <f>СОГАЗ!N241+Капитал!N241+Ингосстрах!N241+Ресо!N241</f>
        <v>0</v>
      </c>
      <c r="O238" s="305">
        <f>СОГАЗ!O241+Капитал!O241+Ингосстрах!O241+Ресо!O241</f>
        <v>0</v>
      </c>
      <c r="P238" s="305">
        <f>СОГАЗ!P241+Капитал!P241+Ингосстрах!P241+Ресо!P241</f>
        <v>0</v>
      </c>
      <c r="Q238" s="305">
        <f>СОГАЗ!Q241+Капитал!Q241+Ингосстрах!Q241+Ресо!Q241</f>
        <v>0</v>
      </c>
      <c r="R238" s="305">
        <f>СОГАЗ!R241+Капитал!R241+Ингосстрах!R241+Ресо!R241</f>
        <v>0</v>
      </c>
      <c r="S238" s="305">
        <f>СОГАЗ!S241+Капитал!S241+Ингосстрах!S241+Ресо!S241</f>
        <v>0</v>
      </c>
      <c r="T238" s="305">
        <f>СОГАЗ!T241+Капитал!T241+Ингосстрах!T241+Ресо!T241</f>
        <v>0</v>
      </c>
      <c r="U238" s="305">
        <f>СОГАЗ!U241+Капитал!U241+Ингосстрах!U241+Ресо!U241</f>
        <v>0</v>
      </c>
      <c r="V238" s="305">
        <f>СОГАЗ!V241+Капитал!V241+Ингосстрах!V241+Ресо!V241</f>
        <v>0</v>
      </c>
      <c r="W238" s="305">
        <f>СОГАЗ!W241+Капитал!W241+Ингосстрах!W241+Ресо!W241</f>
        <v>0</v>
      </c>
      <c r="X238" s="305">
        <f>СОГАЗ!X241+Капитал!X241+Ингосстрах!X241+Ресо!X241</f>
        <v>0</v>
      </c>
      <c r="Y238" s="186">
        <f>СОГАЗ!Y241+Капитал!Y241+Ингосстрах!Y241+Ресо!Y241</f>
        <v>0</v>
      </c>
      <c r="Z238" s="12">
        <f t="shared" si="30"/>
        <v>0</v>
      </c>
      <c r="AA238" s="302">
        <f>СОГАЗ!AA241+Капитал!AA241+Ингосстрах!AA241+Ресо!AA241</f>
        <v>0</v>
      </c>
      <c r="AB238" s="302">
        <f>СОГАЗ!AB241+Капитал!AB241+Ингосстрах!AB241+Ресо!AB241</f>
        <v>0</v>
      </c>
      <c r="AC238" s="302">
        <f>СОГАЗ!AC241+Капитал!AC241+Ингосстрах!AC241+Ресо!AC241</f>
        <v>0</v>
      </c>
      <c r="AD238" s="303">
        <f>СОГАЗ!AD241+Капитал!AD241+Ингосстрах!AD241+Ресо!AD241</f>
        <v>0</v>
      </c>
      <c r="AE238" s="14">
        <f>СОГАЗ!AE241+Капитал!AE241+Ингосстрах!AE241+Ресо!AE241</f>
        <v>0</v>
      </c>
      <c r="AF238" s="305">
        <f>СОГАЗ!AF241+Капитал!AF241+Ингосстрах!AF241+Ресо!AF241</f>
        <v>0</v>
      </c>
      <c r="AG238" s="305">
        <f>СОГАЗ!AG241+Капитал!AG241+Ингосстрах!AG241+Ресо!AG241</f>
        <v>0</v>
      </c>
      <c r="AH238" s="302">
        <f>СОГАЗ!AH241+Капитал!AH241+Ингосстрах!AH241+Ресо!AH241</f>
        <v>0</v>
      </c>
      <c r="AI238" s="17">
        <f t="shared" si="31"/>
        <v>0</v>
      </c>
      <c r="AJ238" s="12">
        <f t="shared" si="32"/>
        <v>0</v>
      </c>
      <c r="AK238" s="302">
        <f>СОГАЗ!AK241+Капитал!AK241+Ингосстрах!AK241+Ресо!AK241</f>
        <v>0</v>
      </c>
      <c r="AL238" s="302">
        <f>СОГАЗ!AL241+Капитал!AL241+Ингосстрах!AL241+Ресо!AL241</f>
        <v>0</v>
      </c>
      <c r="AM238" s="303">
        <f>СОГАЗ!AM241+Капитал!AM241+Ингосстрах!AM241+Ресо!AM241</f>
        <v>0</v>
      </c>
      <c r="AN238" s="14">
        <f>СОГАЗ!AN241+Капитал!AN241+Ингосстрах!AN241+Ресо!AN241</f>
        <v>0</v>
      </c>
      <c r="AO238" s="186">
        <f>СОГАЗ!AO241+Капитал!AO241+Ингосстрах!AO241+Ресо!AO241</f>
        <v>0</v>
      </c>
      <c r="AP238" s="309">
        <f t="shared" si="33"/>
        <v>0</v>
      </c>
      <c r="AQ238" s="314">
        <f t="shared" si="36"/>
        <v>0</v>
      </c>
      <c r="AR238" s="307">
        <v>0</v>
      </c>
      <c r="AS238" s="307">
        <v>0</v>
      </c>
      <c r="AT238" s="307">
        <v>0</v>
      </c>
      <c r="AU238" s="307">
        <v>0</v>
      </c>
      <c r="AV238" s="307">
        <v>0</v>
      </c>
      <c r="AW238" s="307">
        <v>0</v>
      </c>
      <c r="AX238" s="307">
        <v>0</v>
      </c>
      <c r="AY238" s="307">
        <v>0</v>
      </c>
      <c r="AZ238" s="307">
        <v>0</v>
      </c>
      <c r="BA238" s="309">
        <v>0</v>
      </c>
      <c r="BB238" s="307">
        <v>0</v>
      </c>
      <c r="BC238" s="307">
        <v>0</v>
      </c>
      <c r="BD238" s="307">
        <v>0</v>
      </c>
      <c r="BE238" s="307">
        <v>0</v>
      </c>
      <c r="BF238" s="307">
        <v>0</v>
      </c>
      <c r="BG238" s="307">
        <v>0</v>
      </c>
      <c r="BH238" s="307">
        <v>0</v>
      </c>
      <c r="BI238" s="307">
        <v>0</v>
      </c>
      <c r="BJ238" s="307">
        <v>0</v>
      </c>
      <c r="BK238" s="307">
        <v>0</v>
      </c>
      <c r="BL238" s="307">
        <v>0</v>
      </c>
      <c r="BM238" s="307">
        <v>0</v>
      </c>
      <c r="BN238" s="314">
        <f t="shared" si="37"/>
        <v>0</v>
      </c>
      <c r="BO238" s="307">
        <v>0</v>
      </c>
      <c r="BP238" s="307">
        <v>0</v>
      </c>
      <c r="BQ238" s="307">
        <v>0</v>
      </c>
      <c r="BR238" s="307">
        <v>0</v>
      </c>
      <c r="BS238" s="307"/>
      <c r="BT238" s="307">
        <v>0</v>
      </c>
      <c r="BU238" s="307">
        <v>0</v>
      </c>
      <c r="BV238" s="307">
        <v>0</v>
      </c>
      <c r="BW238" s="314">
        <f t="shared" si="38"/>
        <v>0</v>
      </c>
      <c r="BX238" s="314">
        <f t="shared" si="39"/>
        <v>0</v>
      </c>
      <c r="BY238" s="307">
        <v>0</v>
      </c>
      <c r="BZ238" s="307">
        <v>0</v>
      </c>
      <c r="CA238" s="307">
        <v>0</v>
      </c>
      <c r="CB238" s="309">
        <v>0</v>
      </c>
      <c r="CC238" s="317">
        <v>0</v>
      </c>
      <c r="CE238" s="311"/>
    </row>
    <row r="239" spans="1:83" ht="18.75">
      <c r="A239" s="280">
        <v>520436</v>
      </c>
      <c r="B239" s="300">
        <v>232</v>
      </c>
      <c r="C239" s="281" t="s">
        <v>278</v>
      </c>
      <c r="D239" s="12">
        <f t="shared" si="34"/>
        <v>0</v>
      </c>
      <c r="E239" s="270">
        <f>СОГАЗ!E242+Капитал!E242+Ингосстрах!E242+Ресо!E242</f>
        <v>0</v>
      </c>
      <c r="F239" s="270">
        <f>СОГАЗ!F242+Капитал!F242+Ингосстрах!F242+Ресо!F242</f>
        <v>0</v>
      </c>
      <c r="G239" s="270">
        <f>СОГАЗ!G242+Капитал!G242+Ингосстрах!G242+Ресо!G242</f>
        <v>0</v>
      </c>
      <c r="H239" s="270">
        <f>СОГАЗ!H242+Капитал!H242+Ингосстрах!H242+Ресо!H242</f>
        <v>0</v>
      </c>
      <c r="I239" s="270">
        <f>СОГАЗ!I242+Капитал!I242+Ингосстрах!I242+Ресо!I242</f>
        <v>0</v>
      </c>
      <c r="J239" s="270">
        <f>СОГАЗ!J242+Капитал!J242+Ингосстрах!J242+Ресо!J242</f>
        <v>0</v>
      </c>
      <c r="K239" s="270">
        <f>СОГАЗ!K242+Капитал!K242+Ингосстрах!K242+Ресо!K242</f>
        <v>0</v>
      </c>
      <c r="L239" s="270">
        <f>СОГАЗ!L242+Капитал!L242+Ингосстрах!L242+Ресо!L242</f>
        <v>0</v>
      </c>
      <c r="M239" s="301">
        <f t="shared" si="35"/>
        <v>0</v>
      </c>
      <c r="N239" s="305">
        <f>СОГАЗ!N242+Капитал!N242+Ингосстрах!N242+Ресо!N242</f>
        <v>0</v>
      </c>
      <c r="O239" s="305">
        <f>СОГАЗ!O242+Капитал!O242+Ингосстрах!O242+Ресо!O242</f>
        <v>0</v>
      </c>
      <c r="P239" s="305">
        <f>СОГАЗ!P242+Капитал!P242+Ингосстрах!P242+Ресо!P242</f>
        <v>0</v>
      </c>
      <c r="Q239" s="305">
        <f>СОГАЗ!Q242+Капитал!Q242+Ингосстрах!Q242+Ресо!Q242</f>
        <v>0</v>
      </c>
      <c r="R239" s="305">
        <f>СОГАЗ!R242+Капитал!R242+Ингосстрах!R242+Ресо!R242</f>
        <v>0</v>
      </c>
      <c r="S239" s="305">
        <f>СОГАЗ!S242+Капитал!S242+Ингосстрах!S242+Ресо!S242</f>
        <v>0</v>
      </c>
      <c r="T239" s="305">
        <f>СОГАЗ!T242+Капитал!T242+Ингосстрах!T242+Ресо!T242</f>
        <v>0</v>
      </c>
      <c r="U239" s="305">
        <f>СОГАЗ!U242+Капитал!U242+Ингосстрах!U242+Ресо!U242</f>
        <v>0</v>
      </c>
      <c r="V239" s="305">
        <f>СОГАЗ!V242+Капитал!V242+Ингосстрах!V242+Ресо!V242</f>
        <v>0</v>
      </c>
      <c r="W239" s="305">
        <f>СОГАЗ!W242+Капитал!W242+Ингосстрах!W242+Ресо!W242</f>
        <v>0</v>
      </c>
      <c r="X239" s="305">
        <f>СОГАЗ!X242+Капитал!X242+Ингосстрах!X242+Ресо!X242</f>
        <v>0</v>
      </c>
      <c r="Y239" s="186">
        <f>СОГАЗ!Y242+Капитал!Y242+Ингосстрах!Y242+Ресо!Y242</f>
        <v>0</v>
      </c>
      <c r="Z239" s="12">
        <f t="shared" si="30"/>
        <v>0</v>
      </c>
      <c r="AA239" s="302">
        <f>СОГАЗ!AA242+Капитал!AA242+Ингосстрах!AA242+Ресо!AA242</f>
        <v>0</v>
      </c>
      <c r="AB239" s="302">
        <f>СОГАЗ!AB242+Капитал!AB242+Ингосстрах!AB242+Ресо!AB242</f>
        <v>0</v>
      </c>
      <c r="AC239" s="302">
        <f>СОГАЗ!AC242+Капитал!AC242+Ингосстрах!AC242+Ресо!AC242</f>
        <v>0</v>
      </c>
      <c r="AD239" s="303">
        <f>СОГАЗ!AD242+Капитал!AD242+Ингосстрах!AD242+Ресо!AD242</f>
        <v>0</v>
      </c>
      <c r="AE239" s="14">
        <f>СОГАЗ!AE242+Капитал!AE242+Ингосстрах!AE242+Ресо!AE242</f>
        <v>0</v>
      </c>
      <c r="AF239" s="305">
        <f>СОГАЗ!AF242+Капитал!AF242+Ингосстрах!AF242+Ресо!AF242</f>
        <v>0</v>
      </c>
      <c r="AG239" s="305">
        <f>СОГАЗ!AG242+Капитал!AG242+Ингосстрах!AG242+Ресо!AG242</f>
        <v>0</v>
      </c>
      <c r="AH239" s="302">
        <f>СОГАЗ!AH242+Капитал!AH242+Ингосстрах!AH242+Ресо!AH242</f>
        <v>0</v>
      </c>
      <c r="AI239" s="17">
        <f t="shared" si="31"/>
        <v>0</v>
      </c>
      <c r="AJ239" s="12">
        <f t="shared" si="32"/>
        <v>0</v>
      </c>
      <c r="AK239" s="302">
        <f>СОГАЗ!AK242+Капитал!AK242+Ингосстрах!AK242+Ресо!AK242</f>
        <v>0</v>
      </c>
      <c r="AL239" s="302">
        <f>СОГАЗ!AL242+Капитал!AL242+Ингосстрах!AL242+Ресо!AL242</f>
        <v>0</v>
      </c>
      <c r="AM239" s="303">
        <f>СОГАЗ!AM242+Капитал!AM242+Ингосстрах!AM242+Ресо!AM242</f>
        <v>0</v>
      </c>
      <c r="AN239" s="14">
        <f>СОГАЗ!AN242+Капитал!AN242+Ингосстрах!AN242+Ресо!AN242</f>
        <v>0</v>
      </c>
      <c r="AO239" s="186">
        <f>СОГАЗ!AO242+Капитал!AO242+Ингосстрах!AO242+Ресо!AO242</f>
        <v>0</v>
      </c>
      <c r="AP239" s="309">
        <f t="shared" si="33"/>
        <v>0</v>
      </c>
      <c r="AQ239" s="314">
        <f t="shared" si="36"/>
        <v>0</v>
      </c>
      <c r="AR239" s="307">
        <v>0</v>
      </c>
      <c r="AS239" s="307">
        <v>0</v>
      </c>
      <c r="AT239" s="307">
        <v>0</v>
      </c>
      <c r="AU239" s="307">
        <v>0</v>
      </c>
      <c r="AV239" s="307">
        <v>0</v>
      </c>
      <c r="AW239" s="307">
        <v>0</v>
      </c>
      <c r="AX239" s="307">
        <v>0</v>
      </c>
      <c r="AY239" s="307">
        <v>0</v>
      </c>
      <c r="AZ239" s="307">
        <v>0</v>
      </c>
      <c r="BA239" s="309">
        <v>0</v>
      </c>
      <c r="BB239" s="307">
        <v>0</v>
      </c>
      <c r="BC239" s="307">
        <v>0</v>
      </c>
      <c r="BD239" s="307">
        <v>0</v>
      </c>
      <c r="BE239" s="307">
        <v>0</v>
      </c>
      <c r="BF239" s="307">
        <v>0</v>
      </c>
      <c r="BG239" s="307">
        <v>0</v>
      </c>
      <c r="BH239" s="307">
        <v>0</v>
      </c>
      <c r="BI239" s="307">
        <v>0</v>
      </c>
      <c r="BJ239" s="307">
        <v>0</v>
      </c>
      <c r="BK239" s="307">
        <v>0</v>
      </c>
      <c r="BL239" s="307">
        <v>0</v>
      </c>
      <c r="BM239" s="307">
        <v>0</v>
      </c>
      <c r="BN239" s="314">
        <f t="shared" si="37"/>
        <v>0</v>
      </c>
      <c r="BO239" s="307">
        <v>0</v>
      </c>
      <c r="BP239" s="307">
        <v>0</v>
      </c>
      <c r="BQ239" s="307">
        <v>0</v>
      </c>
      <c r="BR239" s="307">
        <v>0</v>
      </c>
      <c r="BS239" s="307"/>
      <c r="BT239" s="307">
        <v>0</v>
      </c>
      <c r="BU239" s="307">
        <v>0</v>
      </c>
      <c r="BV239" s="307">
        <v>0</v>
      </c>
      <c r="BW239" s="314">
        <f t="shared" si="38"/>
        <v>0</v>
      </c>
      <c r="BX239" s="314">
        <f t="shared" si="39"/>
        <v>0</v>
      </c>
      <c r="BY239" s="307">
        <v>0</v>
      </c>
      <c r="BZ239" s="307">
        <v>0</v>
      </c>
      <c r="CA239" s="307">
        <v>0</v>
      </c>
      <c r="CB239" s="309">
        <v>0</v>
      </c>
      <c r="CC239" s="317">
        <v>0</v>
      </c>
      <c r="CE239" s="311"/>
    </row>
    <row r="240" spans="1:83" ht="18.75">
      <c r="A240" s="280">
        <v>520437</v>
      </c>
      <c r="B240" s="300">
        <v>233</v>
      </c>
      <c r="C240" s="281" t="s">
        <v>279</v>
      </c>
      <c r="D240" s="12">
        <f t="shared" si="34"/>
        <v>0</v>
      </c>
      <c r="E240" s="270">
        <f>СОГАЗ!E243+Капитал!E243+Ингосстрах!E243+Ресо!E243</f>
        <v>0</v>
      </c>
      <c r="F240" s="270">
        <f>СОГАЗ!F243+Капитал!F243+Ингосстрах!F243+Ресо!F243</f>
        <v>0</v>
      </c>
      <c r="G240" s="270">
        <f>СОГАЗ!G243+Капитал!G243+Ингосстрах!G243+Ресо!G243</f>
        <v>0</v>
      </c>
      <c r="H240" s="270">
        <f>СОГАЗ!H243+Капитал!H243+Ингосстрах!H243+Ресо!H243</f>
        <v>0</v>
      </c>
      <c r="I240" s="270">
        <f>СОГАЗ!I243+Капитал!I243+Ингосстрах!I243+Ресо!I243</f>
        <v>0</v>
      </c>
      <c r="J240" s="270">
        <f>СОГАЗ!J243+Капитал!J243+Ингосстрах!J243+Ресо!J243</f>
        <v>0</v>
      </c>
      <c r="K240" s="270">
        <f>СОГАЗ!K243+Капитал!K243+Ингосстрах!K243+Ресо!K243</f>
        <v>0</v>
      </c>
      <c r="L240" s="270">
        <f>СОГАЗ!L243+Капитал!L243+Ингосстрах!L243+Ресо!L243</f>
        <v>0</v>
      </c>
      <c r="M240" s="301">
        <f t="shared" si="35"/>
        <v>0</v>
      </c>
      <c r="N240" s="305">
        <f>СОГАЗ!N243+Капитал!N243+Ингосстрах!N243+Ресо!N243</f>
        <v>0</v>
      </c>
      <c r="O240" s="305">
        <f>СОГАЗ!O243+Капитал!O243+Ингосстрах!O243+Ресо!O243</f>
        <v>0</v>
      </c>
      <c r="P240" s="305">
        <f>СОГАЗ!P243+Капитал!P243+Ингосстрах!P243+Ресо!P243</f>
        <v>0</v>
      </c>
      <c r="Q240" s="305">
        <f>СОГАЗ!Q243+Капитал!Q243+Ингосстрах!Q243+Ресо!Q243</f>
        <v>0</v>
      </c>
      <c r="R240" s="305">
        <f>СОГАЗ!R243+Капитал!R243+Ингосстрах!R243+Ресо!R243</f>
        <v>0</v>
      </c>
      <c r="S240" s="305">
        <f>СОГАЗ!S243+Капитал!S243+Ингосстрах!S243+Ресо!S243</f>
        <v>0</v>
      </c>
      <c r="T240" s="305">
        <f>СОГАЗ!T243+Капитал!T243+Ингосстрах!T243+Ресо!T243</f>
        <v>0</v>
      </c>
      <c r="U240" s="305">
        <f>СОГАЗ!U243+Капитал!U243+Ингосстрах!U243+Ресо!U243</f>
        <v>0</v>
      </c>
      <c r="V240" s="305">
        <f>СОГАЗ!V243+Капитал!V243+Ингосстрах!V243+Ресо!V243</f>
        <v>0</v>
      </c>
      <c r="W240" s="305">
        <f>СОГАЗ!W243+Капитал!W243+Ингосстрах!W243+Ресо!W243</f>
        <v>0</v>
      </c>
      <c r="X240" s="305">
        <f>СОГАЗ!X243+Капитал!X243+Ингосстрах!X243+Ресо!X243</f>
        <v>0</v>
      </c>
      <c r="Y240" s="186">
        <f>СОГАЗ!Y243+Капитал!Y243+Ингосстрах!Y243+Ресо!Y243</f>
        <v>0</v>
      </c>
      <c r="Z240" s="12">
        <f t="shared" si="30"/>
        <v>0</v>
      </c>
      <c r="AA240" s="302">
        <f>СОГАЗ!AA243+Капитал!AA243+Ингосстрах!AA243+Ресо!AA243</f>
        <v>0</v>
      </c>
      <c r="AB240" s="302">
        <f>СОГАЗ!AB243+Капитал!AB243+Ингосстрах!AB243+Ресо!AB243</f>
        <v>0</v>
      </c>
      <c r="AC240" s="302">
        <f>СОГАЗ!AC243+Капитал!AC243+Ингосстрах!AC243+Ресо!AC243</f>
        <v>0</v>
      </c>
      <c r="AD240" s="303">
        <f>СОГАЗ!AD243+Капитал!AD243+Ингосстрах!AD243+Ресо!AD243</f>
        <v>0</v>
      </c>
      <c r="AE240" s="14">
        <f>СОГАЗ!AE243+Капитал!AE243+Ингосстрах!AE243+Ресо!AE243</f>
        <v>0</v>
      </c>
      <c r="AF240" s="305">
        <f>СОГАЗ!AF243+Капитал!AF243+Ингосстрах!AF243+Ресо!AF243</f>
        <v>0</v>
      </c>
      <c r="AG240" s="305">
        <f>СОГАЗ!AG243+Капитал!AG243+Ингосстрах!AG243+Ресо!AG243</f>
        <v>0</v>
      </c>
      <c r="AH240" s="302">
        <f>СОГАЗ!AH243+Капитал!AH243+Ингосстрах!AH243+Ресо!AH243</f>
        <v>0</v>
      </c>
      <c r="AI240" s="17">
        <f t="shared" si="31"/>
        <v>0</v>
      </c>
      <c r="AJ240" s="12">
        <f t="shared" si="32"/>
        <v>0</v>
      </c>
      <c r="AK240" s="302">
        <f>СОГАЗ!AK243+Капитал!AK243+Ингосстрах!AK243+Ресо!AK243</f>
        <v>0</v>
      </c>
      <c r="AL240" s="302">
        <f>СОГАЗ!AL243+Капитал!AL243+Ингосстрах!AL243+Ресо!AL243</f>
        <v>0</v>
      </c>
      <c r="AM240" s="303">
        <f>СОГАЗ!AM243+Капитал!AM243+Ингосстрах!AM243+Ресо!AM243</f>
        <v>0</v>
      </c>
      <c r="AN240" s="14">
        <f>СОГАЗ!AN243+Капитал!AN243+Ингосстрах!AN243+Ресо!AN243</f>
        <v>0</v>
      </c>
      <c r="AO240" s="186">
        <f>СОГАЗ!AO243+Капитал!AO243+Ингосстрах!AO243+Ресо!AO243</f>
        <v>0</v>
      </c>
      <c r="AP240" s="309">
        <f t="shared" si="33"/>
        <v>0</v>
      </c>
      <c r="AQ240" s="314">
        <f t="shared" si="36"/>
        <v>0</v>
      </c>
      <c r="AR240" s="307">
        <v>0</v>
      </c>
      <c r="AS240" s="307">
        <v>0</v>
      </c>
      <c r="AT240" s="307">
        <v>0</v>
      </c>
      <c r="AU240" s="307">
        <v>0</v>
      </c>
      <c r="AV240" s="307">
        <v>0</v>
      </c>
      <c r="AW240" s="307">
        <v>0</v>
      </c>
      <c r="AX240" s="307">
        <v>0</v>
      </c>
      <c r="AY240" s="307">
        <v>0</v>
      </c>
      <c r="AZ240" s="307">
        <v>0</v>
      </c>
      <c r="BA240" s="309">
        <v>0</v>
      </c>
      <c r="BB240" s="307">
        <v>0</v>
      </c>
      <c r="BC240" s="307">
        <v>0</v>
      </c>
      <c r="BD240" s="307">
        <v>0</v>
      </c>
      <c r="BE240" s="307">
        <v>0</v>
      </c>
      <c r="BF240" s="307">
        <v>0</v>
      </c>
      <c r="BG240" s="307">
        <v>0</v>
      </c>
      <c r="BH240" s="307">
        <v>0</v>
      </c>
      <c r="BI240" s="307">
        <v>0</v>
      </c>
      <c r="BJ240" s="307">
        <v>0</v>
      </c>
      <c r="BK240" s="307">
        <v>0</v>
      </c>
      <c r="BL240" s="307">
        <v>0</v>
      </c>
      <c r="BM240" s="307">
        <v>0</v>
      </c>
      <c r="BN240" s="314">
        <f t="shared" si="37"/>
        <v>0</v>
      </c>
      <c r="BO240" s="307">
        <v>0</v>
      </c>
      <c r="BP240" s="307">
        <v>0</v>
      </c>
      <c r="BQ240" s="307">
        <v>0</v>
      </c>
      <c r="BR240" s="307">
        <v>0</v>
      </c>
      <c r="BS240" s="307"/>
      <c r="BT240" s="307">
        <v>0</v>
      </c>
      <c r="BU240" s="307">
        <v>0</v>
      </c>
      <c r="BV240" s="307">
        <v>0</v>
      </c>
      <c r="BW240" s="314">
        <f t="shared" si="38"/>
        <v>0</v>
      </c>
      <c r="BX240" s="314">
        <f t="shared" si="39"/>
        <v>0</v>
      </c>
      <c r="BY240" s="307">
        <v>0</v>
      </c>
      <c r="BZ240" s="307">
        <v>0</v>
      </c>
      <c r="CA240" s="307">
        <v>0</v>
      </c>
      <c r="CB240" s="309">
        <v>0</v>
      </c>
      <c r="CC240" s="317">
        <v>0</v>
      </c>
      <c r="CE240" s="311"/>
    </row>
    <row r="241" spans="1:83" ht="18.75">
      <c r="A241" s="280">
        <v>520438</v>
      </c>
      <c r="B241" s="300">
        <v>234</v>
      </c>
      <c r="C241" s="281" t="s">
        <v>280</v>
      </c>
      <c r="D241" s="12">
        <f t="shared" si="34"/>
        <v>0</v>
      </c>
      <c r="E241" s="270">
        <f>СОГАЗ!E244+Капитал!E244+Ингосстрах!E244+Ресо!E244</f>
        <v>0</v>
      </c>
      <c r="F241" s="270">
        <f>СОГАЗ!F244+Капитал!F244+Ингосстрах!F244+Ресо!F244</f>
        <v>0</v>
      </c>
      <c r="G241" s="270">
        <f>СОГАЗ!G244+Капитал!G244+Ингосстрах!G244+Ресо!G244</f>
        <v>0</v>
      </c>
      <c r="H241" s="270">
        <f>СОГАЗ!H244+Капитал!H244+Ингосстрах!H244+Ресо!H244</f>
        <v>0</v>
      </c>
      <c r="I241" s="270">
        <f>СОГАЗ!I244+Капитал!I244+Ингосстрах!I244+Ресо!I244</f>
        <v>0</v>
      </c>
      <c r="J241" s="270">
        <f>СОГАЗ!J244+Капитал!J244+Ингосстрах!J244+Ресо!J244</f>
        <v>0</v>
      </c>
      <c r="K241" s="270">
        <f>СОГАЗ!K244+Капитал!K244+Ингосстрах!K244+Ресо!K244</f>
        <v>0</v>
      </c>
      <c r="L241" s="270">
        <f>СОГАЗ!L244+Капитал!L244+Ингосстрах!L244+Ресо!L244</f>
        <v>0</v>
      </c>
      <c r="M241" s="301">
        <f t="shared" si="35"/>
        <v>0</v>
      </c>
      <c r="N241" s="305">
        <f>СОГАЗ!N244+Капитал!N244+Ингосстрах!N244+Ресо!N244</f>
        <v>0</v>
      </c>
      <c r="O241" s="305">
        <f>СОГАЗ!O244+Капитал!O244+Ингосстрах!O244+Ресо!O244</f>
        <v>0</v>
      </c>
      <c r="P241" s="305">
        <f>СОГАЗ!P244+Капитал!P244+Ингосстрах!P244+Ресо!P244</f>
        <v>256</v>
      </c>
      <c r="Q241" s="305">
        <f>СОГАЗ!Q244+Капитал!Q244+Ингосстрах!Q244+Ресо!Q244</f>
        <v>0</v>
      </c>
      <c r="R241" s="305">
        <f>СОГАЗ!R244+Капитал!R244+Ингосстрах!R244+Ресо!R244</f>
        <v>0</v>
      </c>
      <c r="S241" s="305">
        <f>СОГАЗ!S244+Капитал!S244+Ингосстрах!S244+Ресо!S244</f>
        <v>0</v>
      </c>
      <c r="T241" s="305">
        <f>СОГАЗ!T244+Капитал!T244+Ингосстрах!T244+Ресо!T244</f>
        <v>0</v>
      </c>
      <c r="U241" s="305">
        <f>СОГАЗ!U244+Капитал!U244+Ингосстрах!U244+Ресо!U244</f>
        <v>0</v>
      </c>
      <c r="V241" s="305">
        <f>СОГАЗ!V244+Капитал!V244+Ингосстрах!V244+Ресо!V244</f>
        <v>0</v>
      </c>
      <c r="W241" s="305">
        <f>СОГАЗ!W244+Капитал!W244+Ингосстрах!W244+Ресо!W244</f>
        <v>0</v>
      </c>
      <c r="X241" s="305">
        <f>СОГАЗ!X244+Капитал!X244+Ингосстрах!X244+Ресо!X244</f>
        <v>0</v>
      </c>
      <c r="Y241" s="186">
        <f>СОГАЗ!Y244+Капитал!Y244+Ингосстрах!Y244+Ресо!Y244</f>
        <v>0</v>
      </c>
      <c r="Z241" s="12">
        <f t="shared" si="30"/>
        <v>0</v>
      </c>
      <c r="AA241" s="302">
        <f>СОГАЗ!AA244+Капитал!AA244+Ингосстрах!AA244+Ресо!AA244</f>
        <v>0</v>
      </c>
      <c r="AB241" s="302">
        <f>СОГАЗ!AB244+Капитал!AB244+Ингосстрах!AB244+Ресо!AB244</f>
        <v>0</v>
      </c>
      <c r="AC241" s="302">
        <f>СОГАЗ!AC244+Капитал!AC244+Ингосстрах!AC244+Ресо!AC244</f>
        <v>0</v>
      </c>
      <c r="AD241" s="303">
        <f>СОГАЗ!AD244+Капитал!AD244+Ингосстрах!AD244+Ресо!AD244</f>
        <v>0</v>
      </c>
      <c r="AE241" s="14">
        <f>СОГАЗ!AE244+Капитал!AE244+Ингосстрах!AE244+Ресо!AE244</f>
        <v>0</v>
      </c>
      <c r="AF241" s="305">
        <f>СОГАЗ!AF244+Капитал!AF244+Ингосстрах!AF244+Ресо!AF244</f>
        <v>0</v>
      </c>
      <c r="AG241" s="305">
        <f>СОГАЗ!AG244+Капитал!AG244+Ингосстрах!AG244+Ресо!AG244</f>
        <v>0</v>
      </c>
      <c r="AH241" s="302">
        <f>СОГАЗ!AH244+Капитал!AH244+Ингосстрах!AH244+Ресо!AH244</f>
        <v>0</v>
      </c>
      <c r="AI241" s="17">
        <f t="shared" si="31"/>
        <v>0</v>
      </c>
      <c r="AJ241" s="12">
        <f t="shared" si="32"/>
        <v>0</v>
      </c>
      <c r="AK241" s="302">
        <f>СОГАЗ!AK244+Капитал!AK244+Ингосстрах!AK244+Ресо!AK244</f>
        <v>0</v>
      </c>
      <c r="AL241" s="302">
        <f>СОГАЗ!AL244+Капитал!AL244+Ингосстрах!AL244+Ресо!AL244</f>
        <v>0</v>
      </c>
      <c r="AM241" s="303">
        <f>СОГАЗ!AM244+Капитал!AM244+Ингосстрах!AM244+Ресо!AM244</f>
        <v>0</v>
      </c>
      <c r="AN241" s="14">
        <f>СОГАЗ!AN244+Капитал!AN244+Ингосстрах!AN244+Ресо!AN244</f>
        <v>0</v>
      </c>
      <c r="AO241" s="186">
        <f>СОГАЗ!AO244+Капитал!AO244+Ингосстрах!AO244+Ресо!AO244</f>
        <v>0</v>
      </c>
      <c r="AP241" s="309">
        <f t="shared" si="33"/>
        <v>867699.20000000007</v>
      </c>
      <c r="AQ241" s="314">
        <f t="shared" si="36"/>
        <v>0</v>
      </c>
      <c r="AR241" s="307">
        <v>0</v>
      </c>
      <c r="AS241" s="307">
        <v>0</v>
      </c>
      <c r="AT241" s="307">
        <v>0</v>
      </c>
      <c r="AU241" s="307">
        <v>0</v>
      </c>
      <c r="AV241" s="307">
        <v>0</v>
      </c>
      <c r="AW241" s="307">
        <v>0</v>
      </c>
      <c r="AX241" s="307">
        <v>0</v>
      </c>
      <c r="AY241" s="307">
        <v>0</v>
      </c>
      <c r="AZ241" s="307">
        <v>0</v>
      </c>
      <c r="BA241" s="309">
        <v>867699.20000000007</v>
      </c>
      <c r="BB241" s="307">
        <v>0</v>
      </c>
      <c r="BC241" s="307">
        <v>0</v>
      </c>
      <c r="BD241" s="307">
        <v>867699.20000000007</v>
      </c>
      <c r="BE241" s="307">
        <v>0</v>
      </c>
      <c r="BF241" s="307">
        <v>0</v>
      </c>
      <c r="BG241" s="307">
        <v>0</v>
      </c>
      <c r="BH241" s="307">
        <v>0</v>
      </c>
      <c r="BI241" s="307">
        <v>0</v>
      </c>
      <c r="BJ241" s="307">
        <v>0</v>
      </c>
      <c r="BK241" s="307">
        <v>0</v>
      </c>
      <c r="BL241" s="307">
        <v>0</v>
      </c>
      <c r="BM241" s="307">
        <v>0</v>
      </c>
      <c r="BN241" s="314">
        <f t="shared" si="37"/>
        <v>0</v>
      </c>
      <c r="BO241" s="307">
        <v>0</v>
      </c>
      <c r="BP241" s="307">
        <v>0</v>
      </c>
      <c r="BQ241" s="307">
        <v>0</v>
      </c>
      <c r="BR241" s="307">
        <v>0</v>
      </c>
      <c r="BS241" s="307"/>
      <c r="BT241" s="307">
        <v>0</v>
      </c>
      <c r="BU241" s="307">
        <v>0</v>
      </c>
      <c r="BV241" s="307">
        <v>0</v>
      </c>
      <c r="BW241" s="314">
        <f t="shared" si="38"/>
        <v>0</v>
      </c>
      <c r="BX241" s="314">
        <f t="shared" si="39"/>
        <v>0</v>
      </c>
      <c r="BY241" s="307">
        <v>0</v>
      </c>
      <c r="BZ241" s="307">
        <v>0</v>
      </c>
      <c r="CA241" s="307">
        <v>0</v>
      </c>
      <c r="CB241" s="309">
        <v>0</v>
      </c>
      <c r="CC241" s="317">
        <v>0</v>
      </c>
      <c r="CE241" s="311"/>
    </row>
    <row r="242" spans="1:83" ht="57">
      <c r="A242" s="280">
        <v>520439</v>
      </c>
      <c r="B242" s="300">
        <v>235</v>
      </c>
      <c r="C242" s="281" t="s">
        <v>281</v>
      </c>
      <c r="D242" s="12">
        <f t="shared" si="34"/>
        <v>0</v>
      </c>
      <c r="E242" s="270">
        <f>СОГАЗ!E245+Капитал!E245+Ингосстрах!E245+Ресо!E245</f>
        <v>0</v>
      </c>
      <c r="F242" s="270">
        <f>СОГАЗ!F245+Капитал!F245+Ингосстрах!F245+Ресо!F245</f>
        <v>0</v>
      </c>
      <c r="G242" s="270">
        <f>СОГАЗ!G245+Капитал!G245+Ингосстрах!G245+Ресо!G245</f>
        <v>0</v>
      </c>
      <c r="H242" s="270">
        <f>СОГАЗ!H245+Капитал!H245+Ингосстрах!H245+Ресо!H245</f>
        <v>0</v>
      </c>
      <c r="I242" s="270">
        <f>СОГАЗ!I245+Капитал!I245+Ингосстрах!I245+Ресо!I245</f>
        <v>0</v>
      </c>
      <c r="J242" s="270">
        <f>СОГАЗ!J245+Капитал!J245+Ингосстрах!J245+Ресо!J245</f>
        <v>0</v>
      </c>
      <c r="K242" s="270">
        <f>СОГАЗ!K245+Капитал!K245+Ингосстрах!K245+Ресо!K245</f>
        <v>0</v>
      </c>
      <c r="L242" s="270">
        <f>СОГАЗ!L245+Капитал!L245+Ингосстрах!L245+Ресо!L245</f>
        <v>0</v>
      </c>
      <c r="M242" s="301">
        <f t="shared" si="35"/>
        <v>0</v>
      </c>
      <c r="N242" s="305">
        <f>СОГАЗ!N245+Капитал!N245+Ингосстрах!N245+Ресо!N245</f>
        <v>0</v>
      </c>
      <c r="O242" s="305">
        <f>СОГАЗ!O245+Капитал!O245+Ингосстрах!O245+Ресо!O245</f>
        <v>0</v>
      </c>
      <c r="P242" s="305">
        <f>СОГАЗ!P245+Капитал!P245+Ингосстрах!P245+Ресо!P245</f>
        <v>0</v>
      </c>
      <c r="Q242" s="305">
        <f>СОГАЗ!Q245+Капитал!Q245+Ингосстрах!Q245+Ресо!Q245</f>
        <v>0</v>
      </c>
      <c r="R242" s="305">
        <f>СОГАЗ!R245+Капитал!R245+Ингосстрах!R245+Ресо!R245</f>
        <v>0</v>
      </c>
      <c r="S242" s="305">
        <f>СОГАЗ!S245+Капитал!S245+Ингосстрах!S245+Ресо!S245</f>
        <v>0</v>
      </c>
      <c r="T242" s="305">
        <f>СОГАЗ!T245+Капитал!T245+Ингосстрах!T245+Ресо!T245</f>
        <v>0</v>
      </c>
      <c r="U242" s="305">
        <f>СОГАЗ!U245+Капитал!U245+Ингосстрах!U245+Ресо!U245</f>
        <v>0</v>
      </c>
      <c r="V242" s="305">
        <f>СОГАЗ!V245+Капитал!V245+Ингосстрах!V245+Ресо!V245</f>
        <v>0</v>
      </c>
      <c r="W242" s="305">
        <f>СОГАЗ!W245+Капитал!W245+Ингосстрах!W245+Ресо!W245</f>
        <v>0</v>
      </c>
      <c r="X242" s="305">
        <f>СОГАЗ!X245+Капитал!X245+Ингосстрах!X245+Ресо!X245</f>
        <v>0</v>
      </c>
      <c r="Y242" s="186">
        <f>СОГАЗ!Y245+Капитал!Y245+Ингосстрах!Y245+Ресо!Y245</f>
        <v>0</v>
      </c>
      <c r="Z242" s="12">
        <f t="shared" si="30"/>
        <v>0</v>
      </c>
      <c r="AA242" s="302">
        <f>СОГАЗ!AA245+Капитал!AA245+Ингосстрах!AA245+Ресо!AA245</f>
        <v>0</v>
      </c>
      <c r="AB242" s="302">
        <f>СОГАЗ!AB245+Капитал!AB245+Ингосстрах!AB245+Ресо!AB245</f>
        <v>0</v>
      </c>
      <c r="AC242" s="302">
        <f>СОГАЗ!AC245+Капитал!AC245+Ингосстрах!AC245+Ресо!AC245</f>
        <v>0</v>
      </c>
      <c r="AD242" s="303">
        <f>СОГАЗ!AD245+Капитал!AD245+Ингосстрах!AD245+Ресо!AD245</f>
        <v>0</v>
      </c>
      <c r="AE242" s="14">
        <f>СОГАЗ!AE245+Капитал!AE245+Ингосстрах!AE245+Ресо!AE245</f>
        <v>0</v>
      </c>
      <c r="AF242" s="305">
        <f>СОГАЗ!AF245+Капитал!AF245+Ингосстрах!AF245+Ресо!AF245</f>
        <v>0</v>
      </c>
      <c r="AG242" s="305">
        <f>СОГАЗ!AG245+Капитал!AG245+Ингосстрах!AG245+Ресо!AG245</f>
        <v>0</v>
      </c>
      <c r="AH242" s="302">
        <f>СОГАЗ!AH245+Капитал!AH245+Ингосстрах!AH245+Ресо!AH245</f>
        <v>0</v>
      </c>
      <c r="AI242" s="17">
        <f t="shared" si="31"/>
        <v>0</v>
      </c>
      <c r="AJ242" s="12">
        <f t="shared" si="32"/>
        <v>0</v>
      </c>
      <c r="AK242" s="302">
        <f>СОГАЗ!AK245+Капитал!AK245+Ингосстрах!AK245+Ресо!AK245</f>
        <v>0</v>
      </c>
      <c r="AL242" s="302">
        <f>СОГАЗ!AL245+Капитал!AL245+Ингосстрах!AL245+Ресо!AL245</f>
        <v>0</v>
      </c>
      <c r="AM242" s="303">
        <f>СОГАЗ!AM245+Капитал!AM245+Ингосстрах!AM245+Ресо!AM245</f>
        <v>0</v>
      </c>
      <c r="AN242" s="14">
        <f>СОГАЗ!AN245+Капитал!AN245+Ингосстрах!AN245+Ресо!AN245</f>
        <v>0</v>
      </c>
      <c r="AO242" s="186">
        <f>СОГАЗ!AO245+Капитал!AO245+Ингосстрах!AO245+Ресо!AO245</f>
        <v>0</v>
      </c>
      <c r="AP242" s="309">
        <f t="shared" si="33"/>
        <v>0</v>
      </c>
      <c r="AQ242" s="314">
        <f t="shared" si="36"/>
        <v>0</v>
      </c>
      <c r="AR242" s="307">
        <v>0</v>
      </c>
      <c r="AS242" s="307">
        <v>0</v>
      </c>
      <c r="AT242" s="307">
        <v>0</v>
      </c>
      <c r="AU242" s="307">
        <v>0</v>
      </c>
      <c r="AV242" s="307">
        <v>0</v>
      </c>
      <c r="AW242" s="307">
        <v>0</v>
      </c>
      <c r="AX242" s="307">
        <v>0</v>
      </c>
      <c r="AY242" s="307">
        <v>0</v>
      </c>
      <c r="AZ242" s="307">
        <v>0</v>
      </c>
      <c r="BA242" s="309">
        <v>0</v>
      </c>
      <c r="BB242" s="307">
        <v>0</v>
      </c>
      <c r="BC242" s="307">
        <v>0</v>
      </c>
      <c r="BD242" s="307">
        <v>0</v>
      </c>
      <c r="BE242" s="307">
        <v>0</v>
      </c>
      <c r="BF242" s="307">
        <v>0</v>
      </c>
      <c r="BG242" s="307">
        <v>0</v>
      </c>
      <c r="BH242" s="307">
        <v>0</v>
      </c>
      <c r="BI242" s="307">
        <v>0</v>
      </c>
      <c r="BJ242" s="307">
        <v>0</v>
      </c>
      <c r="BK242" s="307">
        <v>0</v>
      </c>
      <c r="BL242" s="307">
        <v>0</v>
      </c>
      <c r="BM242" s="307">
        <v>0</v>
      </c>
      <c r="BN242" s="314">
        <f t="shared" si="37"/>
        <v>0</v>
      </c>
      <c r="BO242" s="307">
        <v>0</v>
      </c>
      <c r="BP242" s="307">
        <v>0</v>
      </c>
      <c r="BQ242" s="307">
        <v>0</v>
      </c>
      <c r="BR242" s="307">
        <v>0</v>
      </c>
      <c r="BS242" s="307"/>
      <c r="BT242" s="307">
        <v>0</v>
      </c>
      <c r="BU242" s="307">
        <v>0</v>
      </c>
      <c r="BV242" s="307">
        <v>0</v>
      </c>
      <c r="BW242" s="314">
        <f t="shared" si="38"/>
        <v>0</v>
      </c>
      <c r="BX242" s="314">
        <f t="shared" si="39"/>
        <v>0</v>
      </c>
      <c r="BY242" s="307">
        <v>0</v>
      </c>
      <c r="BZ242" s="307">
        <v>0</v>
      </c>
      <c r="CA242" s="307">
        <v>0</v>
      </c>
      <c r="CB242" s="309">
        <v>0</v>
      </c>
      <c r="CC242" s="317">
        <v>0</v>
      </c>
      <c r="CE242" s="311"/>
    </row>
    <row r="243" spans="1:83" ht="18.75">
      <c r="A243" s="280">
        <v>520440</v>
      </c>
      <c r="B243" s="300">
        <v>236</v>
      </c>
      <c r="C243" s="281" t="s">
        <v>282</v>
      </c>
      <c r="D243" s="12">
        <f t="shared" si="34"/>
        <v>0</v>
      </c>
      <c r="E243" s="270">
        <f>СОГАЗ!E246+Капитал!E246+Ингосстрах!E246+Ресо!E246</f>
        <v>0</v>
      </c>
      <c r="F243" s="270">
        <f>СОГАЗ!F246+Капитал!F246+Ингосстрах!F246+Ресо!F246</f>
        <v>0</v>
      </c>
      <c r="G243" s="270">
        <f>СОГАЗ!G246+Капитал!G246+Ингосстрах!G246+Ресо!G246</f>
        <v>0</v>
      </c>
      <c r="H243" s="270">
        <f>СОГАЗ!H246+Капитал!H246+Ингосстрах!H246+Ресо!H246</f>
        <v>0</v>
      </c>
      <c r="I243" s="270">
        <f>СОГАЗ!I246+Капитал!I246+Ингосстрах!I246+Ресо!I246</f>
        <v>0</v>
      </c>
      <c r="J243" s="270">
        <f>СОГАЗ!J246+Капитал!J246+Ингосстрах!J246+Ресо!J246</f>
        <v>0</v>
      </c>
      <c r="K243" s="270">
        <f>СОГАЗ!K246+Капитал!K246+Ингосстрах!K246+Ресо!K246</f>
        <v>0</v>
      </c>
      <c r="L243" s="270">
        <f>СОГАЗ!L246+Капитал!L246+Ингосстрах!L246+Ресо!L246</f>
        <v>0</v>
      </c>
      <c r="M243" s="301">
        <f t="shared" si="35"/>
        <v>0</v>
      </c>
      <c r="N243" s="305">
        <f>СОГАЗ!N246+Капитал!N246+Ингосстрах!N246+Ресо!N246</f>
        <v>0</v>
      </c>
      <c r="O243" s="305">
        <f>СОГАЗ!O246+Капитал!O246+Ингосстрах!O246+Ресо!O246</f>
        <v>0</v>
      </c>
      <c r="P243" s="305">
        <f>СОГАЗ!P246+Капитал!P246+Ингосстрах!P246+Ресо!P246</f>
        <v>0</v>
      </c>
      <c r="Q243" s="305">
        <f>СОГАЗ!Q246+Капитал!Q246+Ингосстрах!Q246+Ресо!Q246</f>
        <v>0</v>
      </c>
      <c r="R243" s="305">
        <f>СОГАЗ!R246+Капитал!R246+Ингосстрах!R246+Ресо!R246</f>
        <v>0</v>
      </c>
      <c r="S243" s="305">
        <f>СОГАЗ!S246+Капитал!S246+Ингосстрах!S246+Ресо!S246</f>
        <v>0</v>
      </c>
      <c r="T243" s="305">
        <f>СОГАЗ!T246+Капитал!T246+Ингосстрах!T246+Ресо!T246</f>
        <v>0</v>
      </c>
      <c r="U243" s="305">
        <f>СОГАЗ!U246+Капитал!U246+Ингосстрах!U246+Ресо!U246</f>
        <v>0</v>
      </c>
      <c r="V243" s="305">
        <f>СОГАЗ!V246+Капитал!V246+Ингосстрах!V246+Ресо!V246</f>
        <v>0</v>
      </c>
      <c r="W243" s="305">
        <f>СОГАЗ!W246+Капитал!W246+Ингосстрах!W246+Ресо!W246</f>
        <v>0</v>
      </c>
      <c r="X243" s="305">
        <f>СОГАЗ!X246+Капитал!X246+Ингосстрах!X246+Ресо!X246</f>
        <v>0</v>
      </c>
      <c r="Y243" s="186">
        <f>СОГАЗ!Y246+Капитал!Y246+Ингосстрах!Y246+Ресо!Y246</f>
        <v>0</v>
      </c>
      <c r="Z243" s="12">
        <f t="shared" si="30"/>
        <v>0</v>
      </c>
      <c r="AA243" s="302">
        <f>СОГАЗ!AA246+Капитал!AA246+Ингосстрах!AA246+Ресо!AA246</f>
        <v>0</v>
      </c>
      <c r="AB243" s="302">
        <f>СОГАЗ!AB246+Капитал!AB246+Ингосстрах!AB246+Ресо!AB246</f>
        <v>0</v>
      </c>
      <c r="AC243" s="302">
        <f>СОГАЗ!AC246+Капитал!AC246+Ингосстрах!AC246+Ресо!AC246</f>
        <v>0</v>
      </c>
      <c r="AD243" s="303">
        <f>СОГАЗ!AD246+Капитал!AD246+Ингосстрах!AD246+Ресо!AD246</f>
        <v>0</v>
      </c>
      <c r="AE243" s="14">
        <f>СОГАЗ!AE246+Капитал!AE246+Ингосстрах!AE246+Ресо!AE246</f>
        <v>0</v>
      </c>
      <c r="AF243" s="305">
        <f>СОГАЗ!AF246+Капитал!AF246+Ингосстрах!AF246+Ресо!AF246</f>
        <v>0</v>
      </c>
      <c r="AG243" s="305">
        <f>СОГАЗ!AG246+Капитал!AG246+Ингосстрах!AG246+Ресо!AG246</f>
        <v>0</v>
      </c>
      <c r="AH243" s="302">
        <f>СОГАЗ!AH246+Капитал!AH246+Ингосстрах!AH246+Ресо!AH246</f>
        <v>0</v>
      </c>
      <c r="AI243" s="17">
        <f t="shared" si="31"/>
        <v>0</v>
      </c>
      <c r="AJ243" s="12">
        <f t="shared" si="32"/>
        <v>0</v>
      </c>
      <c r="AK243" s="302">
        <f>СОГАЗ!AK246+Капитал!AK246+Ингосстрах!AK246+Ресо!AK246</f>
        <v>0</v>
      </c>
      <c r="AL243" s="302">
        <f>СОГАЗ!AL246+Капитал!AL246+Ингосстрах!AL246+Ресо!AL246</f>
        <v>0</v>
      </c>
      <c r="AM243" s="303">
        <f>СОГАЗ!AM246+Капитал!AM246+Ингосстрах!AM246+Ресо!AM246</f>
        <v>0</v>
      </c>
      <c r="AN243" s="14">
        <f>СОГАЗ!AN246+Капитал!AN246+Ингосстрах!AN246+Ресо!AN246</f>
        <v>0</v>
      </c>
      <c r="AO243" s="186">
        <f>СОГАЗ!AO246+Капитал!AO246+Ингосстрах!AO246+Ресо!AO246</f>
        <v>0</v>
      </c>
      <c r="AP243" s="309">
        <f t="shared" si="33"/>
        <v>0</v>
      </c>
      <c r="AQ243" s="314">
        <f t="shared" si="36"/>
        <v>0</v>
      </c>
      <c r="AR243" s="307">
        <v>0</v>
      </c>
      <c r="AS243" s="307">
        <v>0</v>
      </c>
      <c r="AT243" s="307">
        <v>0</v>
      </c>
      <c r="AU243" s="307">
        <v>0</v>
      </c>
      <c r="AV243" s="307">
        <v>0</v>
      </c>
      <c r="AW243" s="307">
        <v>0</v>
      </c>
      <c r="AX243" s="307">
        <v>0</v>
      </c>
      <c r="AY243" s="307">
        <v>0</v>
      </c>
      <c r="AZ243" s="307">
        <v>0</v>
      </c>
      <c r="BA243" s="309">
        <v>0</v>
      </c>
      <c r="BB243" s="307">
        <v>0</v>
      </c>
      <c r="BC243" s="307">
        <v>0</v>
      </c>
      <c r="BD243" s="307">
        <v>0</v>
      </c>
      <c r="BE243" s="307">
        <v>0</v>
      </c>
      <c r="BF243" s="307">
        <v>0</v>
      </c>
      <c r="BG243" s="307">
        <v>0</v>
      </c>
      <c r="BH243" s="307">
        <v>0</v>
      </c>
      <c r="BI243" s="307">
        <v>0</v>
      </c>
      <c r="BJ243" s="307">
        <v>0</v>
      </c>
      <c r="BK243" s="307">
        <v>0</v>
      </c>
      <c r="BL243" s="307">
        <v>0</v>
      </c>
      <c r="BM243" s="307">
        <v>0</v>
      </c>
      <c r="BN243" s="314">
        <f t="shared" si="37"/>
        <v>0</v>
      </c>
      <c r="BO243" s="307">
        <v>0</v>
      </c>
      <c r="BP243" s="307">
        <v>0</v>
      </c>
      <c r="BQ243" s="307">
        <v>0</v>
      </c>
      <c r="BR243" s="307">
        <v>0</v>
      </c>
      <c r="BS243" s="307"/>
      <c r="BT243" s="307">
        <v>0</v>
      </c>
      <c r="BU243" s="307">
        <v>0</v>
      </c>
      <c r="BV243" s="307">
        <v>0</v>
      </c>
      <c r="BW243" s="314">
        <f t="shared" si="38"/>
        <v>0</v>
      </c>
      <c r="BX243" s="314">
        <f t="shared" si="39"/>
        <v>0</v>
      </c>
      <c r="BY243" s="307">
        <v>0</v>
      </c>
      <c r="BZ243" s="307">
        <v>0</v>
      </c>
      <c r="CA243" s="307">
        <v>0</v>
      </c>
      <c r="CB243" s="309">
        <v>0</v>
      </c>
      <c r="CC243" s="317">
        <v>0</v>
      </c>
      <c r="CE243" s="311"/>
    </row>
    <row r="244" spans="1:83" ht="28.5">
      <c r="A244" s="280">
        <v>520441</v>
      </c>
      <c r="B244" s="300">
        <v>237</v>
      </c>
      <c r="C244" s="281" t="s">
        <v>283</v>
      </c>
      <c r="D244" s="12">
        <f t="shared" si="34"/>
        <v>0</v>
      </c>
      <c r="E244" s="270">
        <f>СОГАЗ!E247+Капитал!E247+Ингосстрах!E247+Ресо!E247</f>
        <v>0</v>
      </c>
      <c r="F244" s="270">
        <f>СОГАЗ!F247+Капитал!F247+Ингосстрах!F247+Ресо!F247</f>
        <v>0</v>
      </c>
      <c r="G244" s="270">
        <f>СОГАЗ!G247+Капитал!G247+Ингосстрах!G247+Ресо!G247</f>
        <v>0</v>
      </c>
      <c r="H244" s="270">
        <f>СОГАЗ!H247+Капитал!H247+Ингосстрах!H247+Ресо!H247</f>
        <v>0</v>
      </c>
      <c r="I244" s="270">
        <f>СОГАЗ!I247+Капитал!I247+Ингосстрах!I247+Ресо!I247</f>
        <v>0</v>
      </c>
      <c r="J244" s="270">
        <f>СОГАЗ!J247+Капитал!J247+Ингосстрах!J247+Ресо!J247</f>
        <v>0</v>
      </c>
      <c r="K244" s="270">
        <f>СОГАЗ!K247+Капитал!K247+Ингосстрах!K247+Ресо!K247</f>
        <v>0</v>
      </c>
      <c r="L244" s="270">
        <f>СОГАЗ!L247+Капитал!L247+Ингосстрах!L247+Ресо!L247</f>
        <v>0</v>
      </c>
      <c r="M244" s="301">
        <f t="shared" si="35"/>
        <v>0</v>
      </c>
      <c r="N244" s="305">
        <f>СОГАЗ!N247+Капитал!N247+Ингосстрах!N247+Ресо!N247</f>
        <v>0</v>
      </c>
      <c r="O244" s="305">
        <f>СОГАЗ!O247+Капитал!O247+Ингосстрах!O247+Ресо!O247</f>
        <v>0</v>
      </c>
      <c r="P244" s="305">
        <f>СОГАЗ!P247+Капитал!P247+Ингосстрах!P247+Ресо!P247</f>
        <v>0</v>
      </c>
      <c r="Q244" s="305">
        <f>СОГАЗ!Q247+Капитал!Q247+Ингосстрах!Q247+Ресо!Q247</f>
        <v>0</v>
      </c>
      <c r="R244" s="305">
        <f>СОГАЗ!R247+Капитал!R247+Ингосстрах!R247+Ресо!R247</f>
        <v>0</v>
      </c>
      <c r="S244" s="305">
        <f>СОГАЗ!S247+Капитал!S247+Ингосстрах!S247+Ресо!S247</f>
        <v>0</v>
      </c>
      <c r="T244" s="305">
        <f>СОГАЗ!T247+Капитал!T247+Ингосстрах!T247+Ресо!T247</f>
        <v>0</v>
      </c>
      <c r="U244" s="305">
        <f>СОГАЗ!U247+Капитал!U247+Ингосстрах!U247+Ресо!U247</f>
        <v>0</v>
      </c>
      <c r="V244" s="305">
        <f>СОГАЗ!V247+Капитал!V247+Ингосстрах!V247+Ресо!V247</f>
        <v>0</v>
      </c>
      <c r="W244" s="305">
        <f>СОГАЗ!W247+Капитал!W247+Ингосстрах!W247+Ресо!W247</f>
        <v>0</v>
      </c>
      <c r="X244" s="305">
        <f>СОГАЗ!X247+Капитал!X247+Ингосстрах!X247+Ресо!X247</f>
        <v>0</v>
      </c>
      <c r="Y244" s="186">
        <f>СОГАЗ!Y247+Капитал!Y247+Ингосстрах!Y247+Ресо!Y247</f>
        <v>0</v>
      </c>
      <c r="Z244" s="12">
        <f t="shared" si="30"/>
        <v>0</v>
      </c>
      <c r="AA244" s="302">
        <f>СОГАЗ!AA247+Капитал!AA247+Ингосстрах!AA247+Ресо!AA247</f>
        <v>0</v>
      </c>
      <c r="AB244" s="302">
        <f>СОГАЗ!AB247+Капитал!AB247+Ингосстрах!AB247+Ресо!AB247</f>
        <v>0</v>
      </c>
      <c r="AC244" s="302">
        <f>СОГАЗ!AC247+Капитал!AC247+Ингосстрах!AC247+Ресо!AC247</f>
        <v>0</v>
      </c>
      <c r="AD244" s="303">
        <f>СОГАЗ!AD247+Капитал!AD247+Ингосстрах!AD247+Ресо!AD247</f>
        <v>0</v>
      </c>
      <c r="AE244" s="14">
        <f>СОГАЗ!AE247+Капитал!AE247+Ингосстрах!AE247+Ресо!AE247</f>
        <v>0</v>
      </c>
      <c r="AF244" s="305">
        <f>СОГАЗ!AF247+Капитал!AF247+Ингосстрах!AF247+Ресо!AF247</f>
        <v>0</v>
      </c>
      <c r="AG244" s="305">
        <f>СОГАЗ!AG247+Капитал!AG247+Ингосстрах!AG247+Ресо!AG247</f>
        <v>0</v>
      </c>
      <c r="AH244" s="302">
        <f>СОГАЗ!AH247+Капитал!AH247+Ингосстрах!AH247+Ресо!AH247</f>
        <v>0</v>
      </c>
      <c r="AI244" s="17">
        <f t="shared" si="31"/>
        <v>0</v>
      </c>
      <c r="AJ244" s="12">
        <f t="shared" si="32"/>
        <v>0</v>
      </c>
      <c r="AK244" s="302">
        <f>СОГАЗ!AK247+Капитал!AK247+Ингосстрах!AK247+Ресо!AK247</f>
        <v>0</v>
      </c>
      <c r="AL244" s="302">
        <f>СОГАЗ!AL247+Капитал!AL247+Ингосстрах!AL247+Ресо!AL247</f>
        <v>0</v>
      </c>
      <c r="AM244" s="303">
        <f>СОГАЗ!AM247+Капитал!AM247+Ингосстрах!AM247+Ресо!AM247</f>
        <v>0</v>
      </c>
      <c r="AN244" s="14">
        <f>СОГАЗ!AN247+Капитал!AN247+Ингосстрах!AN247+Ресо!AN247</f>
        <v>0</v>
      </c>
      <c r="AO244" s="186">
        <f>СОГАЗ!AO247+Капитал!AO247+Ингосстрах!AO247+Ресо!AO247</f>
        <v>0</v>
      </c>
      <c r="AP244" s="309">
        <f t="shared" si="33"/>
        <v>0</v>
      </c>
      <c r="AQ244" s="314">
        <f t="shared" si="36"/>
        <v>0</v>
      </c>
      <c r="AR244" s="307">
        <v>0</v>
      </c>
      <c r="AS244" s="307">
        <v>0</v>
      </c>
      <c r="AT244" s="307">
        <v>0</v>
      </c>
      <c r="AU244" s="307">
        <v>0</v>
      </c>
      <c r="AV244" s="307">
        <v>0</v>
      </c>
      <c r="AW244" s="307">
        <v>0</v>
      </c>
      <c r="AX244" s="307">
        <v>0</v>
      </c>
      <c r="AY244" s="307">
        <v>0</v>
      </c>
      <c r="AZ244" s="307">
        <v>0</v>
      </c>
      <c r="BA244" s="309">
        <v>0</v>
      </c>
      <c r="BB244" s="307">
        <v>0</v>
      </c>
      <c r="BC244" s="307">
        <v>0</v>
      </c>
      <c r="BD244" s="307">
        <v>0</v>
      </c>
      <c r="BE244" s="307">
        <v>0</v>
      </c>
      <c r="BF244" s="307">
        <v>0</v>
      </c>
      <c r="BG244" s="307">
        <v>0</v>
      </c>
      <c r="BH244" s="307">
        <v>0</v>
      </c>
      <c r="BI244" s="307">
        <v>0</v>
      </c>
      <c r="BJ244" s="307">
        <v>0</v>
      </c>
      <c r="BK244" s="307">
        <v>0</v>
      </c>
      <c r="BL244" s="307">
        <v>0</v>
      </c>
      <c r="BM244" s="307">
        <v>0</v>
      </c>
      <c r="BN244" s="314">
        <f t="shared" si="37"/>
        <v>0</v>
      </c>
      <c r="BO244" s="307">
        <v>0</v>
      </c>
      <c r="BP244" s="307">
        <v>0</v>
      </c>
      <c r="BQ244" s="307">
        <v>0</v>
      </c>
      <c r="BR244" s="307">
        <v>0</v>
      </c>
      <c r="BS244" s="307"/>
      <c r="BT244" s="307">
        <v>0</v>
      </c>
      <c r="BU244" s="307">
        <v>0</v>
      </c>
      <c r="BV244" s="307">
        <v>0</v>
      </c>
      <c r="BW244" s="314">
        <f t="shared" si="38"/>
        <v>0</v>
      </c>
      <c r="BX244" s="314">
        <f t="shared" si="39"/>
        <v>0</v>
      </c>
      <c r="BY244" s="307">
        <v>0</v>
      </c>
      <c r="BZ244" s="307">
        <v>0</v>
      </c>
      <c r="CA244" s="307">
        <v>0</v>
      </c>
      <c r="CB244" s="309">
        <v>0</v>
      </c>
      <c r="CC244" s="317">
        <v>0</v>
      </c>
      <c r="CE244" s="311"/>
    </row>
    <row r="245" spans="1:83" ht="18.75">
      <c r="A245" s="280">
        <v>520442</v>
      </c>
      <c r="B245" s="300">
        <v>238</v>
      </c>
      <c r="C245" s="281" t="s">
        <v>284</v>
      </c>
      <c r="D245" s="12">
        <f t="shared" si="34"/>
        <v>0</v>
      </c>
      <c r="E245" s="270">
        <f>СОГАЗ!E248+Капитал!E248+Ингосстрах!E248+Ресо!E248</f>
        <v>0</v>
      </c>
      <c r="F245" s="270">
        <f>СОГАЗ!F248+Капитал!F248+Ингосстрах!F248+Ресо!F248</f>
        <v>0</v>
      </c>
      <c r="G245" s="270">
        <f>СОГАЗ!G248+Капитал!G248+Ингосстрах!G248+Ресо!G248</f>
        <v>0</v>
      </c>
      <c r="H245" s="270">
        <f>СОГАЗ!H248+Капитал!H248+Ингосстрах!H248+Ресо!H248</f>
        <v>0</v>
      </c>
      <c r="I245" s="270">
        <f>СОГАЗ!I248+Капитал!I248+Ингосстрах!I248+Ресо!I248</f>
        <v>0</v>
      </c>
      <c r="J245" s="270">
        <f>СОГАЗ!J248+Капитал!J248+Ингосстрах!J248+Ресо!J248</f>
        <v>0</v>
      </c>
      <c r="K245" s="270">
        <f>СОГАЗ!K248+Капитал!K248+Ингосстрах!K248+Ресо!K248</f>
        <v>0</v>
      </c>
      <c r="L245" s="270">
        <f>СОГАЗ!L248+Капитал!L248+Ингосстрах!L248+Ресо!L248</f>
        <v>0</v>
      </c>
      <c r="M245" s="301">
        <f t="shared" si="35"/>
        <v>0</v>
      </c>
      <c r="N245" s="305">
        <f>СОГАЗ!N248+Капитал!N248+Ингосстрах!N248+Ресо!N248</f>
        <v>0</v>
      </c>
      <c r="O245" s="305">
        <f>СОГАЗ!O248+Капитал!O248+Ингосстрах!O248+Ресо!O248</f>
        <v>629</v>
      </c>
      <c r="P245" s="305">
        <f>СОГАЗ!P248+Капитал!P248+Ингосстрах!P248+Ресо!P248</f>
        <v>0</v>
      </c>
      <c r="Q245" s="305">
        <f>СОГАЗ!Q248+Капитал!Q248+Ингосстрах!Q248+Ресо!Q248</f>
        <v>0</v>
      </c>
      <c r="R245" s="305">
        <f>СОГАЗ!R248+Капитал!R248+Ингосстрах!R248+Ресо!R248</f>
        <v>0</v>
      </c>
      <c r="S245" s="305">
        <f>СОГАЗ!S248+Капитал!S248+Ингосстрах!S248+Ресо!S248</f>
        <v>0</v>
      </c>
      <c r="T245" s="305">
        <f>СОГАЗ!T248+Капитал!T248+Ингосстрах!T248+Ресо!T248</f>
        <v>0</v>
      </c>
      <c r="U245" s="305">
        <f>СОГАЗ!U248+Капитал!U248+Ингосстрах!U248+Ресо!U248</f>
        <v>0</v>
      </c>
      <c r="V245" s="305">
        <f>СОГАЗ!V248+Капитал!V248+Ингосстрах!V248+Ресо!V248</f>
        <v>0</v>
      </c>
      <c r="W245" s="305">
        <f>СОГАЗ!W248+Капитал!W248+Ингосстрах!W248+Ресо!W248</f>
        <v>0</v>
      </c>
      <c r="X245" s="305">
        <f>СОГАЗ!X248+Капитал!X248+Ингосстрах!X248+Ресо!X248</f>
        <v>0</v>
      </c>
      <c r="Y245" s="186">
        <f>СОГАЗ!Y248+Капитал!Y248+Ингосстрах!Y248+Ресо!Y248</f>
        <v>0</v>
      </c>
      <c r="Z245" s="12">
        <f t="shared" si="30"/>
        <v>0</v>
      </c>
      <c r="AA245" s="302">
        <f>СОГАЗ!AA248+Капитал!AA248+Ингосстрах!AA248+Ресо!AA248</f>
        <v>0</v>
      </c>
      <c r="AB245" s="302">
        <f>СОГАЗ!AB248+Капитал!AB248+Ингосстрах!AB248+Ресо!AB248</f>
        <v>0</v>
      </c>
      <c r="AC245" s="302">
        <f>СОГАЗ!AC248+Капитал!AC248+Ингосстрах!AC248+Ресо!AC248</f>
        <v>0</v>
      </c>
      <c r="AD245" s="303">
        <f>СОГАЗ!AD248+Капитал!AD248+Ингосстрах!AD248+Ресо!AD248</f>
        <v>0</v>
      </c>
      <c r="AE245" s="14">
        <f>СОГАЗ!AE248+Капитал!AE248+Ингосстрах!AE248+Ресо!AE248</f>
        <v>0</v>
      </c>
      <c r="AF245" s="305">
        <f>СОГАЗ!AF248+Капитал!AF248+Ингосстрах!AF248+Ресо!AF248</f>
        <v>0</v>
      </c>
      <c r="AG245" s="305">
        <f>СОГАЗ!AG248+Капитал!AG248+Ингосстрах!AG248+Ресо!AG248</f>
        <v>0</v>
      </c>
      <c r="AH245" s="302">
        <f>СОГАЗ!AH248+Капитал!AH248+Ингосстрах!AH248+Ресо!AH248</f>
        <v>0</v>
      </c>
      <c r="AI245" s="17">
        <f t="shared" si="31"/>
        <v>0</v>
      </c>
      <c r="AJ245" s="12">
        <f t="shared" si="32"/>
        <v>0</v>
      </c>
      <c r="AK245" s="302">
        <f>СОГАЗ!AK248+Капитал!AK248+Ингосстрах!AK248+Ресо!AK248</f>
        <v>0</v>
      </c>
      <c r="AL245" s="302">
        <f>СОГАЗ!AL248+Капитал!AL248+Ингосстрах!AL248+Ресо!AL248</f>
        <v>0</v>
      </c>
      <c r="AM245" s="303">
        <f>СОГАЗ!AM248+Капитал!AM248+Ингосстрах!AM248+Ресо!AM248</f>
        <v>0</v>
      </c>
      <c r="AN245" s="14">
        <f>СОГАЗ!AN248+Капитал!AN248+Ингосстрах!AN248+Ресо!AN248</f>
        <v>0</v>
      </c>
      <c r="AO245" s="186">
        <f>СОГАЗ!AO248+Капитал!AO248+Ингосстрах!AO248+Ресо!AO248</f>
        <v>0</v>
      </c>
      <c r="AP245" s="309">
        <f t="shared" si="33"/>
        <v>1938043.35</v>
      </c>
      <c r="AQ245" s="314">
        <f t="shared" si="36"/>
        <v>0</v>
      </c>
      <c r="AR245" s="307">
        <v>0</v>
      </c>
      <c r="AS245" s="307">
        <v>0</v>
      </c>
      <c r="AT245" s="307">
        <v>0</v>
      </c>
      <c r="AU245" s="307">
        <v>0</v>
      </c>
      <c r="AV245" s="307">
        <v>0</v>
      </c>
      <c r="AW245" s="307">
        <v>0</v>
      </c>
      <c r="AX245" s="307">
        <v>0</v>
      </c>
      <c r="AY245" s="307">
        <v>0</v>
      </c>
      <c r="AZ245" s="307">
        <v>0</v>
      </c>
      <c r="BA245" s="309">
        <v>1938043.35</v>
      </c>
      <c r="BB245" s="307">
        <v>0</v>
      </c>
      <c r="BC245" s="307">
        <v>1938043.35</v>
      </c>
      <c r="BD245" s="307">
        <v>0</v>
      </c>
      <c r="BE245" s="307">
        <v>0</v>
      </c>
      <c r="BF245" s="307">
        <v>0</v>
      </c>
      <c r="BG245" s="307">
        <v>0</v>
      </c>
      <c r="BH245" s="307">
        <v>0</v>
      </c>
      <c r="BI245" s="307">
        <v>0</v>
      </c>
      <c r="BJ245" s="307">
        <v>0</v>
      </c>
      <c r="BK245" s="307">
        <v>0</v>
      </c>
      <c r="BL245" s="307">
        <v>0</v>
      </c>
      <c r="BM245" s="307">
        <v>0</v>
      </c>
      <c r="BN245" s="314">
        <f t="shared" si="37"/>
        <v>0</v>
      </c>
      <c r="BO245" s="307">
        <v>0</v>
      </c>
      <c r="BP245" s="307">
        <v>0</v>
      </c>
      <c r="BQ245" s="307">
        <v>0</v>
      </c>
      <c r="BR245" s="307">
        <v>0</v>
      </c>
      <c r="BS245" s="307"/>
      <c r="BT245" s="307">
        <v>0</v>
      </c>
      <c r="BU245" s="307">
        <v>0</v>
      </c>
      <c r="BV245" s="307">
        <v>0</v>
      </c>
      <c r="BW245" s="314">
        <f t="shared" si="38"/>
        <v>0</v>
      </c>
      <c r="BX245" s="314">
        <f t="shared" si="39"/>
        <v>0</v>
      </c>
      <c r="BY245" s="307">
        <v>0</v>
      </c>
      <c r="BZ245" s="307">
        <v>0</v>
      </c>
      <c r="CA245" s="307">
        <v>0</v>
      </c>
      <c r="CB245" s="309">
        <v>0</v>
      </c>
      <c r="CC245" s="317">
        <v>0</v>
      </c>
      <c r="CE245" s="311"/>
    </row>
    <row r="246" spans="1:83" ht="18.75">
      <c r="A246" s="280">
        <v>520443</v>
      </c>
      <c r="B246" s="300">
        <v>239</v>
      </c>
      <c r="C246" s="281" t="s">
        <v>285</v>
      </c>
      <c r="D246" s="12">
        <f t="shared" si="34"/>
        <v>0</v>
      </c>
      <c r="E246" s="270">
        <f>СОГАЗ!E249+Капитал!E249+Ингосстрах!E249+Ресо!E249</f>
        <v>0</v>
      </c>
      <c r="F246" s="270">
        <f>СОГАЗ!F249+Капитал!F249+Ингосстрах!F249+Ресо!F249</f>
        <v>0</v>
      </c>
      <c r="G246" s="270">
        <f>СОГАЗ!G249+Капитал!G249+Ингосстрах!G249+Ресо!G249</f>
        <v>0</v>
      </c>
      <c r="H246" s="270">
        <f>СОГАЗ!H249+Капитал!H249+Ингосстрах!H249+Ресо!H249</f>
        <v>0</v>
      </c>
      <c r="I246" s="270">
        <f>СОГАЗ!I249+Капитал!I249+Ингосстрах!I249+Ресо!I249</f>
        <v>0</v>
      </c>
      <c r="J246" s="270">
        <f>СОГАЗ!J249+Капитал!J249+Ингосстрах!J249+Ресо!J249</f>
        <v>0</v>
      </c>
      <c r="K246" s="270">
        <f>СОГАЗ!K249+Капитал!K249+Ингосстрах!K249+Ресо!K249</f>
        <v>0</v>
      </c>
      <c r="L246" s="270">
        <f>СОГАЗ!L249+Капитал!L249+Ингосстрах!L249+Ресо!L249</f>
        <v>0</v>
      </c>
      <c r="M246" s="301">
        <f t="shared" si="35"/>
        <v>0</v>
      </c>
      <c r="N246" s="305">
        <f>СОГАЗ!N249+Капитал!N249+Ингосстрах!N249+Ресо!N249</f>
        <v>0</v>
      </c>
      <c r="O246" s="305">
        <f>СОГАЗ!O249+Капитал!O249+Ингосстрах!O249+Ресо!O249</f>
        <v>0</v>
      </c>
      <c r="P246" s="305">
        <f>СОГАЗ!P249+Капитал!P249+Ингосстрах!P249+Ресо!P249</f>
        <v>0</v>
      </c>
      <c r="Q246" s="305">
        <f>СОГАЗ!Q249+Капитал!Q249+Ингосстрах!Q249+Ресо!Q249</f>
        <v>0</v>
      </c>
      <c r="R246" s="305">
        <f>СОГАЗ!R249+Капитал!R249+Ингосстрах!R249+Ресо!R249</f>
        <v>0</v>
      </c>
      <c r="S246" s="305">
        <f>СОГАЗ!S249+Капитал!S249+Ингосстрах!S249+Ресо!S249</f>
        <v>0</v>
      </c>
      <c r="T246" s="305">
        <f>СОГАЗ!T249+Капитал!T249+Ингосстрах!T249+Ресо!T249</f>
        <v>0</v>
      </c>
      <c r="U246" s="305">
        <f>СОГАЗ!U249+Капитал!U249+Ингосстрах!U249+Ресо!U249</f>
        <v>0</v>
      </c>
      <c r="V246" s="305">
        <f>СОГАЗ!V249+Капитал!V249+Ингосстрах!V249+Ресо!V249</f>
        <v>0</v>
      </c>
      <c r="W246" s="305">
        <f>СОГАЗ!W249+Капитал!W249+Ингосстрах!W249+Ресо!W249</f>
        <v>0</v>
      </c>
      <c r="X246" s="305">
        <f>СОГАЗ!X249+Капитал!X249+Ингосстрах!X249+Ресо!X249</f>
        <v>0</v>
      </c>
      <c r="Y246" s="186">
        <f>СОГАЗ!Y249+Капитал!Y249+Ингосстрах!Y249+Ресо!Y249</f>
        <v>0</v>
      </c>
      <c r="Z246" s="12">
        <f t="shared" si="30"/>
        <v>0</v>
      </c>
      <c r="AA246" s="302">
        <f>СОГАЗ!AA249+Капитал!AA249+Ингосстрах!AA249+Ресо!AA249</f>
        <v>0</v>
      </c>
      <c r="AB246" s="302">
        <f>СОГАЗ!AB249+Капитал!AB249+Ингосстрах!AB249+Ресо!AB249</f>
        <v>0</v>
      </c>
      <c r="AC246" s="302">
        <f>СОГАЗ!AC249+Капитал!AC249+Ингосстрах!AC249+Ресо!AC249</f>
        <v>0</v>
      </c>
      <c r="AD246" s="303">
        <f>СОГАЗ!AD249+Капитал!AD249+Ингосстрах!AD249+Ресо!AD249</f>
        <v>0</v>
      </c>
      <c r="AE246" s="14">
        <f>СОГАЗ!AE249+Капитал!AE249+Ингосстрах!AE249+Ресо!AE249</f>
        <v>0</v>
      </c>
      <c r="AF246" s="305">
        <f>СОГАЗ!AF249+Капитал!AF249+Ингосстрах!AF249+Ресо!AF249</f>
        <v>0</v>
      </c>
      <c r="AG246" s="305">
        <f>СОГАЗ!AG249+Капитал!AG249+Ингосстрах!AG249+Ресо!AG249</f>
        <v>0</v>
      </c>
      <c r="AH246" s="302">
        <f>СОГАЗ!AH249+Капитал!AH249+Ингосстрах!AH249+Ресо!AH249</f>
        <v>0</v>
      </c>
      <c r="AI246" s="17">
        <f t="shared" si="31"/>
        <v>0</v>
      </c>
      <c r="AJ246" s="12">
        <f t="shared" si="32"/>
        <v>0</v>
      </c>
      <c r="AK246" s="302">
        <f>СОГАЗ!AK249+Капитал!AK249+Ингосстрах!AK249+Ресо!AK249</f>
        <v>0</v>
      </c>
      <c r="AL246" s="302">
        <f>СОГАЗ!AL249+Капитал!AL249+Ингосстрах!AL249+Ресо!AL249</f>
        <v>0</v>
      </c>
      <c r="AM246" s="303">
        <f>СОГАЗ!AM249+Капитал!AM249+Ингосстрах!AM249+Ресо!AM249</f>
        <v>0</v>
      </c>
      <c r="AN246" s="14">
        <f>СОГАЗ!AN249+Капитал!AN249+Ингосстрах!AN249+Ресо!AN249</f>
        <v>0</v>
      </c>
      <c r="AO246" s="186">
        <f>СОГАЗ!AO249+Капитал!AO249+Ингосстрах!AO249+Ресо!AO249</f>
        <v>0</v>
      </c>
      <c r="AP246" s="309">
        <f t="shared" si="33"/>
        <v>0</v>
      </c>
      <c r="AQ246" s="314">
        <f t="shared" si="36"/>
        <v>0</v>
      </c>
      <c r="AR246" s="307">
        <v>0</v>
      </c>
      <c r="AS246" s="307">
        <v>0</v>
      </c>
      <c r="AT246" s="307">
        <v>0</v>
      </c>
      <c r="AU246" s="307">
        <v>0</v>
      </c>
      <c r="AV246" s="307">
        <v>0</v>
      </c>
      <c r="AW246" s="307">
        <v>0</v>
      </c>
      <c r="AX246" s="307">
        <v>0</v>
      </c>
      <c r="AY246" s="307">
        <v>0</v>
      </c>
      <c r="AZ246" s="307">
        <v>0</v>
      </c>
      <c r="BA246" s="309">
        <v>0</v>
      </c>
      <c r="BB246" s="307">
        <v>0</v>
      </c>
      <c r="BC246" s="307">
        <v>0</v>
      </c>
      <c r="BD246" s="307">
        <v>0</v>
      </c>
      <c r="BE246" s="307">
        <v>0</v>
      </c>
      <c r="BF246" s="307">
        <v>0</v>
      </c>
      <c r="BG246" s="307">
        <v>0</v>
      </c>
      <c r="BH246" s="307">
        <v>0</v>
      </c>
      <c r="BI246" s="307">
        <v>0</v>
      </c>
      <c r="BJ246" s="307">
        <v>0</v>
      </c>
      <c r="BK246" s="307">
        <v>0</v>
      </c>
      <c r="BL246" s="307">
        <v>0</v>
      </c>
      <c r="BM246" s="307">
        <v>0</v>
      </c>
      <c r="BN246" s="314">
        <f t="shared" si="37"/>
        <v>0</v>
      </c>
      <c r="BO246" s="307">
        <v>0</v>
      </c>
      <c r="BP246" s="307">
        <v>0</v>
      </c>
      <c r="BQ246" s="307">
        <v>0</v>
      </c>
      <c r="BR246" s="307">
        <v>0</v>
      </c>
      <c r="BS246" s="307"/>
      <c r="BT246" s="307">
        <v>0</v>
      </c>
      <c r="BU246" s="307">
        <v>0</v>
      </c>
      <c r="BV246" s="307">
        <v>0</v>
      </c>
      <c r="BW246" s="314">
        <f t="shared" si="38"/>
        <v>0</v>
      </c>
      <c r="BX246" s="314">
        <f t="shared" si="39"/>
        <v>0</v>
      </c>
      <c r="BY246" s="307">
        <v>0</v>
      </c>
      <c r="BZ246" s="307">
        <v>0</v>
      </c>
      <c r="CA246" s="307">
        <v>0</v>
      </c>
      <c r="CB246" s="309">
        <v>0</v>
      </c>
      <c r="CC246" s="317">
        <v>0</v>
      </c>
      <c r="CE246" s="311"/>
    </row>
    <row r="247" spans="1:83" ht="18.75">
      <c r="A247" s="280">
        <v>520444</v>
      </c>
      <c r="B247" s="300">
        <v>240</v>
      </c>
      <c r="C247" s="281" t="s">
        <v>286</v>
      </c>
      <c r="D247" s="12">
        <f t="shared" si="34"/>
        <v>0</v>
      </c>
      <c r="E247" s="270">
        <f>СОГАЗ!E250+Капитал!E250+Ингосстрах!E250+Ресо!E250</f>
        <v>0</v>
      </c>
      <c r="F247" s="270">
        <f>СОГАЗ!F250+Капитал!F250+Ингосстрах!F250+Ресо!F250</f>
        <v>0</v>
      </c>
      <c r="G247" s="270">
        <f>СОГАЗ!G250+Капитал!G250+Ингосстрах!G250+Ресо!G250</f>
        <v>0</v>
      </c>
      <c r="H247" s="270">
        <f>СОГАЗ!H250+Капитал!H250+Ингосстрах!H250+Ресо!H250</f>
        <v>0</v>
      </c>
      <c r="I247" s="270">
        <f>СОГАЗ!I250+Капитал!I250+Ингосстрах!I250+Ресо!I250</f>
        <v>0</v>
      </c>
      <c r="J247" s="270">
        <f>СОГАЗ!J250+Капитал!J250+Ингосстрах!J250+Ресо!J250</f>
        <v>0</v>
      </c>
      <c r="K247" s="270">
        <f>СОГАЗ!K250+Капитал!K250+Ингосстрах!K250+Ресо!K250</f>
        <v>0</v>
      </c>
      <c r="L247" s="270">
        <f>СОГАЗ!L250+Капитал!L250+Ингосстрах!L250+Ресо!L250</f>
        <v>0</v>
      </c>
      <c r="M247" s="301">
        <f t="shared" si="35"/>
        <v>0</v>
      </c>
      <c r="N247" s="305">
        <f>СОГАЗ!N250+Капитал!N250+Ингосстрах!N250+Ресо!N250</f>
        <v>0</v>
      </c>
      <c r="O247" s="305">
        <f>СОГАЗ!O250+Капитал!O250+Ингосстрах!O250+Ресо!O250</f>
        <v>0</v>
      </c>
      <c r="P247" s="305">
        <f>СОГАЗ!P250+Капитал!P250+Ингосстрах!P250+Ресо!P250</f>
        <v>0</v>
      </c>
      <c r="Q247" s="305">
        <f>СОГАЗ!Q250+Капитал!Q250+Ингосстрах!Q250+Ресо!Q250</f>
        <v>0</v>
      </c>
      <c r="R247" s="305">
        <f>СОГАЗ!R250+Капитал!R250+Ингосстрах!R250+Ресо!R250</f>
        <v>0</v>
      </c>
      <c r="S247" s="305">
        <f>СОГАЗ!S250+Капитал!S250+Ингосстрах!S250+Ресо!S250</f>
        <v>0</v>
      </c>
      <c r="T247" s="305">
        <f>СОГАЗ!T250+Капитал!T250+Ингосстрах!T250+Ресо!T250</f>
        <v>0</v>
      </c>
      <c r="U247" s="305">
        <f>СОГАЗ!U250+Капитал!U250+Ингосстрах!U250+Ресо!U250</f>
        <v>0</v>
      </c>
      <c r="V247" s="305">
        <f>СОГАЗ!V250+Капитал!V250+Ингосстрах!V250+Ресо!V250</f>
        <v>0</v>
      </c>
      <c r="W247" s="305">
        <f>СОГАЗ!W250+Капитал!W250+Ингосстрах!W250+Ресо!W250</f>
        <v>0</v>
      </c>
      <c r="X247" s="305">
        <f>СОГАЗ!X250+Капитал!X250+Ингосстрах!X250+Ресо!X250</f>
        <v>0</v>
      </c>
      <c r="Y247" s="186">
        <f>СОГАЗ!Y250+Капитал!Y250+Ингосстрах!Y250+Ресо!Y250</f>
        <v>0</v>
      </c>
      <c r="Z247" s="12">
        <f t="shared" si="30"/>
        <v>0</v>
      </c>
      <c r="AA247" s="302">
        <f>СОГАЗ!AA250+Капитал!AA250+Ингосстрах!AA250+Ресо!AA250</f>
        <v>0</v>
      </c>
      <c r="AB247" s="302">
        <f>СОГАЗ!AB250+Капитал!AB250+Ингосстрах!AB250+Ресо!AB250</f>
        <v>0</v>
      </c>
      <c r="AC247" s="302">
        <f>СОГАЗ!AC250+Капитал!AC250+Ингосстрах!AC250+Ресо!AC250</f>
        <v>0</v>
      </c>
      <c r="AD247" s="303">
        <f>СОГАЗ!AD250+Капитал!AD250+Ингосстрах!AD250+Ресо!AD250</f>
        <v>0</v>
      </c>
      <c r="AE247" s="14">
        <f>СОГАЗ!AE250+Капитал!AE250+Ингосстрах!AE250+Ресо!AE250</f>
        <v>0</v>
      </c>
      <c r="AF247" s="305">
        <f>СОГАЗ!AF250+Капитал!AF250+Ингосстрах!AF250+Ресо!AF250</f>
        <v>0</v>
      </c>
      <c r="AG247" s="305">
        <f>СОГАЗ!AG250+Капитал!AG250+Ингосстрах!AG250+Ресо!AG250</f>
        <v>0</v>
      </c>
      <c r="AH247" s="302">
        <f>СОГАЗ!AH250+Капитал!AH250+Ингосстрах!AH250+Ресо!AH250</f>
        <v>0</v>
      </c>
      <c r="AI247" s="17">
        <f t="shared" si="31"/>
        <v>0</v>
      </c>
      <c r="AJ247" s="12">
        <f t="shared" si="32"/>
        <v>0</v>
      </c>
      <c r="AK247" s="302">
        <f>СОГАЗ!AK250+Капитал!AK250+Ингосстрах!AK250+Ресо!AK250</f>
        <v>0</v>
      </c>
      <c r="AL247" s="302">
        <f>СОГАЗ!AL250+Капитал!AL250+Ингосстрах!AL250+Ресо!AL250</f>
        <v>0</v>
      </c>
      <c r="AM247" s="303">
        <f>СОГАЗ!AM250+Капитал!AM250+Ингосстрах!AM250+Ресо!AM250</f>
        <v>0</v>
      </c>
      <c r="AN247" s="14">
        <f>СОГАЗ!AN250+Капитал!AN250+Ингосстрах!AN250+Ресо!AN250</f>
        <v>0</v>
      </c>
      <c r="AO247" s="186">
        <f>СОГАЗ!AO250+Капитал!AO250+Ингосстрах!AO250+Ресо!AO250</f>
        <v>0</v>
      </c>
      <c r="AP247" s="309">
        <f t="shared" si="33"/>
        <v>0</v>
      </c>
      <c r="AQ247" s="314">
        <f t="shared" si="36"/>
        <v>0</v>
      </c>
      <c r="AR247" s="307">
        <v>0</v>
      </c>
      <c r="AS247" s="307">
        <v>0</v>
      </c>
      <c r="AT247" s="307">
        <v>0</v>
      </c>
      <c r="AU247" s="307">
        <v>0</v>
      </c>
      <c r="AV247" s="307">
        <v>0</v>
      </c>
      <c r="AW247" s="307">
        <v>0</v>
      </c>
      <c r="AX247" s="307">
        <v>0</v>
      </c>
      <c r="AY247" s="307">
        <v>0</v>
      </c>
      <c r="AZ247" s="307">
        <v>0</v>
      </c>
      <c r="BA247" s="309">
        <v>0</v>
      </c>
      <c r="BB247" s="307">
        <v>0</v>
      </c>
      <c r="BC247" s="307">
        <v>0</v>
      </c>
      <c r="BD247" s="307">
        <v>0</v>
      </c>
      <c r="BE247" s="307">
        <v>0</v>
      </c>
      <c r="BF247" s="307">
        <v>0</v>
      </c>
      <c r="BG247" s="307">
        <v>0</v>
      </c>
      <c r="BH247" s="307">
        <v>0</v>
      </c>
      <c r="BI247" s="307">
        <v>0</v>
      </c>
      <c r="BJ247" s="307">
        <v>0</v>
      </c>
      <c r="BK247" s="307">
        <v>0</v>
      </c>
      <c r="BL247" s="307">
        <v>0</v>
      </c>
      <c r="BM247" s="307">
        <v>0</v>
      </c>
      <c r="BN247" s="314">
        <f t="shared" si="37"/>
        <v>0</v>
      </c>
      <c r="BO247" s="307">
        <v>0</v>
      </c>
      <c r="BP247" s="307">
        <v>0</v>
      </c>
      <c r="BQ247" s="307">
        <v>0</v>
      </c>
      <c r="BR247" s="307">
        <v>0</v>
      </c>
      <c r="BS247" s="307"/>
      <c r="BT247" s="307">
        <v>0</v>
      </c>
      <c r="BU247" s="307">
        <v>0</v>
      </c>
      <c r="BV247" s="307">
        <v>0</v>
      </c>
      <c r="BW247" s="314">
        <f t="shared" si="38"/>
        <v>0</v>
      </c>
      <c r="BX247" s="314">
        <f t="shared" si="39"/>
        <v>0</v>
      </c>
      <c r="BY247" s="307">
        <v>0</v>
      </c>
      <c r="BZ247" s="307">
        <v>0</v>
      </c>
      <c r="CA247" s="307">
        <v>0</v>
      </c>
      <c r="CB247" s="309">
        <v>0</v>
      </c>
      <c r="CC247" s="317">
        <v>0</v>
      </c>
      <c r="CE247" s="311"/>
    </row>
    <row r="248" spans="1:83" ht="18.75">
      <c r="A248" s="280">
        <v>520445</v>
      </c>
      <c r="B248" s="300">
        <v>241</v>
      </c>
      <c r="C248" s="281" t="s">
        <v>287</v>
      </c>
      <c r="D248" s="12">
        <f t="shared" si="34"/>
        <v>3500</v>
      </c>
      <c r="E248" s="270">
        <f>СОГАЗ!E251+Капитал!E251+Ингосстрах!E251+Ресо!E251</f>
        <v>3500</v>
      </c>
      <c r="F248" s="270">
        <f>СОГАЗ!F251+Капитал!F251+Ингосстрах!F251+Ресо!F251</f>
        <v>0</v>
      </c>
      <c r="G248" s="270">
        <f>СОГАЗ!G251+Капитал!G251+Ингосстрах!G251+Ресо!G251</f>
        <v>0</v>
      </c>
      <c r="H248" s="270">
        <f>СОГАЗ!H251+Капитал!H251+Ингосстрах!H251+Ресо!H251</f>
        <v>0</v>
      </c>
      <c r="I248" s="270">
        <f>СОГАЗ!I251+Капитал!I251+Ингосстрах!I251+Ресо!I251</f>
        <v>0</v>
      </c>
      <c r="J248" s="270">
        <f>СОГАЗ!J251+Капитал!J251+Ингосстрах!J251+Ресо!J251</f>
        <v>0</v>
      </c>
      <c r="K248" s="270">
        <f>СОГАЗ!K251+Капитал!K251+Ингосстрах!K251+Ресо!K251</f>
        <v>0</v>
      </c>
      <c r="L248" s="270">
        <f>СОГАЗ!L251+Капитал!L251+Ингосстрах!L251+Ресо!L251</f>
        <v>0</v>
      </c>
      <c r="M248" s="301">
        <f t="shared" si="35"/>
        <v>1500</v>
      </c>
      <c r="N248" s="305">
        <f>СОГАЗ!N251+Капитал!N251+Ингосстрах!N251+Ресо!N251</f>
        <v>1500</v>
      </c>
      <c r="O248" s="305">
        <f>СОГАЗ!O251+Капитал!O251+Ингосстрах!O251+Ресо!O251</f>
        <v>0</v>
      </c>
      <c r="P248" s="305">
        <f>СОГАЗ!P251+Капитал!P251+Ингосстрах!P251+Ресо!P251</f>
        <v>0</v>
      </c>
      <c r="Q248" s="305">
        <f>СОГАЗ!Q251+Капитал!Q251+Ингосстрах!Q251+Ресо!Q251</f>
        <v>0</v>
      </c>
      <c r="R248" s="305">
        <f>СОГАЗ!R251+Капитал!R251+Ингосстрах!R251+Ресо!R251</f>
        <v>0</v>
      </c>
      <c r="S248" s="305">
        <f>СОГАЗ!S251+Капитал!S251+Ингосстрах!S251+Ресо!S251</f>
        <v>0</v>
      </c>
      <c r="T248" s="305">
        <f>СОГАЗ!T251+Капитал!T251+Ингосстрах!T251+Ресо!T251</f>
        <v>0</v>
      </c>
      <c r="U248" s="305">
        <f>СОГАЗ!U251+Капитал!U251+Ингосстрах!U251+Ресо!U251</f>
        <v>0</v>
      </c>
      <c r="V248" s="305">
        <f>СОГАЗ!V251+Капитал!V251+Ингосстрах!V251+Ресо!V251</f>
        <v>0</v>
      </c>
      <c r="W248" s="305">
        <f>СОГАЗ!W251+Капитал!W251+Ингосстрах!W251+Ресо!W251</f>
        <v>0</v>
      </c>
      <c r="X248" s="305">
        <f>СОГАЗ!X251+Капитал!X251+Ингосстрах!X251+Ресо!X251</f>
        <v>0</v>
      </c>
      <c r="Y248" s="186">
        <f>СОГАЗ!Y251+Капитал!Y251+Ингосстрах!Y251+Ресо!Y251</f>
        <v>0</v>
      </c>
      <c r="Z248" s="12">
        <f t="shared" si="30"/>
        <v>0</v>
      </c>
      <c r="AA248" s="302">
        <f>СОГАЗ!AA251+Капитал!AA251+Ингосстрах!AA251+Ресо!AA251</f>
        <v>0</v>
      </c>
      <c r="AB248" s="302">
        <f>СОГАЗ!AB251+Капитал!AB251+Ингосстрах!AB251+Ресо!AB251</f>
        <v>0</v>
      </c>
      <c r="AC248" s="302">
        <f>СОГАЗ!AC251+Капитал!AC251+Ингосстрах!AC251+Ресо!AC251</f>
        <v>0</v>
      </c>
      <c r="AD248" s="303">
        <f>СОГАЗ!AD251+Капитал!AD251+Ингосстрах!AD251+Ресо!AD251</f>
        <v>0</v>
      </c>
      <c r="AE248" s="14">
        <f>СОГАЗ!AE251+Капитал!AE251+Ингосстрах!AE251+Ресо!AE251</f>
        <v>0</v>
      </c>
      <c r="AF248" s="305">
        <f>СОГАЗ!AF251+Капитал!AF251+Ингосстрах!AF251+Ресо!AF251</f>
        <v>0</v>
      </c>
      <c r="AG248" s="305">
        <f>СОГАЗ!AG251+Капитал!AG251+Ингосстрах!AG251+Ресо!AG251</f>
        <v>0</v>
      </c>
      <c r="AH248" s="302">
        <f>СОГАЗ!AH251+Капитал!AH251+Ингосстрах!AH251+Ресо!AH251</f>
        <v>0</v>
      </c>
      <c r="AI248" s="17">
        <f t="shared" si="31"/>
        <v>0</v>
      </c>
      <c r="AJ248" s="12">
        <f t="shared" si="32"/>
        <v>0</v>
      </c>
      <c r="AK248" s="302">
        <f>СОГАЗ!AK251+Капитал!AK251+Ингосстрах!AK251+Ресо!AK251</f>
        <v>0</v>
      </c>
      <c r="AL248" s="302">
        <f>СОГАЗ!AL251+Капитал!AL251+Ингосстрах!AL251+Ресо!AL251</f>
        <v>0</v>
      </c>
      <c r="AM248" s="303">
        <f>СОГАЗ!AM251+Капитал!AM251+Ингосстрах!AM251+Ресо!AM251</f>
        <v>0</v>
      </c>
      <c r="AN248" s="14">
        <f>СОГАЗ!AN251+Капитал!AN251+Ингосстрах!AN251+Ресо!AN251</f>
        <v>0</v>
      </c>
      <c r="AO248" s="186">
        <f>СОГАЗ!AO251+Капитал!AO251+Ингосстрах!AO251+Ресо!AO251</f>
        <v>0</v>
      </c>
      <c r="AP248" s="309">
        <f t="shared" si="33"/>
        <v>1508060</v>
      </c>
      <c r="AQ248" s="314">
        <f t="shared" si="36"/>
        <v>703955.00000000012</v>
      </c>
      <c r="AR248" s="307">
        <v>703955.00000000012</v>
      </c>
      <c r="AS248" s="307">
        <v>0</v>
      </c>
      <c r="AT248" s="307">
        <v>0</v>
      </c>
      <c r="AU248" s="307">
        <v>0</v>
      </c>
      <c r="AV248" s="307">
        <v>0</v>
      </c>
      <c r="AW248" s="307">
        <v>0</v>
      </c>
      <c r="AX248" s="307">
        <v>0</v>
      </c>
      <c r="AY248" s="307">
        <v>0</v>
      </c>
      <c r="AZ248" s="307">
        <v>0</v>
      </c>
      <c r="BA248" s="309">
        <v>804105</v>
      </c>
      <c r="BB248" s="307">
        <v>804105</v>
      </c>
      <c r="BC248" s="307">
        <v>0</v>
      </c>
      <c r="BD248" s="307">
        <v>0</v>
      </c>
      <c r="BE248" s="307">
        <v>0</v>
      </c>
      <c r="BF248" s="307">
        <v>0</v>
      </c>
      <c r="BG248" s="307">
        <v>0</v>
      </c>
      <c r="BH248" s="307">
        <v>0</v>
      </c>
      <c r="BI248" s="307">
        <v>0</v>
      </c>
      <c r="BJ248" s="307">
        <v>0</v>
      </c>
      <c r="BK248" s="307">
        <v>0</v>
      </c>
      <c r="BL248" s="307">
        <v>0</v>
      </c>
      <c r="BM248" s="307">
        <v>0</v>
      </c>
      <c r="BN248" s="314">
        <f t="shared" si="37"/>
        <v>0</v>
      </c>
      <c r="BO248" s="307">
        <v>0</v>
      </c>
      <c r="BP248" s="307">
        <v>0</v>
      </c>
      <c r="BQ248" s="307">
        <v>0</v>
      </c>
      <c r="BR248" s="307">
        <v>0</v>
      </c>
      <c r="BS248" s="307"/>
      <c r="BT248" s="307">
        <v>0</v>
      </c>
      <c r="BU248" s="307">
        <v>0</v>
      </c>
      <c r="BV248" s="307">
        <v>0</v>
      </c>
      <c r="BW248" s="314">
        <f t="shared" si="38"/>
        <v>0</v>
      </c>
      <c r="BX248" s="314">
        <f t="shared" si="39"/>
        <v>0</v>
      </c>
      <c r="BY248" s="307">
        <v>0</v>
      </c>
      <c r="BZ248" s="307">
        <v>0</v>
      </c>
      <c r="CA248" s="307">
        <v>0</v>
      </c>
      <c r="CB248" s="309">
        <v>0</v>
      </c>
      <c r="CC248" s="317">
        <v>0</v>
      </c>
      <c r="CE248" s="311"/>
    </row>
    <row r="249" spans="1:83" ht="18.75">
      <c r="A249" s="280">
        <v>520446</v>
      </c>
      <c r="B249" s="300">
        <v>242</v>
      </c>
      <c r="C249" s="281" t="s">
        <v>288</v>
      </c>
      <c r="D249" s="12">
        <f t="shared" si="34"/>
        <v>0</v>
      </c>
      <c r="E249" s="270">
        <f>СОГАЗ!E252+Капитал!E252+Ингосстрах!E252+Ресо!E252</f>
        <v>0</v>
      </c>
      <c r="F249" s="270">
        <f>СОГАЗ!F252+Капитал!F252+Ингосстрах!F252+Ресо!F252</f>
        <v>0</v>
      </c>
      <c r="G249" s="270">
        <f>СОГАЗ!G252+Капитал!G252+Ингосстрах!G252+Ресо!G252</f>
        <v>0</v>
      </c>
      <c r="H249" s="270">
        <f>СОГАЗ!H252+Капитал!H252+Ингосстрах!H252+Ресо!H252</f>
        <v>0</v>
      </c>
      <c r="I249" s="270">
        <f>СОГАЗ!I252+Капитал!I252+Ингосстрах!I252+Ресо!I252</f>
        <v>0</v>
      </c>
      <c r="J249" s="270">
        <f>СОГАЗ!J252+Капитал!J252+Ингосстрах!J252+Ресо!J252</f>
        <v>0</v>
      </c>
      <c r="K249" s="270">
        <f>СОГАЗ!K252+Капитал!K252+Ингосстрах!K252+Ресо!K252</f>
        <v>0</v>
      </c>
      <c r="L249" s="270">
        <f>СОГАЗ!L252+Капитал!L252+Ингосстрах!L252+Ресо!L252</f>
        <v>0</v>
      </c>
      <c r="M249" s="301">
        <f t="shared" si="35"/>
        <v>805</v>
      </c>
      <c r="N249" s="305">
        <f>СОГАЗ!N252+Капитал!N252+Ингосстрах!N252+Ресо!N252</f>
        <v>805</v>
      </c>
      <c r="O249" s="305">
        <f>СОГАЗ!O252+Капитал!O252+Ингосстрах!O252+Ресо!O252</f>
        <v>0</v>
      </c>
      <c r="P249" s="305">
        <f>СОГАЗ!P252+Капитал!P252+Ингосстрах!P252+Ресо!P252</f>
        <v>0</v>
      </c>
      <c r="Q249" s="305">
        <f>СОГАЗ!Q252+Капитал!Q252+Ингосстрах!Q252+Ресо!Q252</f>
        <v>870</v>
      </c>
      <c r="R249" s="305">
        <f>СОГАЗ!R252+Капитал!R252+Ингосстрах!R252+Ресо!R252</f>
        <v>980</v>
      </c>
      <c r="S249" s="305">
        <f>СОГАЗ!S252+Капитал!S252+Ингосстрах!S252+Ресо!S252</f>
        <v>0</v>
      </c>
      <c r="T249" s="305">
        <f>СОГАЗ!T252+Капитал!T252+Ингосстрах!T252+Ресо!T252</f>
        <v>0</v>
      </c>
      <c r="U249" s="305">
        <f>СОГАЗ!U252+Капитал!U252+Ингосстрах!U252+Ресо!U252</f>
        <v>0</v>
      </c>
      <c r="V249" s="305">
        <f>СОГАЗ!V252+Капитал!V252+Ингосстрах!V252+Ресо!V252</f>
        <v>0</v>
      </c>
      <c r="W249" s="305">
        <f>СОГАЗ!W252+Капитал!W252+Ингосстрах!W252+Ресо!W252</f>
        <v>0</v>
      </c>
      <c r="X249" s="305">
        <f>СОГАЗ!X252+Капитал!X252+Ингосстрах!X252+Ресо!X252</f>
        <v>0</v>
      </c>
      <c r="Y249" s="186">
        <f>СОГАЗ!Y252+Капитал!Y252+Ингосстрах!Y252+Ресо!Y252</f>
        <v>0</v>
      </c>
      <c r="Z249" s="12">
        <f t="shared" si="30"/>
        <v>0</v>
      </c>
      <c r="AA249" s="302">
        <f>СОГАЗ!AA252+Капитал!AA252+Ингосстрах!AA252+Ресо!AA252</f>
        <v>0</v>
      </c>
      <c r="AB249" s="302">
        <f>СОГАЗ!AB252+Капитал!AB252+Ингосстрах!AB252+Ресо!AB252</f>
        <v>0</v>
      </c>
      <c r="AC249" s="302">
        <f>СОГАЗ!AC252+Капитал!AC252+Ингосстрах!AC252+Ресо!AC252</f>
        <v>0</v>
      </c>
      <c r="AD249" s="303">
        <f>СОГАЗ!AD252+Капитал!AD252+Ингосстрах!AD252+Ресо!AD252</f>
        <v>0</v>
      </c>
      <c r="AE249" s="14">
        <f>СОГАЗ!AE252+Капитал!AE252+Ингосстрах!AE252+Ресо!AE252</f>
        <v>0</v>
      </c>
      <c r="AF249" s="305">
        <f>СОГАЗ!AF252+Капитал!AF252+Ингосстрах!AF252+Ресо!AF252</f>
        <v>0</v>
      </c>
      <c r="AG249" s="305">
        <f>СОГАЗ!AG252+Капитал!AG252+Ингосстрах!AG252+Ресо!AG252</f>
        <v>0</v>
      </c>
      <c r="AH249" s="302">
        <f>СОГАЗ!AH252+Капитал!AH252+Ингосстрах!AH252+Ресо!AH252</f>
        <v>0</v>
      </c>
      <c r="AI249" s="17">
        <f t="shared" si="31"/>
        <v>0</v>
      </c>
      <c r="AJ249" s="12">
        <f t="shared" si="32"/>
        <v>0</v>
      </c>
      <c r="AK249" s="302">
        <f>СОГАЗ!AK252+Капитал!AK252+Ингосстрах!AK252+Ресо!AK252</f>
        <v>0</v>
      </c>
      <c r="AL249" s="302">
        <f>СОГАЗ!AL252+Капитал!AL252+Ингосстрах!AL252+Ресо!AL252</f>
        <v>0</v>
      </c>
      <c r="AM249" s="303">
        <f>СОГАЗ!AM252+Капитал!AM252+Ингосстрах!AM252+Ресо!AM252</f>
        <v>0</v>
      </c>
      <c r="AN249" s="14">
        <f>СОГАЗ!AN252+Капитал!AN252+Ингосстрах!AN252+Ресо!AN252</f>
        <v>0</v>
      </c>
      <c r="AO249" s="186">
        <f>СОГАЗ!AO252+Капитал!AO252+Ингосстрах!AO252+Ресо!AO252</f>
        <v>0</v>
      </c>
      <c r="AP249" s="309">
        <f t="shared" si="33"/>
        <v>1931992.05</v>
      </c>
      <c r="AQ249" s="314">
        <f t="shared" si="36"/>
        <v>0</v>
      </c>
      <c r="AR249" s="307">
        <v>0</v>
      </c>
      <c r="AS249" s="307">
        <v>0</v>
      </c>
      <c r="AT249" s="307">
        <v>0</v>
      </c>
      <c r="AU249" s="307">
        <v>0</v>
      </c>
      <c r="AV249" s="307">
        <v>0</v>
      </c>
      <c r="AW249" s="307">
        <v>0</v>
      </c>
      <c r="AX249" s="307">
        <v>0</v>
      </c>
      <c r="AY249" s="307">
        <v>0</v>
      </c>
      <c r="AZ249" s="307">
        <v>0</v>
      </c>
      <c r="BA249" s="309">
        <v>1931992.05</v>
      </c>
      <c r="BB249" s="307">
        <v>431536.35</v>
      </c>
      <c r="BC249" s="307">
        <v>0</v>
      </c>
      <c r="BD249" s="307">
        <v>0</v>
      </c>
      <c r="BE249" s="307">
        <v>578471.70000000007</v>
      </c>
      <c r="BF249" s="307">
        <v>921984</v>
      </c>
      <c r="BG249" s="307">
        <v>0</v>
      </c>
      <c r="BH249" s="307">
        <v>0</v>
      </c>
      <c r="BI249" s="307">
        <v>0</v>
      </c>
      <c r="BJ249" s="307">
        <v>0</v>
      </c>
      <c r="BK249" s="307">
        <v>0</v>
      </c>
      <c r="BL249" s="307">
        <v>0</v>
      </c>
      <c r="BM249" s="307">
        <v>0</v>
      </c>
      <c r="BN249" s="314">
        <f t="shared" si="37"/>
        <v>0</v>
      </c>
      <c r="BO249" s="307">
        <v>0</v>
      </c>
      <c r="BP249" s="307">
        <v>0</v>
      </c>
      <c r="BQ249" s="307">
        <v>0</v>
      </c>
      <c r="BR249" s="307">
        <v>0</v>
      </c>
      <c r="BS249" s="307"/>
      <c r="BT249" s="307">
        <v>0</v>
      </c>
      <c r="BU249" s="307">
        <v>0</v>
      </c>
      <c r="BV249" s="307">
        <v>0</v>
      </c>
      <c r="BW249" s="314">
        <f t="shared" si="38"/>
        <v>0</v>
      </c>
      <c r="BX249" s="314">
        <f t="shared" si="39"/>
        <v>0</v>
      </c>
      <c r="BY249" s="307">
        <v>0</v>
      </c>
      <c r="BZ249" s="307">
        <v>0</v>
      </c>
      <c r="CA249" s="307">
        <v>0</v>
      </c>
      <c r="CB249" s="309">
        <v>0</v>
      </c>
      <c r="CC249" s="317">
        <v>0</v>
      </c>
      <c r="CE249" s="311"/>
    </row>
    <row r="250" spans="1:83" ht="28.5">
      <c r="A250" s="282">
        <v>520447</v>
      </c>
      <c r="B250" s="300">
        <v>243</v>
      </c>
      <c r="C250" s="283" t="s">
        <v>289</v>
      </c>
      <c r="D250" s="12">
        <f t="shared" si="34"/>
        <v>0</v>
      </c>
      <c r="E250" s="270">
        <f>СОГАЗ!E253+Капитал!E253+Ингосстрах!E253+Ресо!E253</f>
        <v>0</v>
      </c>
      <c r="F250" s="270">
        <f>СОГАЗ!F253+Капитал!F253+Ингосстрах!F253+Ресо!F253</f>
        <v>0</v>
      </c>
      <c r="G250" s="270">
        <f>СОГАЗ!G253+Капитал!G253+Ингосстрах!G253+Ресо!G253</f>
        <v>0</v>
      </c>
      <c r="H250" s="270">
        <f>СОГАЗ!H253+Капитал!H253+Ингосстрах!H253+Ресо!H253</f>
        <v>0</v>
      </c>
      <c r="I250" s="270">
        <f>СОГАЗ!I253+Капитал!I253+Ингосстрах!I253+Ресо!I253</f>
        <v>0</v>
      </c>
      <c r="J250" s="270">
        <f>СОГАЗ!J253+Капитал!J253+Ингосстрах!J253+Ресо!J253</f>
        <v>0</v>
      </c>
      <c r="K250" s="270">
        <f>СОГАЗ!K253+Капитал!K253+Ингосстрах!K253+Ресо!K253</f>
        <v>0</v>
      </c>
      <c r="L250" s="270">
        <f>СОГАЗ!L253+Капитал!L253+Ингосстрах!L253+Ресо!L253</f>
        <v>0</v>
      </c>
      <c r="M250" s="301">
        <f t="shared" si="35"/>
        <v>0</v>
      </c>
      <c r="N250" s="305">
        <f>СОГАЗ!N253+Капитал!N253+Ингосстрах!N253+Ресо!N253</f>
        <v>0</v>
      </c>
      <c r="O250" s="305">
        <f>СОГАЗ!O253+Капитал!O253+Ингосстрах!O253+Ресо!O253</f>
        <v>0</v>
      </c>
      <c r="P250" s="305">
        <f>СОГАЗ!P253+Капитал!P253+Ингосстрах!P253+Ресо!P253</f>
        <v>0</v>
      </c>
      <c r="Q250" s="305">
        <f>СОГАЗ!Q253+Капитал!Q253+Ингосстрах!Q253+Ресо!Q253</f>
        <v>0</v>
      </c>
      <c r="R250" s="305">
        <f>СОГАЗ!R253+Капитал!R253+Ингосстрах!R253+Ресо!R253</f>
        <v>3055</v>
      </c>
      <c r="S250" s="305">
        <f>СОГАЗ!S253+Капитал!S253+Ингосстрах!S253+Ресо!S253</f>
        <v>0</v>
      </c>
      <c r="T250" s="305">
        <f>СОГАЗ!T253+Капитал!T253+Ингосстрах!T253+Ресо!T253</f>
        <v>0</v>
      </c>
      <c r="U250" s="305">
        <f>СОГАЗ!U253+Капитал!U253+Ингосстрах!U253+Ресо!U253</f>
        <v>0</v>
      </c>
      <c r="V250" s="305">
        <f>СОГАЗ!V253+Капитал!V253+Ингосстрах!V253+Ресо!V253</f>
        <v>0</v>
      </c>
      <c r="W250" s="305">
        <f>СОГАЗ!W253+Капитал!W253+Ингосстрах!W253+Ресо!W253</f>
        <v>0</v>
      </c>
      <c r="X250" s="305">
        <f>СОГАЗ!X253+Капитал!X253+Ингосстрах!X253+Ресо!X253</f>
        <v>0</v>
      </c>
      <c r="Y250" s="186">
        <f>СОГАЗ!Y253+Капитал!Y253+Ингосстрах!Y253+Ресо!Y253</f>
        <v>0</v>
      </c>
      <c r="Z250" s="12">
        <f t="shared" si="30"/>
        <v>0</v>
      </c>
      <c r="AA250" s="302">
        <f>СОГАЗ!AA253+Капитал!AA253+Ингосстрах!AA253+Ресо!AA253</f>
        <v>0</v>
      </c>
      <c r="AB250" s="302">
        <f>СОГАЗ!AB253+Капитал!AB253+Ингосстрах!AB253+Ресо!AB253</f>
        <v>0</v>
      </c>
      <c r="AC250" s="302">
        <f>СОГАЗ!AC253+Капитал!AC253+Ингосстрах!AC253+Ресо!AC253</f>
        <v>0</v>
      </c>
      <c r="AD250" s="303">
        <f>СОГАЗ!AD253+Капитал!AD253+Ингосстрах!AD253+Ресо!AD253</f>
        <v>0</v>
      </c>
      <c r="AE250" s="14">
        <f>СОГАЗ!AE253+Капитал!AE253+Ингосстрах!AE253+Ресо!AE253</f>
        <v>0</v>
      </c>
      <c r="AF250" s="305">
        <f>СОГАЗ!AF253+Капитал!AF253+Ингосстрах!AF253+Ресо!AF253</f>
        <v>0</v>
      </c>
      <c r="AG250" s="305">
        <f>СОГАЗ!AG253+Капитал!AG253+Ингосстрах!AG253+Ресо!AG253</f>
        <v>0</v>
      </c>
      <c r="AH250" s="302">
        <f>СОГАЗ!AH253+Капитал!AH253+Ингосстрах!AH253+Ресо!AH253</f>
        <v>0</v>
      </c>
      <c r="AI250" s="17">
        <f t="shared" si="31"/>
        <v>0</v>
      </c>
      <c r="AJ250" s="12">
        <f t="shared" si="32"/>
        <v>0</v>
      </c>
      <c r="AK250" s="302">
        <f>СОГАЗ!AK253+Капитал!AK253+Ингосстрах!AK253+Ресо!AK253</f>
        <v>0</v>
      </c>
      <c r="AL250" s="302">
        <f>СОГАЗ!AL253+Капитал!AL253+Ингосстрах!AL253+Ресо!AL253</f>
        <v>0</v>
      </c>
      <c r="AM250" s="303">
        <f>СОГАЗ!AM253+Капитал!AM253+Ингосстрах!AM253+Ресо!AM253</f>
        <v>0</v>
      </c>
      <c r="AN250" s="14">
        <f>СОГАЗ!AN253+Капитал!AN253+Ингосстрах!AN253+Ресо!AN253</f>
        <v>0</v>
      </c>
      <c r="AO250" s="186">
        <f>СОГАЗ!AO253+Капитал!AO253+Ингосстрах!AO253+Ресо!AO253</f>
        <v>0</v>
      </c>
      <c r="AP250" s="309">
        <f t="shared" si="33"/>
        <v>2805375.95</v>
      </c>
      <c r="AQ250" s="314">
        <f t="shared" si="36"/>
        <v>0</v>
      </c>
      <c r="AR250" s="307">
        <v>0</v>
      </c>
      <c r="AS250" s="307">
        <v>0</v>
      </c>
      <c r="AT250" s="307">
        <v>0</v>
      </c>
      <c r="AU250" s="307">
        <v>0</v>
      </c>
      <c r="AV250" s="307">
        <v>0</v>
      </c>
      <c r="AW250" s="307">
        <v>0</v>
      </c>
      <c r="AX250" s="307">
        <v>0</v>
      </c>
      <c r="AY250" s="307">
        <v>0</v>
      </c>
      <c r="AZ250" s="307">
        <v>0</v>
      </c>
      <c r="BA250" s="309">
        <v>2805375.95</v>
      </c>
      <c r="BB250" s="307">
        <v>0</v>
      </c>
      <c r="BC250" s="307">
        <v>0</v>
      </c>
      <c r="BD250" s="307">
        <v>0</v>
      </c>
      <c r="BE250" s="307">
        <v>0</v>
      </c>
      <c r="BF250" s="307">
        <v>2805375.95</v>
      </c>
      <c r="BG250" s="307">
        <v>0</v>
      </c>
      <c r="BH250" s="307">
        <v>0</v>
      </c>
      <c r="BI250" s="307">
        <v>0</v>
      </c>
      <c r="BJ250" s="307">
        <v>0</v>
      </c>
      <c r="BK250" s="307">
        <v>0</v>
      </c>
      <c r="BL250" s="307">
        <v>0</v>
      </c>
      <c r="BM250" s="307">
        <v>0</v>
      </c>
      <c r="BN250" s="314">
        <f t="shared" si="37"/>
        <v>0</v>
      </c>
      <c r="BO250" s="307">
        <v>0</v>
      </c>
      <c r="BP250" s="307">
        <v>0</v>
      </c>
      <c r="BQ250" s="307">
        <v>0</v>
      </c>
      <c r="BR250" s="307">
        <v>0</v>
      </c>
      <c r="BS250" s="307"/>
      <c r="BT250" s="307">
        <v>0</v>
      </c>
      <c r="BU250" s="307">
        <v>0</v>
      </c>
      <c r="BV250" s="307">
        <v>0</v>
      </c>
      <c r="BW250" s="314">
        <f t="shared" si="38"/>
        <v>0</v>
      </c>
      <c r="BX250" s="314">
        <f t="shared" si="39"/>
        <v>0</v>
      </c>
      <c r="BY250" s="307">
        <v>0</v>
      </c>
      <c r="BZ250" s="307">
        <v>0</v>
      </c>
      <c r="CA250" s="307">
        <v>0</v>
      </c>
      <c r="CB250" s="309">
        <v>0</v>
      </c>
      <c r="CC250" s="317">
        <v>0</v>
      </c>
      <c r="CE250" s="311"/>
    </row>
    <row r="251" spans="1:83" ht="18.75">
      <c r="A251" s="284">
        <v>520448</v>
      </c>
      <c r="B251" s="300">
        <v>244</v>
      </c>
      <c r="C251" s="285" t="s">
        <v>290</v>
      </c>
      <c r="D251" s="12">
        <f t="shared" si="34"/>
        <v>0</v>
      </c>
      <c r="E251" s="270">
        <f>СОГАЗ!E254+Капитал!E254+Ингосстрах!E254+Ресо!E254</f>
        <v>0</v>
      </c>
      <c r="F251" s="270">
        <f>СОГАЗ!F254+Капитал!F254+Ингосстрах!F254+Ресо!F254</f>
        <v>0</v>
      </c>
      <c r="G251" s="270">
        <f>СОГАЗ!G254+Капитал!G254+Ингосстрах!G254+Ресо!G254</f>
        <v>0</v>
      </c>
      <c r="H251" s="270">
        <f>СОГАЗ!H254+Капитал!H254+Ингосстрах!H254+Ресо!H254</f>
        <v>0</v>
      </c>
      <c r="I251" s="270">
        <f>СОГАЗ!I254+Капитал!I254+Ингосстрах!I254+Ресо!I254</f>
        <v>0</v>
      </c>
      <c r="J251" s="270">
        <f>СОГАЗ!J254+Капитал!J254+Ингосстрах!J254+Ресо!J254</f>
        <v>0</v>
      </c>
      <c r="K251" s="270">
        <f>СОГАЗ!K254+Капитал!K254+Ингосстрах!K254+Ресо!K254</f>
        <v>0</v>
      </c>
      <c r="L251" s="270">
        <f>СОГАЗ!L254+Капитал!L254+Ингосстрах!L254+Ресо!L254</f>
        <v>0</v>
      </c>
      <c r="M251" s="301">
        <f t="shared" si="35"/>
        <v>0</v>
      </c>
      <c r="N251" s="305">
        <f>СОГАЗ!N254+Капитал!N254+Ингосстрах!N254+Ресо!N254</f>
        <v>0</v>
      </c>
      <c r="O251" s="305">
        <f>СОГАЗ!O254+Капитал!O254+Ингосстрах!O254+Ресо!O254</f>
        <v>0</v>
      </c>
      <c r="P251" s="305">
        <f>СОГАЗ!P254+Капитал!P254+Ингосстрах!P254+Ресо!P254</f>
        <v>0</v>
      </c>
      <c r="Q251" s="305">
        <f>СОГАЗ!Q254+Капитал!Q254+Ингосстрах!Q254+Ресо!Q254</f>
        <v>0</v>
      </c>
      <c r="R251" s="305">
        <f>СОГАЗ!R254+Капитал!R254+Ингосстрах!R254+Ресо!R254</f>
        <v>0</v>
      </c>
      <c r="S251" s="305">
        <f>СОГАЗ!S254+Капитал!S254+Ингосстрах!S254+Ресо!S254</f>
        <v>0</v>
      </c>
      <c r="T251" s="305">
        <f>СОГАЗ!T254+Капитал!T254+Ингосстрах!T254+Ресо!T254</f>
        <v>0</v>
      </c>
      <c r="U251" s="305">
        <f>СОГАЗ!U254+Капитал!U254+Ингосстрах!U254+Ресо!U254</f>
        <v>0</v>
      </c>
      <c r="V251" s="305">
        <f>СОГАЗ!V254+Капитал!V254+Ингосстрах!V254+Ресо!V254</f>
        <v>0</v>
      </c>
      <c r="W251" s="305">
        <f>СОГАЗ!W254+Капитал!W254+Ингосстрах!W254+Ресо!W254</f>
        <v>0</v>
      </c>
      <c r="X251" s="305">
        <f>СОГАЗ!X254+Капитал!X254+Ингосстрах!X254+Ресо!X254</f>
        <v>0</v>
      </c>
      <c r="Y251" s="186">
        <f>СОГАЗ!Y254+Капитал!Y254+Ингосстрах!Y254+Ресо!Y254</f>
        <v>0</v>
      </c>
      <c r="Z251" s="12">
        <f t="shared" si="30"/>
        <v>0</v>
      </c>
      <c r="AA251" s="302">
        <f>СОГАЗ!AA254+Капитал!AA254+Ингосстрах!AA254+Ресо!AA254</f>
        <v>0</v>
      </c>
      <c r="AB251" s="302">
        <f>СОГАЗ!AB254+Капитал!AB254+Ингосстрах!AB254+Ресо!AB254</f>
        <v>0</v>
      </c>
      <c r="AC251" s="302">
        <f>СОГАЗ!AC254+Капитал!AC254+Ингосстрах!AC254+Ресо!AC254</f>
        <v>0</v>
      </c>
      <c r="AD251" s="303">
        <f>СОГАЗ!AD254+Капитал!AD254+Ингосстрах!AD254+Ресо!AD254</f>
        <v>0</v>
      </c>
      <c r="AE251" s="14">
        <f>СОГАЗ!AE254+Капитал!AE254+Ингосстрах!AE254+Ресо!AE254</f>
        <v>0</v>
      </c>
      <c r="AF251" s="305">
        <f>СОГАЗ!AF254+Капитал!AF254+Ингосстрах!AF254+Ресо!AF254</f>
        <v>0</v>
      </c>
      <c r="AG251" s="305">
        <f>СОГАЗ!AG254+Капитал!AG254+Ингосстрах!AG254+Ресо!AG254</f>
        <v>0</v>
      </c>
      <c r="AH251" s="302">
        <f>СОГАЗ!AH254+Капитал!AH254+Ингосстрах!AH254+Ресо!AH254</f>
        <v>0</v>
      </c>
      <c r="AI251" s="17">
        <f t="shared" si="31"/>
        <v>0</v>
      </c>
      <c r="AJ251" s="12">
        <f t="shared" si="32"/>
        <v>0</v>
      </c>
      <c r="AK251" s="302">
        <f>СОГАЗ!AK254+Капитал!AK254+Ингосстрах!AK254+Ресо!AK254</f>
        <v>0</v>
      </c>
      <c r="AL251" s="302">
        <f>СОГАЗ!AL254+Капитал!AL254+Ингосстрах!AL254+Ресо!AL254</f>
        <v>0</v>
      </c>
      <c r="AM251" s="303">
        <f>СОГАЗ!AM254+Капитал!AM254+Ингосстрах!AM254+Ресо!AM254</f>
        <v>0</v>
      </c>
      <c r="AN251" s="14">
        <f>СОГАЗ!AN254+Капитал!AN254+Ингосстрах!AN254+Ресо!AN254</f>
        <v>0</v>
      </c>
      <c r="AO251" s="186">
        <f>СОГАЗ!AO254+Капитал!AO254+Ингосстрах!AO254+Ресо!AO254</f>
        <v>0</v>
      </c>
      <c r="AP251" s="309">
        <f t="shared" si="33"/>
        <v>0</v>
      </c>
      <c r="AQ251" s="314">
        <f t="shared" si="36"/>
        <v>0</v>
      </c>
      <c r="AR251" s="307">
        <v>0</v>
      </c>
      <c r="AS251" s="307">
        <v>0</v>
      </c>
      <c r="AT251" s="307">
        <v>0</v>
      </c>
      <c r="AU251" s="307">
        <v>0</v>
      </c>
      <c r="AV251" s="307">
        <v>0</v>
      </c>
      <c r="AW251" s="307">
        <v>0</v>
      </c>
      <c r="AX251" s="307">
        <v>0</v>
      </c>
      <c r="AY251" s="307">
        <v>0</v>
      </c>
      <c r="AZ251" s="307">
        <v>0</v>
      </c>
      <c r="BA251" s="309">
        <v>0</v>
      </c>
      <c r="BB251" s="307">
        <v>0</v>
      </c>
      <c r="BC251" s="307">
        <v>0</v>
      </c>
      <c r="BD251" s="307">
        <v>0</v>
      </c>
      <c r="BE251" s="307">
        <v>0</v>
      </c>
      <c r="BF251" s="307">
        <v>0</v>
      </c>
      <c r="BG251" s="307">
        <v>0</v>
      </c>
      <c r="BH251" s="307">
        <v>0</v>
      </c>
      <c r="BI251" s="307">
        <v>0</v>
      </c>
      <c r="BJ251" s="307">
        <v>0</v>
      </c>
      <c r="BK251" s="307">
        <v>0</v>
      </c>
      <c r="BL251" s="307">
        <v>0</v>
      </c>
      <c r="BM251" s="307">
        <v>0</v>
      </c>
      <c r="BN251" s="314">
        <f t="shared" si="37"/>
        <v>0</v>
      </c>
      <c r="BO251" s="307">
        <v>0</v>
      </c>
      <c r="BP251" s="307">
        <v>0</v>
      </c>
      <c r="BQ251" s="307">
        <v>0</v>
      </c>
      <c r="BR251" s="307">
        <v>0</v>
      </c>
      <c r="BS251" s="307"/>
      <c r="BT251" s="307">
        <v>0</v>
      </c>
      <c r="BU251" s="307">
        <v>0</v>
      </c>
      <c r="BV251" s="307">
        <v>0</v>
      </c>
      <c r="BW251" s="314">
        <f t="shared" si="38"/>
        <v>0</v>
      </c>
      <c r="BX251" s="314">
        <f t="shared" si="39"/>
        <v>0</v>
      </c>
      <c r="BY251" s="307">
        <v>0</v>
      </c>
      <c r="BZ251" s="307">
        <v>0</v>
      </c>
      <c r="CA251" s="307">
        <v>0</v>
      </c>
      <c r="CB251" s="309">
        <v>0</v>
      </c>
      <c r="CC251" s="317">
        <v>0</v>
      </c>
      <c r="CE251" s="311"/>
    </row>
    <row r="252" spans="1:83" ht="17.25" customHeight="1">
      <c r="A252" s="286">
        <v>520295</v>
      </c>
      <c r="B252" s="300">
        <v>245</v>
      </c>
      <c r="C252" s="287" t="s">
        <v>291</v>
      </c>
      <c r="D252" s="12">
        <f t="shared" si="34"/>
        <v>0</v>
      </c>
      <c r="E252" s="270">
        <f>СОГАЗ!E255+Капитал!E255+Ингосстрах!E255+Ресо!E255</f>
        <v>0</v>
      </c>
      <c r="F252" s="270">
        <f>СОГАЗ!F255+Капитал!F255+Ингосстрах!F255+Ресо!F255</f>
        <v>0</v>
      </c>
      <c r="G252" s="270">
        <f>СОГАЗ!G255+Капитал!G255+Ингосстрах!G255+Ресо!G255</f>
        <v>0</v>
      </c>
      <c r="H252" s="270">
        <f>СОГАЗ!H255+Капитал!H255+Ингосстрах!H255+Ресо!H255</f>
        <v>0</v>
      </c>
      <c r="I252" s="270">
        <f>СОГАЗ!I255+Капитал!I255+Ингосстрах!I255+Ресо!I255</f>
        <v>0</v>
      </c>
      <c r="J252" s="270">
        <f>СОГАЗ!J255+Капитал!J255+Ингосстрах!J255+Ресо!J255</f>
        <v>0</v>
      </c>
      <c r="K252" s="270">
        <f>СОГАЗ!K255+Капитал!K255+Ингосстрах!K255+Ресо!K255</f>
        <v>0</v>
      </c>
      <c r="L252" s="270">
        <f>СОГАЗ!L255+Капитал!L255+Ингосстрах!L255+Ресо!L255</f>
        <v>0</v>
      </c>
      <c r="M252" s="301">
        <f t="shared" si="35"/>
        <v>0</v>
      </c>
      <c r="N252" s="305">
        <f>СОГАЗ!N255+Капитал!N255+Ингосстрах!N255+Ресо!N255</f>
        <v>0</v>
      </c>
      <c r="O252" s="305">
        <f>СОГАЗ!O255+Капитал!O255+Ингосстрах!O255+Ресо!O255</f>
        <v>0</v>
      </c>
      <c r="P252" s="305">
        <f>СОГАЗ!P255+Капитал!P255+Ингосстрах!P255+Ресо!P255</f>
        <v>0</v>
      </c>
      <c r="Q252" s="305">
        <f>СОГАЗ!Q255+Капитал!Q255+Ингосстрах!Q255+Ресо!Q255</f>
        <v>0</v>
      </c>
      <c r="R252" s="305">
        <f>СОГАЗ!R255+Капитал!R255+Ингосстрах!R255+Ресо!R255</f>
        <v>0</v>
      </c>
      <c r="S252" s="305">
        <f>СОГАЗ!S255+Капитал!S255+Ингосстрах!S255+Ресо!S255</f>
        <v>0</v>
      </c>
      <c r="T252" s="305">
        <f>СОГАЗ!T255+Капитал!T255+Ингосстрах!T255+Ресо!T255</f>
        <v>0</v>
      </c>
      <c r="U252" s="305">
        <f>СОГАЗ!U255+Капитал!U255+Ингосстрах!U255+Ресо!U255</f>
        <v>0</v>
      </c>
      <c r="V252" s="305">
        <f>СОГАЗ!V255+Капитал!V255+Ингосстрах!V255+Ресо!V255</f>
        <v>0</v>
      </c>
      <c r="W252" s="305">
        <f>СОГАЗ!W255+Капитал!W255+Ингосстрах!W255+Ресо!W255</f>
        <v>0</v>
      </c>
      <c r="X252" s="305">
        <f>СОГАЗ!X255+Капитал!X255+Ингосстрах!X255+Ресо!X255</f>
        <v>0</v>
      </c>
      <c r="Y252" s="186">
        <f>СОГАЗ!Y255+Капитал!Y255+Ингосстрах!Y255+Ресо!Y255</f>
        <v>0</v>
      </c>
      <c r="Z252" s="12">
        <f t="shared" si="30"/>
        <v>0</v>
      </c>
      <c r="AA252" s="302">
        <f>СОГАЗ!AA255+Капитал!AA255+Ингосстрах!AA255+Ресо!AA255</f>
        <v>0</v>
      </c>
      <c r="AB252" s="302">
        <f>СОГАЗ!AB255+Капитал!AB255+Ингосстрах!AB255+Ресо!AB255</f>
        <v>0</v>
      </c>
      <c r="AC252" s="302">
        <f>СОГАЗ!AC255+Капитал!AC255+Ингосстрах!AC255+Ресо!AC255</f>
        <v>0</v>
      </c>
      <c r="AD252" s="303">
        <f>СОГАЗ!AD255+Капитал!AD255+Ингосстрах!AD255+Ресо!AD255</f>
        <v>0</v>
      </c>
      <c r="AE252" s="14">
        <f>СОГАЗ!AE255+Капитал!AE255+Ингосстрах!AE255+Ресо!AE255</f>
        <v>0</v>
      </c>
      <c r="AF252" s="305">
        <f>СОГАЗ!AF255+Капитал!AF255+Ингосстрах!AF255+Ресо!AF255</f>
        <v>0</v>
      </c>
      <c r="AG252" s="305">
        <f>СОГАЗ!AG255+Капитал!AG255+Ингосстрах!AG255+Ресо!AG255</f>
        <v>0</v>
      </c>
      <c r="AH252" s="302">
        <f>СОГАЗ!AH255+Капитал!AH255+Ингосстрах!AH255+Ресо!AH255</f>
        <v>0</v>
      </c>
      <c r="AI252" s="17">
        <f t="shared" si="31"/>
        <v>0</v>
      </c>
      <c r="AJ252" s="12">
        <f t="shared" si="32"/>
        <v>0</v>
      </c>
      <c r="AK252" s="302">
        <f>СОГАЗ!AK255+Капитал!AK255+Ингосстрах!AK255+Ресо!AK255</f>
        <v>0</v>
      </c>
      <c r="AL252" s="302">
        <f>СОГАЗ!AL255+Капитал!AL255+Ингосстрах!AL255+Ресо!AL255</f>
        <v>0</v>
      </c>
      <c r="AM252" s="303">
        <f>СОГАЗ!AM255+Капитал!AM255+Ингосстрах!AM255+Ресо!AM255</f>
        <v>0</v>
      </c>
      <c r="AN252" s="14">
        <f>СОГАЗ!AN255+Капитал!AN255+Ингосстрах!AN255+Ресо!AN255</f>
        <v>0</v>
      </c>
      <c r="AO252" s="186">
        <f>СОГАЗ!AO255+Капитал!AO255+Ингосстрах!AO255+Ресо!AO255</f>
        <v>0</v>
      </c>
      <c r="AP252" s="309">
        <f t="shared" si="33"/>
        <v>0</v>
      </c>
      <c r="AQ252" s="314">
        <f t="shared" si="36"/>
        <v>0</v>
      </c>
      <c r="AR252" s="307">
        <v>0</v>
      </c>
      <c r="AS252" s="307">
        <v>0</v>
      </c>
      <c r="AT252" s="307">
        <v>0</v>
      </c>
      <c r="AU252" s="307">
        <v>0</v>
      </c>
      <c r="AV252" s="307">
        <v>0</v>
      </c>
      <c r="AW252" s="307">
        <v>0</v>
      </c>
      <c r="AX252" s="307">
        <v>0</v>
      </c>
      <c r="AY252" s="307">
        <v>0</v>
      </c>
      <c r="AZ252" s="307">
        <v>0</v>
      </c>
      <c r="BA252" s="309">
        <v>0</v>
      </c>
      <c r="BB252" s="307">
        <v>0</v>
      </c>
      <c r="BC252" s="307">
        <v>0</v>
      </c>
      <c r="BD252" s="307">
        <v>0</v>
      </c>
      <c r="BE252" s="307">
        <v>0</v>
      </c>
      <c r="BF252" s="307">
        <v>0</v>
      </c>
      <c r="BG252" s="307">
        <v>0</v>
      </c>
      <c r="BH252" s="307">
        <v>0</v>
      </c>
      <c r="BI252" s="307">
        <v>0</v>
      </c>
      <c r="BJ252" s="307">
        <v>0</v>
      </c>
      <c r="BK252" s="307">
        <v>0</v>
      </c>
      <c r="BL252" s="307">
        <v>0</v>
      </c>
      <c r="BM252" s="307">
        <v>0</v>
      </c>
      <c r="BN252" s="314">
        <f t="shared" si="37"/>
        <v>0</v>
      </c>
      <c r="BO252" s="307">
        <v>0</v>
      </c>
      <c r="BP252" s="307">
        <v>0</v>
      </c>
      <c r="BQ252" s="307">
        <v>0</v>
      </c>
      <c r="BR252" s="307">
        <v>0</v>
      </c>
      <c r="BS252" s="307"/>
      <c r="BT252" s="307">
        <v>0</v>
      </c>
      <c r="BU252" s="307">
        <v>0</v>
      </c>
      <c r="BV252" s="307">
        <v>0</v>
      </c>
      <c r="BW252" s="314">
        <f t="shared" si="38"/>
        <v>0</v>
      </c>
      <c r="BX252" s="314">
        <f t="shared" si="39"/>
        <v>0</v>
      </c>
      <c r="BY252" s="307">
        <v>0</v>
      </c>
      <c r="BZ252" s="307">
        <v>0</v>
      </c>
      <c r="CA252" s="307">
        <v>0</v>
      </c>
      <c r="CB252" s="309">
        <v>0</v>
      </c>
      <c r="CC252" s="317">
        <v>0</v>
      </c>
      <c r="CE252" s="311"/>
    </row>
    <row r="253" spans="1:83" ht="18.75">
      <c r="A253" s="288">
        <v>520449</v>
      </c>
      <c r="B253" s="300">
        <v>246</v>
      </c>
      <c r="C253" s="289" t="s">
        <v>292</v>
      </c>
      <c r="D253" s="12">
        <f t="shared" si="34"/>
        <v>1000</v>
      </c>
      <c r="E253" s="270">
        <f>СОГАЗ!E256+Капитал!E256+Ингосстрах!E256+Ресо!E256</f>
        <v>1000</v>
      </c>
      <c r="F253" s="270">
        <f>СОГАЗ!F256+Капитал!F256+Ингосстрах!F256+Ресо!F256</f>
        <v>0</v>
      </c>
      <c r="G253" s="270">
        <f>СОГАЗ!G256+Капитал!G256+Ингосстрах!G256+Ресо!G256</f>
        <v>0</v>
      </c>
      <c r="H253" s="270">
        <f>СОГАЗ!H256+Капитал!H256+Ингосстрах!H256+Ресо!H256</f>
        <v>0</v>
      </c>
      <c r="I253" s="270">
        <f>СОГАЗ!I256+Капитал!I256+Ингосстрах!I256+Ресо!I256</f>
        <v>0</v>
      </c>
      <c r="J253" s="270">
        <f>СОГАЗ!J256+Капитал!J256+Ингосстрах!J256+Ресо!J256</f>
        <v>0</v>
      </c>
      <c r="K253" s="270">
        <f>СОГАЗ!K256+Капитал!K256+Ингосстрах!K256+Ресо!K256</f>
        <v>0</v>
      </c>
      <c r="L253" s="270">
        <f>СОГАЗ!L256+Капитал!L256+Ингосстрах!L256+Ресо!L256</f>
        <v>0</v>
      </c>
      <c r="M253" s="301">
        <f t="shared" si="35"/>
        <v>1125</v>
      </c>
      <c r="N253" s="305">
        <f>СОГАЗ!N256+Капитал!N256+Ингосстрах!N256+Ресо!N256</f>
        <v>1125</v>
      </c>
      <c r="O253" s="305">
        <f>СОГАЗ!O256+Капитал!O256+Ингосстрах!O256+Ресо!O256</f>
        <v>0</v>
      </c>
      <c r="P253" s="305">
        <f>СОГАЗ!P256+Капитал!P256+Ингосстрах!P256+Ресо!P256</f>
        <v>0</v>
      </c>
      <c r="Q253" s="305">
        <f>СОГАЗ!Q256+Капитал!Q256+Ингосстрах!Q256+Ресо!Q256</f>
        <v>0</v>
      </c>
      <c r="R253" s="305">
        <f>СОГАЗ!R256+Капитал!R256+Ингосстрах!R256+Ресо!R256</f>
        <v>0</v>
      </c>
      <c r="S253" s="305">
        <f>СОГАЗ!S256+Капитал!S256+Ингосстрах!S256+Ресо!S256</f>
        <v>0</v>
      </c>
      <c r="T253" s="305">
        <f>СОГАЗ!T256+Капитал!T256+Ингосстрах!T256+Ресо!T256</f>
        <v>0</v>
      </c>
      <c r="U253" s="305">
        <f>СОГАЗ!U256+Капитал!U256+Ингосстрах!U256+Ресо!U256</f>
        <v>0</v>
      </c>
      <c r="V253" s="305">
        <f>СОГАЗ!V256+Капитал!V256+Ингосстрах!V256+Ресо!V256</f>
        <v>0</v>
      </c>
      <c r="W253" s="305">
        <f>СОГАЗ!W256+Капитал!W256+Ингосстрах!W256+Ресо!W256</f>
        <v>0</v>
      </c>
      <c r="X253" s="305">
        <f>СОГАЗ!X256+Капитал!X256+Ингосстрах!X256+Ресо!X256</f>
        <v>0</v>
      </c>
      <c r="Y253" s="186">
        <f>СОГАЗ!Y256+Капитал!Y256+Ингосстрах!Y256+Ресо!Y256</f>
        <v>0</v>
      </c>
      <c r="Z253" s="12">
        <f t="shared" si="30"/>
        <v>0</v>
      </c>
      <c r="AA253" s="290">
        <f>СОГАЗ!AA256+Капитал!AA256+Ингосстрах!AA256+Ресо!AA256</f>
        <v>0</v>
      </c>
      <c r="AB253" s="290">
        <f>СОГАЗ!AB256+Капитал!AB256+Ингосстрах!AB256+Ресо!AB256</f>
        <v>0</v>
      </c>
      <c r="AC253" s="290">
        <f>СОГАЗ!AC256+Капитал!AC256+Ингосстрах!AC256+Ресо!AC256</f>
        <v>0</v>
      </c>
      <c r="AD253" s="291">
        <f>СОГАЗ!AD256+Капитал!AD256+Ингосстрах!AD256+Ресо!AD256</f>
        <v>0</v>
      </c>
      <c r="AE253" s="301">
        <f>СОГАЗ!AE256+Капитал!AE256+Ингосстрах!AE256+Ресо!AE256</f>
        <v>0</v>
      </c>
      <c r="AF253" s="290">
        <f>СОГАЗ!AF256+Капитал!AF256+Ингосстрах!AF256+Ресо!AF256</f>
        <v>0</v>
      </c>
      <c r="AG253" s="290">
        <f>СОГАЗ!AG256+Капитал!AG256+Ингосстрах!AG256+Ресо!AG256</f>
        <v>0</v>
      </c>
      <c r="AH253" s="290">
        <f>СОГАЗ!AH256+Капитал!AH256+Ингосстрах!AH256+Ресо!AH256</f>
        <v>0</v>
      </c>
      <c r="AI253" s="17">
        <f t="shared" si="31"/>
        <v>0</v>
      </c>
      <c r="AJ253" s="12">
        <f t="shared" si="32"/>
        <v>0</v>
      </c>
      <c r="AK253" s="306">
        <f>СОГАЗ!AK256+Капитал!AK256+Ингосстрах!AK256+Ресо!AK256</f>
        <v>0</v>
      </c>
      <c r="AL253" s="306">
        <f>СОГАЗ!AL256+Капитал!AL256+Ингосстрах!AL256+Ресо!AL256</f>
        <v>0</v>
      </c>
      <c r="AM253" s="80">
        <f>СОГАЗ!AM256+Капитал!AM256+Ингосстрах!AM256+Ресо!AM256</f>
        <v>0</v>
      </c>
      <c r="AN253" s="301">
        <f>СОГАЗ!AN256+Капитал!AN256+Ингосстрах!AN256+Ресо!AN256</f>
        <v>0</v>
      </c>
      <c r="AO253" s="292">
        <f>СОГАЗ!AO256+Капитал!AO256+Ингосстрах!AO256+Ресо!AO256</f>
        <v>0</v>
      </c>
      <c r="AP253" s="309">
        <f t="shared" si="33"/>
        <v>1370415</v>
      </c>
      <c r="AQ253" s="314">
        <f t="shared" si="36"/>
        <v>198930</v>
      </c>
      <c r="AR253" s="307">
        <v>198930</v>
      </c>
      <c r="AS253" s="307">
        <v>0</v>
      </c>
      <c r="AT253" s="307">
        <v>0</v>
      </c>
      <c r="AU253" s="307">
        <v>0</v>
      </c>
      <c r="AV253" s="307">
        <v>0</v>
      </c>
      <c r="AW253" s="307">
        <v>0</v>
      </c>
      <c r="AX253" s="307">
        <v>0</v>
      </c>
      <c r="AY253" s="307">
        <v>0</v>
      </c>
      <c r="AZ253" s="307">
        <v>0</v>
      </c>
      <c r="BA253" s="309">
        <v>1171485</v>
      </c>
      <c r="BB253" s="307">
        <v>1171485</v>
      </c>
      <c r="BC253" s="307">
        <v>0</v>
      </c>
      <c r="BD253" s="307">
        <v>0</v>
      </c>
      <c r="BE253" s="307">
        <v>0</v>
      </c>
      <c r="BF253" s="307">
        <v>0</v>
      </c>
      <c r="BG253" s="307">
        <v>0</v>
      </c>
      <c r="BH253" s="307">
        <v>0</v>
      </c>
      <c r="BI253" s="307">
        <v>0</v>
      </c>
      <c r="BJ253" s="307">
        <v>0</v>
      </c>
      <c r="BK253" s="307">
        <v>0</v>
      </c>
      <c r="BL253" s="307">
        <v>0</v>
      </c>
      <c r="BM253" s="307">
        <v>0</v>
      </c>
      <c r="BN253" s="314">
        <f t="shared" si="37"/>
        <v>0</v>
      </c>
      <c r="BO253" s="307">
        <v>0</v>
      </c>
      <c r="BP253" s="307">
        <v>0</v>
      </c>
      <c r="BQ253" s="307">
        <v>0</v>
      </c>
      <c r="BR253" s="307">
        <v>0</v>
      </c>
      <c r="BS253" s="307"/>
      <c r="BT253" s="307">
        <v>0</v>
      </c>
      <c r="BU253" s="307">
        <v>0</v>
      </c>
      <c r="BV253" s="307">
        <v>0</v>
      </c>
      <c r="BW253" s="314">
        <f t="shared" si="38"/>
        <v>0</v>
      </c>
      <c r="BX253" s="314">
        <f t="shared" si="39"/>
        <v>0</v>
      </c>
      <c r="BY253" s="307">
        <v>0</v>
      </c>
      <c r="BZ253" s="307">
        <v>0</v>
      </c>
      <c r="CA253" s="307">
        <v>0</v>
      </c>
      <c r="CB253" s="309">
        <v>0</v>
      </c>
      <c r="CC253" s="317">
        <v>0</v>
      </c>
      <c r="CE253" s="311"/>
    </row>
    <row r="254" spans="1:83" ht="28.5">
      <c r="A254" s="288">
        <v>520258</v>
      </c>
      <c r="B254" s="300">
        <v>247</v>
      </c>
      <c r="C254" s="289" t="s">
        <v>293</v>
      </c>
      <c r="D254" s="12">
        <f t="shared" si="34"/>
        <v>0</v>
      </c>
      <c r="E254" s="270">
        <f>СОГАЗ!E257+Капитал!E257+Ингосстрах!E257+Ресо!E257</f>
        <v>0</v>
      </c>
      <c r="F254" s="270">
        <f>СОГАЗ!F257+Капитал!F257+Ингосстрах!F257+Ресо!F257</f>
        <v>0</v>
      </c>
      <c r="G254" s="270">
        <f>СОГАЗ!G257+Капитал!G257+Ингосстрах!G257+Ресо!G257</f>
        <v>0</v>
      </c>
      <c r="H254" s="270">
        <f>СОГАЗ!H257+Капитал!H257+Ингосстрах!H257+Ресо!H257</f>
        <v>0</v>
      </c>
      <c r="I254" s="270">
        <f>СОГАЗ!I257+Капитал!I257+Ингосстрах!I257+Ресо!I257</f>
        <v>0</v>
      </c>
      <c r="J254" s="270">
        <f>СОГАЗ!J257+Капитал!J257+Ингосстрах!J257+Ресо!J257</f>
        <v>0</v>
      </c>
      <c r="K254" s="270">
        <f>СОГАЗ!K257+Капитал!K257+Ингосстрах!K257+Ресо!K257</f>
        <v>0</v>
      </c>
      <c r="L254" s="270">
        <f>СОГАЗ!L257+Капитал!L257+Ингосстрах!L257+Ресо!L257</f>
        <v>0</v>
      </c>
      <c r="M254" s="301">
        <f t="shared" si="35"/>
        <v>0</v>
      </c>
      <c r="N254" s="305">
        <f>СОГАЗ!N257+Капитал!N257+Ингосстрах!N257+Ресо!N257</f>
        <v>0</v>
      </c>
      <c r="O254" s="305">
        <f>СОГАЗ!O257+Капитал!O257+Ингосстрах!O257+Ресо!O257</f>
        <v>0</v>
      </c>
      <c r="P254" s="305">
        <f>СОГАЗ!P257+Капитал!P257+Ингосстрах!P257+Ресо!P257</f>
        <v>0</v>
      </c>
      <c r="Q254" s="305">
        <f>СОГАЗ!Q257+Капитал!Q257+Ингосстрах!Q257+Ресо!Q257</f>
        <v>0</v>
      </c>
      <c r="R254" s="305">
        <f>СОГАЗ!R257+Капитал!R257+Ингосстрах!R257+Ресо!R257</f>
        <v>0</v>
      </c>
      <c r="S254" s="305">
        <f>СОГАЗ!S257+Капитал!S257+Ингосстрах!S257+Ресо!S257</f>
        <v>0</v>
      </c>
      <c r="T254" s="305">
        <f>СОГАЗ!T257+Капитал!T257+Ингосстрах!T257+Ресо!T257</f>
        <v>0</v>
      </c>
      <c r="U254" s="305">
        <f>СОГАЗ!U257+Капитал!U257+Ингосстрах!U257+Ресо!U257</f>
        <v>0</v>
      </c>
      <c r="V254" s="305">
        <f>СОГАЗ!V257+Капитал!V257+Ингосстрах!V257+Ресо!V257</f>
        <v>0</v>
      </c>
      <c r="W254" s="305">
        <f>СОГАЗ!W257+Капитал!W257+Ингосстрах!W257+Ресо!W257</f>
        <v>0</v>
      </c>
      <c r="X254" s="305">
        <f>СОГАЗ!X257+Капитал!X257+Ингосстрах!X257+Ресо!X257</f>
        <v>0</v>
      </c>
      <c r="Y254" s="186">
        <f>СОГАЗ!Y257+Капитал!Y257+Ингосстрах!Y257+Ресо!Y257</f>
        <v>0</v>
      </c>
      <c r="Z254" s="12">
        <f t="shared" si="30"/>
        <v>0</v>
      </c>
      <c r="AA254" s="290">
        <f>СОГАЗ!AA257+Капитал!AA257+Ингосстрах!AA257+Ресо!AA257</f>
        <v>0</v>
      </c>
      <c r="AB254" s="290">
        <f>СОГАЗ!AB257+Капитал!AB257+Ингосстрах!AB257+Ресо!AB257</f>
        <v>0</v>
      </c>
      <c r="AC254" s="290">
        <f>СОГАЗ!AC257+Капитал!AC257+Ингосстрах!AC257+Ресо!AC257</f>
        <v>0</v>
      </c>
      <c r="AD254" s="291">
        <f>СОГАЗ!AD257+Капитал!AD257+Ингосстрах!AD257+Ресо!AD257</f>
        <v>0</v>
      </c>
      <c r="AE254" s="301">
        <f>СОГАЗ!AE257+Капитал!AE257+Ингосстрах!AE257+Ресо!AE257</f>
        <v>0</v>
      </c>
      <c r="AF254" s="290">
        <f>СОГАЗ!AF257+Капитал!AF257+Ингосстрах!AF257+Ресо!AF257</f>
        <v>0</v>
      </c>
      <c r="AG254" s="290">
        <f>СОГАЗ!AG257+Капитал!AG257+Ингосстрах!AG257+Ресо!AG257</f>
        <v>0</v>
      </c>
      <c r="AH254" s="290">
        <f>СОГАЗ!AH257+Капитал!AH257+Ингосстрах!AH257+Ресо!AH257</f>
        <v>0</v>
      </c>
      <c r="AI254" s="17">
        <f t="shared" si="31"/>
        <v>0</v>
      </c>
      <c r="AJ254" s="12">
        <f t="shared" si="32"/>
        <v>0</v>
      </c>
      <c r="AK254" s="290">
        <f>СОГАЗ!AK257+Капитал!AK257+Ингосстрах!AK257+Ресо!AK257</f>
        <v>0</v>
      </c>
      <c r="AL254" s="290">
        <f>СОГАЗ!AL257+Капитал!AL257+Ингосстрах!AL257+Ресо!AL257</f>
        <v>0</v>
      </c>
      <c r="AM254" s="292">
        <f>СОГАЗ!AM257+Капитал!AM257+Ингосстрах!AM257+Ресо!AM257</f>
        <v>0</v>
      </c>
      <c r="AN254" s="301">
        <f>СОГАЗ!AN257+Капитал!AN257+Ингосстрах!AN257+Ресо!AN257</f>
        <v>0</v>
      </c>
      <c r="AO254" s="292">
        <f>СОГАЗ!AO257+Капитал!AO257+Ингосстрах!AO257+Ресо!AO257</f>
        <v>0</v>
      </c>
      <c r="AP254" s="309">
        <f t="shared" si="33"/>
        <v>0</v>
      </c>
      <c r="AQ254" s="314">
        <f t="shared" si="36"/>
        <v>0</v>
      </c>
      <c r="AR254" s="307">
        <v>0</v>
      </c>
      <c r="AS254" s="307">
        <v>0</v>
      </c>
      <c r="AT254" s="307">
        <v>0</v>
      </c>
      <c r="AU254" s="307">
        <v>0</v>
      </c>
      <c r="AV254" s="307">
        <v>0</v>
      </c>
      <c r="AW254" s="307">
        <v>0</v>
      </c>
      <c r="AX254" s="307">
        <v>0</v>
      </c>
      <c r="AY254" s="307">
        <v>0</v>
      </c>
      <c r="AZ254" s="307">
        <v>0</v>
      </c>
      <c r="BA254" s="309">
        <v>0</v>
      </c>
      <c r="BB254" s="307">
        <v>0</v>
      </c>
      <c r="BC254" s="307">
        <v>0</v>
      </c>
      <c r="BD254" s="307">
        <v>0</v>
      </c>
      <c r="BE254" s="307">
        <v>0</v>
      </c>
      <c r="BF254" s="307">
        <v>0</v>
      </c>
      <c r="BG254" s="307">
        <v>0</v>
      </c>
      <c r="BH254" s="307">
        <v>0</v>
      </c>
      <c r="BI254" s="307">
        <v>0</v>
      </c>
      <c r="BJ254" s="307">
        <v>0</v>
      </c>
      <c r="BK254" s="307">
        <v>0</v>
      </c>
      <c r="BL254" s="307">
        <v>0</v>
      </c>
      <c r="BM254" s="307">
        <v>0</v>
      </c>
      <c r="BN254" s="314">
        <f t="shared" si="37"/>
        <v>0</v>
      </c>
      <c r="BO254" s="307">
        <v>0</v>
      </c>
      <c r="BP254" s="307">
        <v>0</v>
      </c>
      <c r="BQ254" s="307">
        <v>0</v>
      </c>
      <c r="BR254" s="307">
        <v>0</v>
      </c>
      <c r="BS254" s="307"/>
      <c r="BT254" s="307">
        <v>0</v>
      </c>
      <c r="BU254" s="307">
        <v>0</v>
      </c>
      <c r="BV254" s="307">
        <v>0</v>
      </c>
      <c r="BW254" s="314">
        <f t="shared" si="38"/>
        <v>0</v>
      </c>
      <c r="BX254" s="314">
        <f t="shared" si="39"/>
        <v>0</v>
      </c>
      <c r="BY254" s="307">
        <v>0</v>
      </c>
      <c r="BZ254" s="307">
        <v>0</v>
      </c>
      <c r="CA254" s="307">
        <v>0</v>
      </c>
      <c r="CB254" s="309">
        <v>0</v>
      </c>
      <c r="CC254" s="317">
        <v>0</v>
      </c>
      <c r="CE254" s="311"/>
    </row>
    <row r="255" spans="1:83" ht="18.75">
      <c r="A255" s="293">
        <v>520363</v>
      </c>
      <c r="B255" s="300">
        <v>248</v>
      </c>
      <c r="C255" s="294" t="s">
        <v>298</v>
      </c>
      <c r="D255" s="12">
        <f t="shared" si="34"/>
        <v>0</v>
      </c>
      <c r="E255" s="270">
        <f>СОГАЗ!E258+Капитал!E258+Ингосстрах!E258+Ресо!E258</f>
        <v>0</v>
      </c>
      <c r="F255" s="270">
        <f>СОГАЗ!F258+Капитал!F258+Ингосстрах!F258+Ресо!F258</f>
        <v>0</v>
      </c>
      <c r="G255" s="270">
        <f>СОГАЗ!G258+Капитал!G258+Ингосстрах!G258+Ресо!G258</f>
        <v>0</v>
      </c>
      <c r="H255" s="270">
        <f>СОГАЗ!H258+Капитал!H258+Ингосстрах!H258+Ресо!H258</f>
        <v>0</v>
      </c>
      <c r="I255" s="270">
        <f>СОГАЗ!I258+Капитал!I258+Ингосстрах!I258+Ресо!I258</f>
        <v>0</v>
      </c>
      <c r="J255" s="270">
        <f>СОГАЗ!J258+Капитал!J258+Ингосстрах!J258+Ресо!J258</f>
        <v>0</v>
      </c>
      <c r="K255" s="270">
        <f>СОГАЗ!K258+Капитал!K258+Ингосстрах!K258+Ресо!K258</f>
        <v>0</v>
      </c>
      <c r="L255" s="270">
        <f>СОГАЗ!L258+Капитал!L258+Ингосстрах!L258+Ресо!L258</f>
        <v>0</v>
      </c>
      <c r="M255" s="12">
        <f t="shared" si="35"/>
        <v>0</v>
      </c>
      <c r="N255" s="305">
        <f>СОГАЗ!N258+Капитал!N258+Ингосстрах!N258+Ресо!N258</f>
        <v>0</v>
      </c>
      <c r="O255" s="305">
        <f>СОГАЗ!O258+Капитал!O258+Ингосстрах!O258+Ресо!O258</f>
        <v>0</v>
      </c>
      <c r="P255" s="305">
        <f>СОГАЗ!P258+Капитал!P258+Ингосстрах!P258+Ресо!P258</f>
        <v>0</v>
      </c>
      <c r="Q255" s="305">
        <f>СОГАЗ!Q258+Капитал!Q258+Ингосстрах!Q258+Ресо!Q258</f>
        <v>0</v>
      </c>
      <c r="R255" s="305">
        <f>СОГАЗ!R258+Капитал!R258+Ингосстрах!R258+Ресо!R258</f>
        <v>0</v>
      </c>
      <c r="S255" s="305">
        <f>СОГАЗ!S258+Капитал!S258+Ингосстрах!S258+Ресо!S258</f>
        <v>0</v>
      </c>
      <c r="T255" s="305">
        <f>СОГАЗ!T258+Капитал!T258+Ингосстрах!T258+Ресо!T258</f>
        <v>0</v>
      </c>
      <c r="U255" s="305">
        <f>СОГАЗ!U258+Капитал!U258+Ингосстрах!U258+Ресо!U258</f>
        <v>0</v>
      </c>
      <c r="V255" s="305">
        <f>СОГАЗ!V258+Капитал!V258+Ингосстрах!V258+Ресо!V258</f>
        <v>0</v>
      </c>
      <c r="W255" s="305">
        <f>СОГАЗ!W258+Капитал!W258+Ингосстрах!W258+Ресо!W258</f>
        <v>0</v>
      </c>
      <c r="X255" s="305">
        <f>СОГАЗ!X258+Капитал!X258+Ингосстрах!X258+Ресо!X258</f>
        <v>0</v>
      </c>
      <c r="Y255" s="186">
        <f>СОГАЗ!Y258+Капитал!Y258+Ингосстрах!Y258+Ресо!Y258</f>
        <v>0</v>
      </c>
      <c r="Z255" s="12">
        <f t="shared" si="30"/>
        <v>0</v>
      </c>
      <c r="AA255" s="290">
        <f>СОГАЗ!AA258+Капитал!AA258+Ингосстрах!AA258+Ресо!AA258</f>
        <v>0</v>
      </c>
      <c r="AB255" s="290">
        <f>СОГАЗ!AB258+Капитал!AB258+Ингосстрах!AB258+Ресо!AB258</f>
        <v>0</v>
      </c>
      <c r="AC255" s="290">
        <f>СОГАЗ!AC258+Капитал!AC258+Ингосстрах!AC258+Ресо!AC258</f>
        <v>0</v>
      </c>
      <c r="AD255" s="291">
        <f>СОГАЗ!AD258+Капитал!AD258+Ингосстрах!AD258+Ресо!AD258</f>
        <v>0</v>
      </c>
      <c r="AE255" s="301">
        <f>СОГАЗ!AE258+Капитал!AE258+Ингосстрах!AE258+Ресо!AE258</f>
        <v>0</v>
      </c>
      <c r="AF255" s="290">
        <f>СОГАЗ!AF258+Капитал!AF258+Ингосстрах!AF258+Ресо!AF258</f>
        <v>0</v>
      </c>
      <c r="AG255" s="290">
        <f>СОГАЗ!AG258+Капитал!AG258+Ингосстрах!AG258+Ресо!AG258</f>
        <v>0</v>
      </c>
      <c r="AH255" s="290">
        <f>СОГАЗ!AH258+Капитал!AH258+Ингосстрах!AH258+Ресо!AH258</f>
        <v>0</v>
      </c>
      <c r="AI255" s="17">
        <f t="shared" si="31"/>
        <v>0</v>
      </c>
      <c r="AJ255" s="12">
        <f t="shared" si="32"/>
        <v>0</v>
      </c>
      <c r="AK255" s="290">
        <f>СОГАЗ!AK258+Капитал!AK258+Ингосстрах!AK258+Ресо!AK258</f>
        <v>0</v>
      </c>
      <c r="AL255" s="290">
        <f>СОГАЗ!AL258+Капитал!AL258+Ингосстрах!AL258+Ресо!AL258</f>
        <v>0</v>
      </c>
      <c r="AM255" s="292">
        <f>СОГАЗ!AM258+Капитал!AM258+Ингосстрах!AM258+Ресо!AM258</f>
        <v>0</v>
      </c>
      <c r="AN255" s="301">
        <f>СОГАЗ!AN258+Капитал!AN258+Ингосстрах!AN258+Ресо!AN258</f>
        <v>0</v>
      </c>
      <c r="AO255" s="292">
        <f>СОГАЗ!AO258+Капитал!AO258+Ингосстрах!AO258+Ресо!AO258</f>
        <v>0</v>
      </c>
      <c r="AP255" s="309">
        <f t="shared" si="33"/>
        <v>0</v>
      </c>
      <c r="AQ255" s="314">
        <f t="shared" si="36"/>
        <v>0</v>
      </c>
      <c r="AR255" s="307">
        <v>0</v>
      </c>
      <c r="AS255" s="307">
        <v>0</v>
      </c>
      <c r="AT255" s="307">
        <v>0</v>
      </c>
      <c r="AU255" s="307">
        <v>0</v>
      </c>
      <c r="AV255" s="307">
        <v>0</v>
      </c>
      <c r="AW255" s="307">
        <v>0</v>
      </c>
      <c r="AX255" s="307">
        <v>0</v>
      </c>
      <c r="AY255" s="307">
        <v>0</v>
      </c>
      <c r="AZ255" s="307">
        <v>0</v>
      </c>
      <c r="BA255" s="309">
        <v>0</v>
      </c>
      <c r="BB255" s="307">
        <v>0</v>
      </c>
      <c r="BC255" s="307">
        <v>0</v>
      </c>
      <c r="BD255" s="307">
        <v>0</v>
      </c>
      <c r="BE255" s="307">
        <v>0</v>
      </c>
      <c r="BF255" s="307">
        <v>0</v>
      </c>
      <c r="BG255" s="307">
        <v>0</v>
      </c>
      <c r="BH255" s="307">
        <v>0</v>
      </c>
      <c r="BI255" s="307">
        <v>0</v>
      </c>
      <c r="BJ255" s="307">
        <v>0</v>
      </c>
      <c r="BK255" s="307">
        <v>0</v>
      </c>
      <c r="BL255" s="307">
        <v>0</v>
      </c>
      <c r="BM255" s="307">
        <v>0</v>
      </c>
      <c r="BN255" s="314">
        <f t="shared" si="37"/>
        <v>0</v>
      </c>
      <c r="BO255" s="307">
        <v>0</v>
      </c>
      <c r="BP255" s="307">
        <v>0</v>
      </c>
      <c r="BQ255" s="307">
        <v>0</v>
      </c>
      <c r="BR255" s="307">
        <v>0</v>
      </c>
      <c r="BS255" s="307"/>
      <c r="BT255" s="307">
        <v>0</v>
      </c>
      <c r="BU255" s="307">
        <v>0</v>
      </c>
      <c r="BV255" s="307">
        <v>0</v>
      </c>
      <c r="BW255" s="314">
        <f t="shared" si="38"/>
        <v>0</v>
      </c>
      <c r="BX255" s="314">
        <f t="shared" si="39"/>
        <v>0</v>
      </c>
      <c r="BY255" s="307">
        <v>0</v>
      </c>
      <c r="BZ255" s="307">
        <v>0</v>
      </c>
      <c r="CA255" s="307">
        <v>0</v>
      </c>
      <c r="CB255" s="309">
        <v>0</v>
      </c>
      <c r="CC255" s="317">
        <v>0</v>
      </c>
      <c r="CE255" s="311"/>
    </row>
    <row r="256" spans="1:83" ht="19.5" thickBot="1">
      <c r="A256" s="318">
        <v>520451</v>
      </c>
      <c r="B256" s="295">
        <v>249</v>
      </c>
      <c r="C256" s="296" t="s">
        <v>301</v>
      </c>
      <c r="D256" s="319">
        <f t="shared" si="34"/>
        <v>0</v>
      </c>
      <c r="E256" s="320">
        <f>СОГАЗ!E259+Капитал!E259+Ингосстрах!E259+Ресо!E259</f>
        <v>0</v>
      </c>
      <c r="F256" s="320">
        <f>СОГАЗ!F259+Капитал!F259+Ингосстрах!F259+Ресо!F259</f>
        <v>0</v>
      </c>
      <c r="G256" s="320">
        <f>СОГАЗ!G259+Капитал!G259+Ингосстрах!G259+Ресо!G259</f>
        <v>0</v>
      </c>
      <c r="H256" s="320">
        <f>СОГАЗ!H259+Капитал!H259+Ингосстрах!H259+Ресо!H259</f>
        <v>0</v>
      </c>
      <c r="I256" s="320">
        <f>СОГАЗ!I259+Капитал!I259+Ингосстрах!I259+Ресо!I259</f>
        <v>0</v>
      </c>
      <c r="J256" s="320">
        <f>СОГАЗ!J259+Капитал!J259+Ингосстрах!J259+Ресо!J259</f>
        <v>0</v>
      </c>
      <c r="K256" s="320">
        <f>СОГАЗ!K259+Капитал!K259+Ингосстрах!K259+Ресо!K259</f>
        <v>0</v>
      </c>
      <c r="L256" s="320">
        <f>СОГАЗ!L259+Капитал!L259+Ингосстрах!L259+Ресо!L259</f>
        <v>0</v>
      </c>
      <c r="M256" s="319">
        <f t="shared" si="35"/>
        <v>0</v>
      </c>
      <c r="N256" s="321">
        <f>СОГАЗ!N259+Капитал!N259+Ингосстрах!N259+Ресо!N259</f>
        <v>0</v>
      </c>
      <c r="O256" s="321">
        <f>СОГАЗ!O259+Капитал!O259+Ингосстрах!O259+Ресо!O259</f>
        <v>0</v>
      </c>
      <c r="P256" s="321">
        <f>СОГАЗ!P259+Капитал!P259+Ингосстрах!P259+Ресо!P259</f>
        <v>0</v>
      </c>
      <c r="Q256" s="321">
        <f>СОГАЗ!Q259+Капитал!Q259+Ингосстрах!Q259+Ресо!Q259</f>
        <v>0</v>
      </c>
      <c r="R256" s="321">
        <f>СОГАЗ!R259+Капитал!R259+Ингосстрах!R259+Ресо!R259</f>
        <v>0</v>
      </c>
      <c r="S256" s="321">
        <f>СОГАЗ!S259+Капитал!S259+Ингосстрах!S259+Ресо!S259</f>
        <v>0</v>
      </c>
      <c r="T256" s="321">
        <f>СОГАЗ!T259+Капитал!T259+Ингосстрах!T259+Ресо!T259</f>
        <v>0</v>
      </c>
      <c r="U256" s="321">
        <f>СОГАЗ!U259+Капитал!U259+Ингосстрах!U259+Ресо!U259</f>
        <v>0</v>
      </c>
      <c r="V256" s="321">
        <f>СОГАЗ!V259+Капитал!V259+Ингосстрах!V259+Ресо!V259</f>
        <v>0</v>
      </c>
      <c r="W256" s="321">
        <f>СОГАЗ!W259+Капитал!W259+Ингосстрах!W259+Ресо!W259</f>
        <v>0</v>
      </c>
      <c r="X256" s="321">
        <f>СОГАЗ!X259+Капитал!X259+Ингосстрах!X259+Ресо!X259</f>
        <v>0</v>
      </c>
      <c r="Y256" s="322">
        <f>СОГАЗ!Y259+Капитал!Y259+Ингосстрах!Y259+Ресо!Y259</f>
        <v>0</v>
      </c>
      <c r="Z256" s="319">
        <f t="shared" si="30"/>
        <v>0</v>
      </c>
      <c r="AA256" s="297">
        <f>СОГАЗ!AA259+Капитал!AA259+Ингосстрах!AA259+Ресо!AA259</f>
        <v>0</v>
      </c>
      <c r="AB256" s="297">
        <f>СОГАЗ!AB259+Капитал!AB259+Ингосстрах!AB259+Ресо!AB259</f>
        <v>0</v>
      </c>
      <c r="AC256" s="297">
        <f>СОГАЗ!AC259+Капитал!AC259+Ингосстрах!AC259+Ресо!AC259</f>
        <v>0</v>
      </c>
      <c r="AD256" s="298">
        <f>СОГАЗ!AD259+Капитал!AD259+Ингосстрах!AD259+Ресо!AD259</f>
        <v>0</v>
      </c>
      <c r="AE256" s="103">
        <f>СОГАЗ!AE259+Капитал!AE259+Ингосстрах!AE259+Ресо!AE259</f>
        <v>0</v>
      </c>
      <c r="AF256" s="297">
        <f>СОГАЗ!AF259+Капитал!AF259+Ингосстрах!AF259+Ресо!AF259</f>
        <v>0</v>
      </c>
      <c r="AG256" s="297">
        <f>СОГАЗ!AG259+Капитал!AG259+Ингосстрах!AG259+Ресо!AG259</f>
        <v>0</v>
      </c>
      <c r="AH256" s="297">
        <f>СОГАЗ!AH259+Капитал!AH259+Ингосстрах!AH259+Ресо!AH259</f>
        <v>0</v>
      </c>
      <c r="AI256" s="323">
        <f t="shared" si="31"/>
        <v>0</v>
      </c>
      <c r="AJ256" s="319">
        <f t="shared" si="32"/>
        <v>80</v>
      </c>
      <c r="AK256" s="297">
        <f>СОГАЗ!AK259+Капитал!AK259+Ингосстрах!AK259+Ресо!AK259</f>
        <v>0</v>
      </c>
      <c r="AL256" s="297">
        <f>СОГАЗ!AL259+Капитал!AL259+Ингосстрах!AL259+Ресо!AL259</f>
        <v>0</v>
      </c>
      <c r="AM256" s="298">
        <f>СОГАЗ!AM259+Капитал!AM259+Ингосстрах!AM259+Ресо!AM259</f>
        <v>80</v>
      </c>
      <c r="AN256" s="72">
        <f>СОГАЗ!AN259+Капитал!AN259+Ингосстрах!AN259+Ресо!AN259</f>
        <v>0</v>
      </c>
      <c r="AO256" s="299">
        <f>СОГАЗ!AO259+Капитал!AO259+Ингосстрах!AO259+Ресо!AO259</f>
        <v>0</v>
      </c>
      <c r="AP256" s="324">
        <f t="shared" si="33"/>
        <v>10019640.800000001</v>
      </c>
      <c r="AQ256" s="314">
        <f t="shared" si="36"/>
        <v>0</v>
      </c>
      <c r="AR256" s="325">
        <v>0</v>
      </c>
      <c r="AS256" s="325">
        <v>0</v>
      </c>
      <c r="AT256" s="325">
        <v>0</v>
      </c>
      <c r="AU256" s="325">
        <v>0</v>
      </c>
      <c r="AV256" s="325">
        <v>0</v>
      </c>
      <c r="AW256" s="325">
        <v>0</v>
      </c>
      <c r="AX256" s="325">
        <v>0</v>
      </c>
      <c r="AY256" s="325">
        <v>0</v>
      </c>
      <c r="AZ256" s="325">
        <v>0</v>
      </c>
      <c r="BA256" s="324">
        <v>0</v>
      </c>
      <c r="BB256" s="325">
        <v>0</v>
      </c>
      <c r="BC256" s="325">
        <v>0</v>
      </c>
      <c r="BD256" s="325">
        <v>0</v>
      </c>
      <c r="BE256" s="325">
        <v>0</v>
      </c>
      <c r="BF256" s="325">
        <v>0</v>
      </c>
      <c r="BG256" s="325">
        <v>0</v>
      </c>
      <c r="BH256" s="325">
        <v>0</v>
      </c>
      <c r="BI256" s="325">
        <v>0</v>
      </c>
      <c r="BJ256" s="325">
        <v>0</v>
      </c>
      <c r="BK256" s="325">
        <v>0</v>
      </c>
      <c r="BL256" s="325">
        <v>0</v>
      </c>
      <c r="BM256" s="325">
        <v>0</v>
      </c>
      <c r="BN256" s="314">
        <f t="shared" si="37"/>
        <v>0</v>
      </c>
      <c r="BO256" s="325">
        <v>0</v>
      </c>
      <c r="BP256" s="325">
        <v>0</v>
      </c>
      <c r="BQ256" s="325">
        <v>0</v>
      </c>
      <c r="BR256" s="325">
        <v>0</v>
      </c>
      <c r="BS256" s="325"/>
      <c r="BT256" s="325">
        <v>0</v>
      </c>
      <c r="BU256" s="325">
        <v>0</v>
      </c>
      <c r="BV256" s="325">
        <v>0</v>
      </c>
      <c r="BW256" s="314">
        <f t="shared" si="38"/>
        <v>0</v>
      </c>
      <c r="BX256" s="314">
        <f t="shared" si="39"/>
        <v>10019640.800000001</v>
      </c>
      <c r="BY256" s="325">
        <v>0</v>
      </c>
      <c r="BZ256" s="325">
        <v>0</v>
      </c>
      <c r="CA256" s="325">
        <v>10019640.800000001</v>
      </c>
      <c r="CB256" s="324">
        <v>0</v>
      </c>
      <c r="CC256" s="326">
        <v>0</v>
      </c>
      <c r="CE256" s="311"/>
    </row>
    <row r="257" spans="1:81" ht="43.5" thickBot="1">
      <c r="A257" s="190"/>
      <c r="B257" s="191"/>
      <c r="C257" s="65" t="s">
        <v>294</v>
      </c>
      <c r="D257" s="29">
        <f t="shared" ref="D257:AI257" si="40">SUM(D8:D256)</f>
        <v>9010702</v>
      </c>
      <c r="E257" s="29">
        <f t="shared" si="40"/>
        <v>6675668</v>
      </c>
      <c r="F257" s="29">
        <f t="shared" si="40"/>
        <v>827807</v>
      </c>
      <c r="G257" s="29">
        <f t="shared" si="40"/>
        <v>604905</v>
      </c>
      <c r="H257" s="29">
        <f t="shared" si="40"/>
        <v>786388</v>
      </c>
      <c r="I257" s="29">
        <f t="shared" si="40"/>
        <v>849633</v>
      </c>
      <c r="J257" s="29">
        <f t="shared" si="40"/>
        <v>267820</v>
      </c>
      <c r="K257" s="29">
        <f t="shared" si="40"/>
        <v>185459</v>
      </c>
      <c r="L257" s="29">
        <f t="shared" si="40"/>
        <v>1095367</v>
      </c>
      <c r="M257" s="29">
        <f t="shared" si="40"/>
        <v>5577866</v>
      </c>
      <c r="N257" s="29">
        <f t="shared" si="40"/>
        <v>4572529</v>
      </c>
      <c r="O257" s="29">
        <f t="shared" si="40"/>
        <v>88659</v>
      </c>
      <c r="P257" s="29">
        <f t="shared" si="40"/>
        <v>35181</v>
      </c>
      <c r="Q257" s="29">
        <f t="shared" si="40"/>
        <v>336579</v>
      </c>
      <c r="R257" s="29">
        <f t="shared" si="40"/>
        <v>156307</v>
      </c>
      <c r="S257" s="29">
        <f t="shared" si="40"/>
        <v>2242</v>
      </c>
      <c r="T257" s="29">
        <f t="shared" si="40"/>
        <v>45181</v>
      </c>
      <c r="U257" s="29">
        <f t="shared" si="40"/>
        <v>37647</v>
      </c>
      <c r="V257" s="29">
        <f t="shared" si="40"/>
        <v>2500</v>
      </c>
      <c r="W257" s="29">
        <f t="shared" si="40"/>
        <v>389125</v>
      </c>
      <c r="X257" s="29">
        <f t="shared" si="40"/>
        <v>14351</v>
      </c>
      <c r="Y257" s="29">
        <f t="shared" si="40"/>
        <v>990986</v>
      </c>
      <c r="Z257" s="29">
        <f t="shared" si="40"/>
        <v>1707972</v>
      </c>
      <c r="AA257" s="29">
        <f t="shared" si="40"/>
        <v>1117194</v>
      </c>
      <c r="AB257" s="29">
        <f t="shared" si="40"/>
        <v>14682</v>
      </c>
      <c r="AC257" s="29">
        <f t="shared" si="40"/>
        <v>418214</v>
      </c>
      <c r="AD257" s="29">
        <f t="shared" si="40"/>
        <v>157882</v>
      </c>
      <c r="AE257" s="29">
        <f t="shared" si="40"/>
        <v>488213</v>
      </c>
      <c r="AF257" s="29">
        <f t="shared" si="40"/>
        <v>11643</v>
      </c>
      <c r="AG257" s="29">
        <f t="shared" si="40"/>
        <v>28275</v>
      </c>
      <c r="AH257" s="29">
        <f t="shared" si="40"/>
        <v>10030</v>
      </c>
      <c r="AI257" s="29">
        <f t="shared" si="40"/>
        <v>498243</v>
      </c>
      <c r="AJ257" s="29">
        <f t="shared" ref="AJ257:BO257" si="41">SUM(AJ8:AJ256)</f>
        <v>192958</v>
      </c>
      <c r="AK257" s="29">
        <f t="shared" si="41"/>
        <v>191625</v>
      </c>
      <c r="AL257" s="29">
        <f t="shared" si="41"/>
        <v>21873</v>
      </c>
      <c r="AM257" s="29">
        <f t="shared" si="41"/>
        <v>1333</v>
      </c>
      <c r="AN257" s="29">
        <f t="shared" si="41"/>
        <v>909755</v>
      </c>
      <c r="AO257" s="29">
        <f t="shared" si="41"/>
        <v>727</v>
      </c>
      <c r="AP257" s="308">
        <f t="shared" si="41"/>
        <v>36257659681.583748</v>
      </c>
      <c r="AQ257" s="308">
        <f t="shared" si="41"/>
        <v>5055085115.5600023</v>
      </c>
      <c r="AR257" s="308">
        <f t="shared" si="41"/>
        <v>3818006346.960001</v>
      </c>
      <c r="AS257" s="308">
        <f t="shared" si="41"/>
        <v>1487384695.6714933</v>
      </c>
      <c r="AT257" s="308">
        <f t="shared" si="41"/>
        <v>1324105400.0000005</v>
      </c>
      <c r="AU257" s="308">
        <f t="shared" si="41"/>
        <v>81112118.87999998</v>
      </c>
      <c r="AV257" s="308">
        <f t="shared" si="41"/>
        <v>218206942.24000001</v>
      </c>
      <c r="AW257" s="308">
        <f t="shared" si="41"/>
        <v>90944716.320000008</v>
      </c>
      <c r="AX257" s="308">
        <f t="shared" si="41"/>
        <v>86779036.400000006</v>
      </c>
      <c r="AY257" s="308">
        <f t="shared" si="41"/>
        <v>148328253.60999998</v>
      </c>
      <c r="AZ257" s="308">
        <f t="shared" si="41"/>
        <v>611707701.1500001</v>
      </c>
      <c r="BA257" s="308">
        <f t="shared" si="41"/>
        <v>7781910372.4700031</v>
      </c>
      <c r="BB257" s="308">
        <f t="shared" si="41"/>
        <v>4763609987.8299999</v>
      </c>
      <c r="BC257" s="308">
        <f t="shared" si="41"/>
        <v>273171677.85000008</v>
      </c>
      <c r="BD257" s="308">
        <f t="shared" si="41"/>
        <v>119166243.86999997</v>
      </c>
      <c r="BE257" s="308">
        <f t="shared" si="41"/>
        <v>223794742.89000002</v>
      </c>
      <c r="BF257" s="308">
        <f t="shared" si="41"/>
        <v>146984852.79999998</v>
      </c>
      <c r="BG257" s="308">
        <f t="shared" si="41"/>
        <v>21380989.940000001</v>
      </c>
      <c r="BH257" s="308">
        <f t="shared" si="41"/>
        <v>27759206.399999999</v>
      </c>
      <c r="BI257" s="308">
        <f t="shared" si="41"/>
        <v>27780646.489999995</v>
      </c>
      <c r="BJ257" s="308">
        <f t="shared" si="41"/>
        <v>0</v>
      </c>
      <c r="BK257" s="308">
        <f t="shared" si="41"/>
        <v>228143987.50000006</v>
      </c>
      <c r="BL257" s="308">
        <f t="shared" si="41"/>
        <v>1065486796.51</v>
      </c>
      <c r="BM257" s="308">
        <f t="shared" si="41"/>
        <v>884631240.38999975</v>
      </c>
      <c r="BN257" s="308">
        <f t="shared" si="41"/>
        <v>1090543787.52</v>
      </c>
      <c r="BO257" s="308">
        <f t="shared" si="41"/>
        <v>636197500.23999977</v>
      </c>
      <c r="BP257" s="308">
        <f t="shared" ref="BP257:CU257" si="42">SUM(BP8:BP256)</f>
        <v>6447893.9399999976</v>
      </c>
      <c r="BQ257" s="308">
        <f t="shared" si="42"/>
        <v>337854179.9000001</v>
      </c>
      <c r="BR257" s="308">
        <f t="shared" si="42"/>
        <v>110044213.44000001</v>
      </c>
      <c r="BS257" s="308">
        <f t="shared" si="42"/>
        <v>15805936106.943729</v>
      </c>
      <c r="BT257" s="308">
        <f t="shared" si="42"/>
        <v>1951040557.4256394</v>
      </c>
      <c r="BU257" s="308">
        <f t="shared" si="42"/>
        <v>2283114758.3967052</v>
      </c>
      <c r="BV257" s="308">
        <f t="shared" si="42"/>
        <v>305304382.89000005</v>
      </c>
      <c r="BW257" s="308">
        <f t="shared" si="42"/>
        <v>16111240489.833731</v>
      </c>
      <c r="BX257" s="308">
        <f t="shared" si="42"/>
        <v>3951161085.9999995</v>
      </c>
      <c r="BY257" s="308">
        <f t="shared" si="42"/>
        <v>3784208820.8999996</v>
      </c>
      <c r="BZ257" s="308">
        <f t="shared" si="42"/>
        <v>1848666609.8499999</v>
      </c>
      <c r="CA257" s="308">
        <f t="shared" si="42"/>
        <v>166952265.09999999</v>
      </c>
      <c r="CB257" s="308">
        <f t="shared" si="42"/>
        <v>2267718830.1999993</v>
      </c>
      <c r="CC257" s="327">
        <f t="shared" si="42"/>
        <v>1812171.0900000005</v>
      </c>
    </row>
    <row r="258" spans="1:81" ht="19.5" thickBot="1">
      <c r="A258" s="225"/>
      <c r="B258" s="226"/>
      <c r="C258" s="55"/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227"/>
      <c r="Q258" s="227"/>
      <c r="R258" s="227"/>
      <c r="S258" s="227"/>
      <c r="T258" s="227"/>
      <c r="U258" s="227"/>
      <c r="V258" s="227"/>
      <c r="W258" s="227"/>
      <c r="X258" s="227"/>
      <c r="Y258" s="227"/>
      <c r="Z258" s="227"/>
      <c r="AA258" s="227"/>
      <c r="AB258" s="227"/>
      <c r="AC258" s="227"/>
      <c r="AD258" s="227"/>
      <c r="AE258" s="227"/>
      <c r="AF258" s="227"/>
      <c r="AG258" s="227"/>
      <c r="AH258" s="227"/>
      <c r="AI258" s="227"/>
      <c r="AJ258" s="227"/>
      <c r="AK258" s="227"/>
      <c r="AL258" s="227"/>
      <c r="AM258" s="227"/>
      <c r="AN258" s="227"/>
      <c r="AO258" s="227"/>
      <c r="AP258" s="328"/>
      <c r="AQ258" s="328"/>
      <c r="AR258" s="98"/>
      <c r="AS258" s="98"/>
      <c r="AT258" s="98"/>
      <c r="AU258" s="98"/>
      <c r="AV258" s="98"/>
      <c r="AW258" s="98"/>
      <c r="AX258" s="98"/>
      <c r="AY258" s="98"/>
      <c r="AZ258" s="98"/>
      <c r="BA258" s="32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328"/>
      <c r="BO258" s="98"/>
      <c r="BP258" s="98"/>
      <c r="BQ258" s="98"/>
      <c r="BR258" s="98"/>
      <c r="BS258" s="98"/>
      <c r="BT258" s="98"/>
      <c r="BU258" s="98"/>
      <c r="BV258" s="98"/>
      <c r="BW258" s="328"/>
      <c r="BX258" s="328"/>
      <c r="BY258" s="98"/>
      <c r="BZ258" s="98"/>
      <c r="CA258" s="98"/>
      <c r="CB258" s="328"/>
      <c r="CC258" s="329"/>
    </row>
    <row r="259" spans="1:81" s="66" customFormat="1" ht="69.75" customHeight="1" thickBot="1">
      <c r="A259" s="223"/>
      <c r="B259" s="385" t="s">
        <v>295</v>
      </c>
      <c r="C259" s="386"/>
      <c r="D259" s="166">
        <f>316221+1350</f>
        <v>317571</v>
      </c>
      <c r="E259" s="167">
        <f>286505+1350</f>
        <v>287855</v>
      </c>
      <c r="F259" s="175"/>
      <c r="G259" s="175"/>
      <c r="H259" s="51"/>
      <c r="I259" s="51"/>
      <c r="J259" s="51"/>
      <c r="K259" s="51"/>
      <c r="L259" s="168">
        <v>29716</v>
      </c>
      <c r="M259" s="52">
        <f t="shared" ref="M259" si="43">N259+X259+Y259</f>
        <v>113654</v>
      </c>
      <c r="N259" s="51">
        <f>34536+4250</f>
        <v>38786</v>
      </c>
      <c r="O259" s="51">
        <f>1535+1</f>
        <v>1536</v>
      </c>
      <c r="P259" s="51">
        <v>3851</v>
      </c>
      <c r="Q259" s="51">
        <v>32349</v>
      </c>
      <c r="R259" s="51">
        <v>109</v>
      </c>
      <c r="S259" s="51">
        <v>1528</v>
      </c>
      <c r="T259" s="51">
        <v>378</v>
      </c>
      <c r="U259" s="51"/>
      <c r="V259" s="51"/>
      <c r="W259" s="51">
        <v>6960</v>
      </c>
      <c r="X259" s="51">
        <f>1979+230</f>
        <v>2209</v>
      </c>
      <c r="Y259" s="169">
        <v>72659</v>
      </c>
      <c r="Z259" s="170">
        <v>11232</v>
      </c>
      <c r="AA259" s="167">
        <v>11232</v>
      </c>
      <c r="AB259" s="175"/>
      <c r="AC259" s="167"/>
      <c r="AD259" s="171"/>
      <c r="AE259" s="52">
        <v>24848</v>
      </c>
      <c r="AF259" s="51">
        <v>2968</v>
      </c>
      <c r="AG259" s="51">
        <v>1938</v>
      </c>
      <c r="AH259" s="51">
        <v>4106</v>
      </c>
      <c r="AI259" s="169">
        <v>28954</v>
      </c>
      <c r="AJ259" s="63">
        <v>1484</v>
      </c>
      <c r="AK259" s="51">
        <v>1384</v>
      </c>
      <c r="AL259" s="51">
        <v>206</v>
      </c>
      <c r="AM259" s="171">
        <v>100</v>
      </c>
      <c r="AN259" s="166">
        <v>13521</v>
      </c>
      <c r="AO259" s="312"/>
      <c r="AP259" s="332">
        <f>AQ259+BA259+BN259+BW259+BX259+CB259</f>
        <v>1502962600</v>
      </c>
      <c r="AQ259" s="332">
        <v>76200200</v>
      </c>
      <c r="AR259" s="332">
        <v>57392646.439999998</v>
      </c>
      <c r="AS259" s="171"/>
      <c r="AT259" s="171"/>
      <c r="AU259" s="171"/>
      <c r="AV259" s="171"/>
      <c r="AW259" s="171"/>
      <c r="AX259" s="171"/>
      <c r="AY259" s="332"/>
      <c r="AZ259" s="332">
        <v>18807553.559999999</v>
      </c>
      <c r="BA259" s="332">
        <v>33365769.999999996</v>
      </c>
      <c r="BB259" s="332">
        <v>2251461.41</v>
      </c>
      <c r="BC259" s="332">
        <v>3618300</v>
      </c>
      <c r="BD259" s="332">
        <v>12482612.01</v>
      </c>
      <c r="BE259" s="332">
        <v>8576187.1099999994</v>
      </c>
      <c r="BF259" s="332">
        <v>102547.2</v>
      </c>
      <c r="BG259" s="332">
        <v>1878856.97</v>
      </c>
      <c r="BH259" s="332">
        <v>516710.40000000002</v>
      </c>
      <c r="BI259" s="332"/>
      <c r="BJ259" s="332"/>
      <c r="BK259" s="332">
        <v>3939094.9</v>
      </c>
      <c r="BL259" s="332"/>
      <c r="BM259" s="171"/>
      <c r="BN259" s="332">
        <v>8116000</v>
      </c>
      <c r="BO259" s="171"/>
      <c r="BP259" s="171"/>
      <c r="BQ259" s="171"/>
      <c r="BR259" s="171"/>
      <c r="BS259" s="332">
        <v>1046517402.8900001</v>
      </c>
      <c r="BT259" s="171">
        <v>490650742.57404</v>
      </c>
      <c r="BU259" s="171">
        <v>230091753.59999999</v>
      </c>
      <c r="BV259" s="332">
        <v>213640517.11000001</v>
      </c>
      <c r="BW259" s="332">
        <f t="shared" ref="BW259:BW260" si="44">BS259+BV259</f>
        <v>1260157920</v>
      </c>
      <c r="BX259" s="332">
        <f>BY259+CA259</f>
        <v>88073610</v>
      </c>
      <c r="BY259" s="332">
        <v>75464575.099999994</v>
      </c>
      <c r="BZ259" s="332">
        <v>29086090.149999999</v>
      </c>
      <c r="CA259" s="332">
        <v>12609034.9</v>
      </c>
      <c r="CB259" s="332">
        <v>37049100</v>
      </c>
      <c r="CC259" s="169"/>
    </row>
    <row r="260" spans="1:81" s="66" customFormat="1" ht="34.5" customHeight="1" thickBot="1">
      <c r="A260" s="50"/>
      <c r="B260" s="383" t="s">
        <v>370</v>
      </c>
      <c r="C260" s="384"/>
      <c r="D260" s="172"/>
      <c r="E260" s="334"/>
      <c r="F260" s="334"/>
      <c r="G260" s="334"/>
      <c r="H260" s="335"/>
      <c r="I260" s="335"/>
      <c r="J260" s="335"/>
      <c r="K260" s="335"/>
      <c r="L260" s="336"/>
      <c r="M260" s="337"/>
      <c r="N260" s="335"/>
      <c r="O260" s="335"/>
      <c r="P260" s="335"/>
      <c r="Q260" s="335"/>
      <c r="R260" s="335"/>
      <c r="S260" s="335"/>
      <c r="T260" s="335"/>
      <c r="U260" s="335"/>
      <c r="V260" s="335"/>
      <c r="W260" s="335"/>
      <c r="X260" s="335"/>
      <c r="Y260" s="338"/>
      <c r="Z260" s="173"/>
      <c r="AA260" s="334"/>
      <c r="AB260" s="334"/>
      <c r="AC260" s="334"/>
      <c r="AD260" s="339"/>
      <c r="AE260" s="340"/>
      <c r="AF260" s="341"/>
      <c r="AG260" s="341"/>
      <c r="AH260" s="341"/>
      <c r="AI260" s="174"/>
      <c r="AJ260" s="53"/>
      <c r="AK260" s="335"/>
      <c r="AL260" s="335"/>
      <c r="AM260" s="339"/>
      <c r="AN260" s="172"/>
      <c r="AO260" s="336"/>
      <c r="AP260" s="333">
        <f>AQ260+BA260+BN260+BW260+BX260+CB260</f>
        <v>3409175718.4200006</v>
      </c>
      <c r="AQ260" s="333">
        <v>222443084.44</v>
      </c>
      <c r="AR260" s="333">
        <v>222443084.44</v>
      </c>
      <c r="AS260" s="333">
        <v>7758485.4500000002</v>
      </c>
      <c r="AT260" s="339"/>
      <c r="AU260" s="339"/>
      <c r="AV260" s="339"/>
      <c r="AW260" s="339"/>
      <c r="AX260" s="339"/>
      <c r="AY260" s="339"/>
      <c r="AZ260" s="339"/>
      <c r="BA260" s="333">
        <v>785200757.53000021</v>
      </c>
      <c r="BB260" s="333">
        <v>526942562.04000002</v>
      </c>
      <c r="BC260" s="333">
        <v>64185422.149999999</v>
      </c>
      <c r="BD260" s="333">
        <v>35177644.119999997</v>
      </c>
      <c r="BE260" s="333">
        <v>20097370</v>
      </c>
      <c r="BF260" s="333"/>
      <c r="BG260" s="333">
        <v>13989553.09</v>
      </c>
      <c r="BH260" s="333">
        <v>68827283.200000003</v>
      </c>
      <c r="BI260" s="333"/>
      <c r="BJ260" s="333"/>
      <c r="BK260" s="333">
        <v>9417.6</v>
      </c>
      <c r="BL260" s="333">
        <v>55971505.329999998</v>
      </c>
      <c r="BM260" s="339"/>
      <c r="BN260" s="333">
        <v>178602712.47999999</v>
      </c>
      <c r="BO260" s="339"/>
      <c r="BP260" s="339"/>
      <c r="BQ260" s="339"/>
      <c r="BR260" s="339"/>
      <c r="BS260" s="333">
        <v>1729275690.1700001</v>
      </c>
      <c r="BT260" s="339"/>
      <c r="BU260" s="339"/>
      <c r="BV260" s="339"/>
      <c r="BW260" s="332">
        <f t="shared" si="44"/>
        <v>1729275690.1700001</v>
      </c>
      <c r="BX260" s="332">
        <f>BY260</f>
        <v>283289704</v>
      </c>
      <c r="BY260" s="333">
        <v>283289704</v>
      </c>
      <c r="BZ260" s="339"/>
      <c r="CA260" s="339"/>
      <c r="CB260" s="333">
        <v>210363769.80000001</v>
      </c>
      <c r="CC260" s="342"/>
    </row>
    <row r="261" spans="1:81" ht="33.75" customHeight="1" thickBot="1">
      <c r="A261" s="50"/>
      <c r="B261" s="387" t="s">
        <v>10</v>
      </c>
      <c r="C261" s="388"/>
      <c r="D261" s="166">
        <f>D257+D259+D260</f>
        <v>9328273</v>
      </c>
      <c r="E261" s="166">
        <f t="shared" ref="E261:BN261" si="45">E257+E259+E260</f>
        <v>6963523</v>
      </c>
      <c r="F261" s="166">
        <f t="shared" si="45"/>
        <v>827807</v>
      </c>
      <c r="G261" s="166">
        <f t="shared" si="45"/>
        <v>604905</v>
      </c>
      <c r="H261" s="166">
        <f t="shared" si="45"/>
        <v>786388</v>
      </c>
      <c r="I261" s="166">
        <f t="shared" si="45"/>
        <v>849633</v>
      </c>
      <c r="J261" s="166">
        <f t="shared" si="45"/>
        <v>267820</v>
      </c>
      <c r="K261" s="166">
        <f t="shared" si="45"/>
        <v>185459</v>
      </c>
      <c r="L261" s="166">
        <f t="shared" si="45"/>
        <v>1125083</v>
      </c>
      <c r="M261" s="166">
        <f t="shared" si="45"/>
        <v>5691520</v>
      </c>
      <c r="N261" s="166">
        <f t="shared" si="45"/>
        <v>4611315</v>
      </c>
      <c r="O261" s="166">
        <f t="shared" si="45"/>
        <v>90195</v>
      </c>
      <c r="P261" s="166">
        <f t="shared" si="45"/>
        <v>39032</v>
      </c>
      <c r="Q261" s="166">
        <f t="shared" si="45"/>
        <v>368928</v>
      </c>
      <c r="R261" s="166">
        <f t="shared" si="45"/>
        <v>156416</v>
      </c>
      <c r="S261" s="166">
        <f t="shared" si="45"/>
        <v>3770</v>
      </c>
      <c r="T261" s="166">
        <f t="shared" si="45"/>
        <v>45559</v>
      </c>
      <c r="U261" s="166">
        <f t="shared" si="45"/>
        <v>37647</v>
      </c>
      <c r="V261" s="166">
        <f t="shared" si="45"/>
        <v>2500</v>
      </c>
      <c r="W261" s="166">
        <f t="shared" si="45"/>
        <v>396085</v>
      </c>
      <c r="X261" s="166">
        <f t="shared" si="45"/>
        <v>16560</v>
      </c>
      <c r="Y261" s="166">
        <f t="shared" si="45"/>
        <v>1063645</v>
      </c>
      <c r="Z261" s="166">
        <f t="shared" si="45"/>
        <v>1719204</v>
      </c>
      <c r="AA261" s="166">
        <f t="shared" si="45"/>
        <v>1128426</v>
      </c>
      <c r="AB261" s="166">
        <f t="shared" si="45"/>
        <v>14682</v>
      </c>
      <c r="AC261" s="166">
        <f t="shared" si="45"/>
        <v>418214</v>
      </c>
      <c r="AD261" s="166">
        <f t="shared" si="45"/>
        <v>157882</v>
      </c>
      <c r="AE261" s="166">
        <f t="shared" si="45"/>
        <v>513061</v>
      </c>
      <c r="AF261" s="166">
        <f t="shared" si="45"/>
        <v>14611</v>
      </c>
      <c r="AG261" s="166">
        <f t="shared" si="45"/>
        <v>30213</v>
      </c>
      <c r="AH261" s="166">
        <f t="shared" si="45"/>
        <v>14136</v>
      </c>
      <c r="AI261" s="166">
        <f t="shared" si="45"/>
        <v>527197</v>
      </c>
      <c r="AJ261" s="166">
        <f t="shared" si="45"/>
        <v>194442</v>
      </c>
      <c r="AK261" s="166">
        <f t="shared" si="45"/>
        <v>193009</v>
      </c>
      <c r="AL261" s="166">
        <f t="shared" si="45"/>
        <v>22079</v>
      </c>
      <c r="AM261" s="166">
        <f t="shared" si="45"/>
        <v>1433</v>
      </c>
      <c r="AN261" s="166">
        <f t="shared" si="45"/>
        <v>923276</v>
      </c>
      <c r="AO261" s="166">
        <f t="shared" si="45"/>
        <v>727</v>
      </c>
      <c r="AP261" s="310">
        <f t="shared" si="45"/>
        <v>41169798000.003746</v>
      </c>
      <c r="AQ261" s="310">
        <f t="shared" si="45"/>
        <v>5353728400.0000019</v>
      </c>
      <c r="AR261" s="310">
        <f t="shared" si="45"/>
        <v>4097842077.8400011</v>
      </c>
      <c r="AS261" s="310">
        <f t="shared" si="45"/>
        <v>1495143181.1214933</v>
      </c>
      <c r="AT261" s="310">
        <f t="shared" si="45"/>
        <v>1324105400.0000005</v>
      </c>
      <c r="AU261" s="310">
        <f t="shared" si="45"/>
        <v>81112118.87999998</v>
      </c>
      <c r="AV261" s="310">
        <f t="shared" si="45"/>
        <v>218206942.24000001</v>
      </c>
      <c r="AW261" s="310">
        <f t="shared" si="45"/>
        <v>90944716.320000008</v>
      </c>
      <c r="AX261" s="310">
        <f t="shared" si="45"/>
        <v>86779036.400000006</v>
      </c>
      <c r="AY261" s="310">
        <f t="shared" si="45"/>
        <v>148328253.60999998</v>
      </c>
      <c r="AZ261" s="310">
        <f t="shared" si="45"/>
        <v>630515254.71000004</v>
      </c>
      <c r="BA261" s="310">
        <f t="shared" si="45"/>
        <v>8600476900.0000038</v>
      </c>
      <c r="BB261" s="310">
        <f t="shared" si="45"/>
        <v>5292804011.2799997</v>
      </c>
      <c r="BC261" s="310">
        <f t="shared" ref="BC261:BM261" si="46">BC257+BC259+BC260</f>
        <v>340975400.00000006</v>
      </c>
      <c r="BD261" s="310">
        <f t="shared" si="46"/>
        <v>166826499.99999997</v>
      </c>
      <c r="BE261" s="310">
        <f t="shared" si="46"/>
        <v>252468300</v>
      </c>
      <c r="BF261" s="310">
        <f t="shared" si="46"/>
        <v>147087399.99999997</v>
      </c>
      <c r="BG261" s="310">
        <f t="shared" si="46"/>
        <v>37249400</v>
      </c>
      <c r="BH261" s="310">
        <f t="shared" si="46"/>
        <v>97103200</v>
      </c>
      <c r="BI261" s="310">
        <f t="shared" si="46"/>
        <v>27780646.489999995</v>
      </c>
      <c r="BJ261" s="310">
        <f t="shared" si="46"/>
        <v>0</v>
      </c>
      <c r="BK261" s="310">
        <f t="shared" si="46"/>
        <v>232092500.00000006</v>
      </c>
      <c r="BL261" s="310">
        <f t="shared" si="46"/>
        <v>1121458301.8399999</v>
      </c>
      <c r="BM261" s="310">
        <f t="shared" si="46"/>
        <v>884631240.38999975</v>
      </c>
      <c r="BN261" s="310">
        <f t="shared" si="45"/>
        <v>1277262500</v>
      </c>
      <c r="BO261" s="310">
        <f t="shared" ref="BO261:CC261" si="47">BO257+BO259+BO260</f>
        <v>636197500.23999977</v>
      </c>
      <c r="BP261" s="310">
        <f t="shared" si="47"/>
        <v>6447893.9399999976</v>
      </c>
      <c r="BQ261" s="310">
        <f t="shared" si="47"/>
        <v>337854179.9000001</v>
      </c>
      <c r="BR261" s="310">
        <f t="shared" si="47"/>
        <v>110044213.44000001</v>
      </c>
      <c r="BS261" s="310">
        <f t="shared" si="47"/>
        <v>18581729200.003731</v>
      </c>
      <c r="BT261" s="310">
        <f t="shared" si="47"/>
        <v>2441691299.9996796</v>
      </c>
      <c r="BU261" s="310">
        <f t="shared" si="47"/>
        <v>2513206511.9967051</v>
      </c>
      <c r="BV261" s="310">
        <f t="shared" si="47"/>
        <v>518944900.00000006</v>
      </c>
      <c r="BW261" s="310">
        <f t="shared" si="47"/>
        <v>19100674100.003731</v>
      </c>
      <c r="BX261" s="310">
        <f t="shared" si="47"/>
        <v>4322524400</v>
      </c>
      <c r="BY261" s="310">
        <f>BY257+BY259+BY260</f>
        <v>4142963099.9999995</v>
      </c>
      <c r="BZ261" s="310">
        <f t="shared" si="47"/>
        <v>1877752700</v>
      </c>
      <c r="CA261" s="310">
        <f t="shared" si="47"/>
        <v>179561300</v>
      </c>
      <c r="CB261" s="310">
        <f t="shared" si="47"/>
        <v>2515131699.9999995</v>
      </c>
      <c r="CC261" s="330">
        <f t="shared" si="47"/>
        <v>1812171.0900000005</v>
      </c>
    </row>
    <row r="262" spans="1:81" s="66" customFormat="1" ht="55.5" customHeight="1" thickBot="1">
      <c r="A262" s="50"/>
      <c r="B262" s="379" t="s">
        <v>296</v>
      </c>
      <c r="C262" s="380"/>
      <c r="D262" s="148">
        <v>2.93</v>
      </c>
      <c r="E262" s="149"/>
      <c r="F262" s="149">
        <v>0.26</v>
      </c>
      <c r="G262" s="149">
        <v>0.19</v>
      </c>
      <c r="H262" s="150"/>
      <c r="I262" s="150"/>
      <c r="J262" s="150"/>
      <c r="K262" s="150"/>
      <c r="L262" s="151"/>
      <c r="M262" s="152">
        <v>1.7877000000000001</v>
      </c>
      <c r="N262" s="153"/>
      <c r="O262" s="153">
        <v>2.8330000000000001E-2</v>
      </c>
      <c r="P262" s="153">
        <v>1.226E-2</v>
      </c>
      <c r="Q262" s="153">
        <v>0.11588</v>
      </c>
      <c r="R262" s="153">
        <v>4.913E-2</v>
      </c>
      <c r="S262" s="153">
        <v>1.1839999999999999E-3</v>
      </c>
      <c r="T262" s="153">
        <v>1.431E-2</v>
      </c>
      <c r="U262" s="153"/>
      <c r="V262" s="153"/>
      <c r="W262" s="153">
        <v>0.12441000000000001</v>
      </c>
      <c r="X262" s="153"/>
      <c r="Y262" s="154"/>
      <c r="Z262" s="155">
        <v>0.54</v>
      </c>
      <c r="AA262" s="156"/>
      <c r="AB262" s="157"/>
      <c r="AC262" s="157"/>
      <c r="AD262" s="158"/>
      <c r="AE262" s="159"/>
      <c r="AF262" s="160"/>
      <c r="AG262" s="153">
        <v>9.4900000000000002E-3</v>
      </c>
      <c r="AH262" s="153">
        <v>4.4400000000000004E-3</v>
      </c>
      <c r="AI262" s="161">
        <v>0.16559199999999999</v>
      </c>
      <c r="AJ262" s="162">
        <v>6.1074000000000003E-2</v>
      </c>
      <c r="AK262" s="163"/>
      <c r="AL262" s="163">
        <v>6.9350000000000002E-3</v>
      </c>
      <c r="AM262" s="164">
        <v>4.4999999999999999E-4</v>
      </c>
      <c r="AN262" s="165">
        <v>0.28999999999999998</v>
      </c>
      <c r="AO262" s="313"/>
      <c r="AP262" s="164"/>
      <c r="AQ262" s="164"/>
      <c r="AR262" s="164"/>
      <c r="AS262" s="164"/>
      <c r="AT262" s="164"/>
      <c r="AU262" s="164"/>
      <c r="AV262" s="164"/>
      <c r="AW262" s="164"/>
      <c r="AX262" s="164"/>
      <c r="AY262" s="164"/>
      <c r="AZ262" s="164"/>
      <c r="BA262" s="164"/>
      <c r="BB262" s="164"/>
      <c r="BC262" s="164"/>
      <c r="BD262" s="164"/>
      <c r="BE262" s="164"/>
      <c r="BF262" s="164"/>
      <c r="BG262" s="164"/>
      <c r="BH262" s="164"/>
      <c r="BI262" s="164"/>
      <c r="BJ262" s="164"/>
      <c r="BK262" s="164"/>
      <c r="BL262" s="164"/>
      <c r="BM262" s="164"/>
      <c r="BN262" s="164"/>
      <c r="BO262" s="164"/>
      <c r="BP262" s="164"/>
      <c r="BQ262" s="164"/>
      <c r="BR262" s="164"/>
      <c r="BS262" s="164"/>
      <c r="BT262" s="164"/>
      <c r="BU262" s="164"/>
      <c r="BV262" s="164"/>
      <c r="BW262" s="164"/>
      <c r="BX262" s="164"/>
      <c r="BY262" s="164"/>
      <c r="BZ262" s="164"/>
      <c r="CA262" s="164"/>
      <c r="CB262" s="164"/>
      <c r="CC262" s="331"/>
    </row>
    <row r="263" spans="1:81" ht="28.5" customHeight="1" thickBot="1">
      <c r="A263" s="224"/>
      <c r="B263" s="381" t="s">
        <v>297</v>
      </c>
      <c r="C263" s="382"/>
      <c r="D263" s="142">
        <v>0</v>
      </c>
      <c r="E263" s="143">
        <v>0</v>
      </c>
      <c r="F263" s="143">
        <v>0</v>
      </c>
      <c r="G263" s="143">
        <v>0</v>
      </c>
      <c r="H263" s="143">
        <v>0</v>
      </c>
      <c r="I263" s="143">
        <v>0</v>
      </c>
      <c r="J263" s="143">
        <v>0</v>
      </c>
      <c r="K263" s="143">
        <v>0</v>
      </c>
      <c r="L263" s="146">
        <v>0</v>
      </c>
      <c r="M263" s="142">
        <v>0</v>
      </c>
      <c r="N263" s="143">
        <v>0</v>
      </c>
      <c r="O263" s="143">
        <v>0</v>
      </c>
      <c r="P263" s="143">
        <v>0</v>
      </c>
      <c r="Q263" s="143">
        <v>0</v>
      </c>
      <c r="R263" s="143">
        <v>0</v>
      </c>
      <c r="S263" s="143">
        <v>0</v>
      </c>
      <c r="T263" s="143">
        <v>0</v>
      </c>
      <c r="U263" s="143">
        <v>0</v>
      </c>
      <c r="V263" s="143">
        <v>2500</v>
      </c>
      <c r="W263" s="143">
        <v>0</v>
      </c>
      <c r="X263" s="143">
        <v>0</v>
      </c>
      <c r="Y263" s="144">
        <v>0</v>
      </c>
      <c r="Z263" s="147">
        <v>0</v>
      </c>
      <c r="AA263" s="143">
        <v>100</v>
      </c>
      <c r="AB263" s="143">
        <v>0</v>
      </c>
      <c r="AC263" s="143">
        <v>-100</v>
      </c>
      <c r="AD263" s="146">
        <v>0</v>
      </c>
      <c r="AE263" s="142">
        <v>0</v>
      </c>
      <c r="AF263" s="143">
        <v>0</v>
      </c>
      <c r="AG263" s="143">
        <v>0</v>
      </c>
      <c r="AH263" s="143">
        <v>0</v>
      </c>
      <c r="AI263" s="144">
        <v>0</v>
      </c>
      <c r="AJ263" s="147">
        <v>0</v>
      </c>
      <c r="AK263" s="143">
        <v>0</v>
      </c>
      <c r="AL263" s="143">
        <v>0</v>
      </c>
      <c r="AM263" s="146">
        <v>0</v>
      </c>
      <c r="AN263" s="142">
        <v>0</v>
      </c>
      <c r="AO263" s="146">
        <v>0</v>
      </c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L263" s="146"/>
      <c r="BM263" s="146"/>
      <c r="BN263" s="146"/>
      <c r="BO263" s="146"/>
      <c r="BP263" s="146"/>
      <c r="BQ263" s="146"/>
      <c r="BR263" s="146"/>
      <c r="BS263" s="146"/>
      <c r="BT263" s="146"/>
      <c r="BU263" s="146"/>
      <c r="BV263" s="146"/>
      <c r="BW263" s="146"/>
      <c r="BX263" s="146"/>
      <c r="BY263" s="146"/>
      <c r="BZ263" s="146"/>
      <c r="CA263" s="146"/>
      <c r="CB263" s="146"/>
      <c r="CC263" s="144"/>
    </row>
    <row r="264" spans="1:81">
      <c r="A264" s="54"/>
      <c r="B264" s="54"/>
      <c r="C264" s="55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</row>
    <row r="265" spans="1:81">
      <c r="BX265" s="343"/>
    </row>
    <row r="266" spans="1:81">
      <c r="C266" s="1"/>
      <c r="BW266" s="343"/>
    </row>
    <row r="267" spans="1:81"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343"/>
      <c r="BZ267" s="311"/>
      <c r="CA267" s="311"/>
    </row>
    <row r="268" spans="1:81"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BN268" s="343"/>
    </row>
    <row r="269" spans="1:81"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</row>
    <row r="270" spans="1:81"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</row>
    <row r="271" spans="1:81" ht="65.25" customHeight="1">
      <c r="E271" s="394" t="s">
        <v>302</v>
      </c>
      <c r="F271" s="394"/>
      <c r="G271" s="394"/>
      <c r="H271" s="394"/>
      <c r="I271" s="397"/>
      <c r="J271" s="397"/>
      <c r="K271" s="397"/>
      <c r="L271" s="397"/>
      <c r="M271" s="261" t="s">
        <v>303</v>
      </c>
      <c r="N271" s="261"/>
      <c r="O271" s="64"/>
      <c r="P271" s="87"/>
      <c r="Q271" s="64"/>
      <c r="R271" s="394" t="s">
        <v>304</v>
      </c>
      <c r="S271" s="394"/>
      <c r="T271" s="394"/>
      <c r="U271" s="394"/>
      <c r="V271" s="395" t="s">
        <v>337</v>
      </c>
      <c r="W271" s="395"/>
      <c r="X271" s="395"/>
      <c r="Y271" s="395"/>
      <c r="Z271" s="261" t="s">
        <v>305</v>
      </c>
      <c r="AA271" s="260"/>
      <c r="BW271" s="66">
        <v>283289704</v>
      </c>
    </row>
    <row r="272" spans="1:81" ht="65.25" customHeight="1">
      <c r="D272" s="59"/>
      <c r="E272" s="394" t="s">
        <v>306</v>
      </c>
      <c r="F272" s="394"/>
      <c r="G272" s="394"/>
      <c r="H272" s="394"/>
      <c r="I272" s="393"/>
      <c r="J272" s="393"/>
      <c r="K272" s="393"/>
      <c r="L272" s="393"/>
      <c r="M272" s="398" t="s">
        <v>307</v>
      </c>
      <c r="N272" s="398"/>
      <c r="O272" s="398"/>
      <c r="P272" s="64"/>
      <c r="Q272" s="64"/>
      <c r="R272" s="394" t="s">
        <v>308</v>
      </c>
      <c r="S272" s="394"/>
      <c r="T272" s="394"/>
      <c r="U272" s="394"/>
      <c r="V272" s="395" t="s">
        <v>337</v>
      </c>
      <c r="W272" s="395"/>
      <c r="X272" s="395"/>
      <c r="Y272" s="395"/>
      <c r="Z272" s="261" t="s">
        <v>309</v>
      </c>
      <c r="AA272" s="260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</row>
    <row r="273" spans="4:41" ht="65.25" customHeight="1">
      <c r="E273" s="394" t="s">
        <v>310</v>
      </c>
      <c r="F273" s="394"/>
      <c r="G273" s="394"/>
      <c r="H273" s="394"/>
      <c r="I273" s="396"/>
      <c r="J273" s="396"/>
      <c r="K273" s="396"/>
      <c r="L273" s="396"/>
      <c r="M273" s="261" t="s">
        <v>311</v>
      </c>
      <c r="N273" s="67"/>
      <c r="O273" s="64"/>
      <c r="P273" s="64"/>
      <c r="Q273" s="64"/>
      <c r="R273" s="394" t="s">
        <v>312</v>
      </c>
      <c r="S273" s="394"/>
      <c r="T273" s="394"/>
      <c r="U273" s="394"/>
      <c r="V273" s="393"/>
      <c r="W273" s="393"/>
      <c r="X273" s="393"/>
      <c r="Y273" s="393"/>
      <c r="Z273" s="261" t="s">
        <v>313</v>
      </c>
      <c r="AA273" s="260"/>
    </row>
    <row r="274" spans="4:41" ht="65.25" customHeight="1">
      <c r="D274" s="59"/>
      <c r="E274" s="394" t="s">
        <v>314</v>
      </c>
      <c r="F274" s="394"/>
      <c r="G274" s="394"/>
      <c r="H274" s="394"/>
      <c r="I274" s="393"/>
      <c r="J274" s="393"/>
      <c r="K274" s="393"/>
      <c r="L274" s="393"/>
      <c r="M274" s="261" t="s">
        <v>315</v>
      </c>
      <c r="N274" s="67"/>
      <c r="O274" s="64"/>
      <c r="P274" s="64"/>
      <c r="Q274" s="64"/>
      <c r="R274" s="394" t="s">
        <v>316</v>
      </c>
      <c r="S274" s="394"/>
      <c r="T274" s="394"/>
      <c r="U274" s="394"/>
      <c r="V274" s="395" t="s">
        <v>337</v>
      </c>
      <c r="W274" s="395"/>
      <c r="X274" s="395"/>
      <c r="Y274" s="395"/>
      <c r="Z274" s="261" t="s">
        <v>317</v>
      </c>
      <c r="AA274" s="260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</row>
    <row r="275" spans="4:41" ht="65.25" customHeight="1">
      <c r="E275" s="394" t="s">
        <v>318</v>
      </c>
      <c r="F275" s="394"/>
      <c r="G275" s="394"/>
      <c r="H275" s="394"/>
      <c r="I275" s="393"/>
      <c r="J275" s="393"/>
      <c r="K275" s="393"/>
      <c r="L275" s="393"/>
      <c r="M275" s="261" t="s">
        <v>319</v>
      </c>
      <c r="N275" s="67"/>
      <c r="O275" s="64"/>
      <c r="P275" s="64"/>
      <c r="Q275" s="64"/>
      <c r="R275" s="394" t="s">
        <v>320</v>
      </c>
      <c r="S275" s="394"/>
      <c r="T275" s="394"/>
      <c r="U275" s="394"/>
      <c r="V275" s="393"/>
      <c r="W275" s="393"/>
      <c r="X275" s="393"/>
      <c r="Y275" s="393"/>
      <c r="Z275" s="261" t="s">
        <v>321</v>
      </c>
      <c r="AA275" s="260"/>
    </row>
    <row r="276" spans="4:41" ht="65.25" customHeight="1">
      <c r="E276" s="394" t="s">
        <v>322</v>
      </c>
      <c r="F276" s="394"/>
      <c r="G276" s="394"/>
      <c r="H276" s="394"/>
      <c r="I276" s="396"/>
      <c r="J276" s="396"/>
      <c r="K276" s="396"/>
      <c r="L276" s="396"/>
      <c r="M276" s="261" t="s">
        <v>323</v>
      </c>
      <c r="N276" s="67"/>
      <c r="O276" s="64"/>
      <c r="P276" s="64"/>
      <c r="Q276" s="64"/>
      <c r="R276" s="394" t="s">
        <v>324</v>
      </c>
      <c r="S276" s="394"/>
      <c r="T276" s="394"/>
      <c r="U276" s="394"/>
      <c r="V276" s="395" t="s">
        <v>337</v>
      </c>
      <c r="W276" s="395"/>
      <c r="X276" s="395"/>
      <c r="Y276" s="395"/>
      <c r="Z276" s="261" t="s">
        <v>325</v>
      </c>
      <c r="AA276" s="260"/>
    </row>
    <row r="277" spans="4:41" ht="65.25" customHeight="1">
      <c r="E277" s="394" t="s">
        <v>326</v>
      </c>
      <c r="F277" s="394"/>
      <c r="G277" s="394"/>
      <c r="H277" s="394"/>
      <c r="I277" s="396"/>
      <c r="J277" s="396"/>
      <c r="K277" s="396"/>
      <c r="L277" s="396"/>
      <c r="M277" s="261" t="s">
        <v>327</v>
      </c>
      <c r="N277" s="67"/>
      <c r="O277" s="64"/>
      <c r="P277" s="64"/>
      <c r="Q277" s="64"/>
      <c r="R277" s="394" t="s">
        <v>328</v>
      </c>
      <c r="S277" s="394"/>
      <c r="T277" s="394"/>
      <c r="U277" s="394"/>
      <c r="V277" s="393"/>
      <c r="W277" s="393"/>
      <c r="X277" s="393"/>
      <c r="Y277" s="393"/>
      <c r="Z277" s="261" t="s">
        <v>329</v>
      </c>
      <c r="AA277" s="260"/>
    </row>
    <row r="278" spans="4:41" ht="65.25" customHeight="1">
      <c r="E278" s="394" t="s">
        <v>330</v>
      </c>
      <c r="F278" s="394"/>
      <c r="G278" s="394"/>
      <c r="H278" s="394"/>
      <c r="I278" s="396"/>
      <c r="J278" s="396"/>
      <c r="K278" s="396"/>
      <c r="L278" s="396"/>
      <c r="M278" s="261" t="s">
        <v>346</v>
      </c>
      <c r="N278" s="67"/>
      <c r="O278" s="64"/>
      <c r="P278" s="64"/>
      <c r="Q278" s="64"/>
      <c r="R278" s="394" t="s">
        <v>331</v>
      </c>
      <c r="S278" s="394"/>
      <c r="T278" s="394"/>
      <c r="U278" s="394"/>
      <c r="V278" s="393"/>
      <c r="W278" s="393"/>
      <c r="X278" s="393"/>
      <c r="Y278" s="393"/>
      <c r="Z278" s="261" t="s">
        <v>332</v>
      </c>
      <c r="AA278" s="260"/>
    </row>
    <row r="279" spans="4:41" ht="65.25" customHeight="1">
      <c r="E279" s="394" t="s">
        <v>333</v>
      </c>
      <c r="F279" s="394"/>
      <c r="G279" s="394"/>
      <c r="H279" s="394"/>
      <c r="I279" s="393"/>
      <c r="J279" s="393"/>
      <c r="K279" s="393"/>
      <c r="L279" s="393"/>
      <c r="M279" s="261" t="s">
        <v>334</v>
      </c>
      <c r="N279" s="67"/>
      <c r="O279" s="64"/>
      <c r="P279" s="64"/>
      <c r="Q279" s="64"/>
      <c r="R279" s="394" t="s">
        <v>335</v>
      </c>
      <c r="S279" s="394"/>
      <c r="T279" s="394"/>
      <c r="U279" s="394"/>
      <c r="V279" s="395" t="s">
        <v>337</v>
      </c>
      <c r="W279" s="395"/>
      <c r="X279" s="395"/>
      <c r="Y279" s="395"/>
      <c r="Z279" s="261" t="s">
        <v>336</v>
      </c>
      <c r="AA279" s="260"/>
    </row>
    <row r="280" spans="4:41" ht="65.25" customHeight="1"/>
  </sheetData>
  <autoFilter ref="A7:CG257"/>
  <mergeCells count="145">
    <mergeCell ref="E275:H275"/>
    <mergeCell ref="I275:L275"/>
    <mergeCell ref="R275:U275"/>
    <mergeCell ref="V275:Y275"/>
    <mergeCell ref="E276:H276"/>
    <mergeCell ref="I276:L276"/>
    <mergeCell ref="R276:U276"/>
    <mergeCell ref="V276:Y276"/>
    <mergeCell ref="E279:H279"/>
    <mergeCell ref="I279:L279"/>
    <mergeCell ref="R279:U279"/>
    <mergeCell ref="V279:Y279"/>
    <mergeCell ref="E277:H277"/>
    <mergeCell ref="I277:L277"/>
    <mergeCell ref="R277:U277"/>
    <mergeCell ref="V277:Y277"/>
    <mergeCell ref="E278:H278"/>
    <mergeCell ref="I278:L278"/>
    <mergeCell ref="R278:U278"/>
    <mergeCell ref="V278:Y278"/>
    <mergeCell ref="V273:Y273"/>
    <mergeCell ref="E274:H274"/>
    <mergeCell ref="I274:L274"/>
    <mergeCell ref="R274:U274"/>
    <mergeCell ref="V274:Y274"/>
    <mergeCell ref="E273:H273"/>
    <mergeCell ref="I273:L273"/>
    <mergeCell ref="R273:U273"/>
    <mergeCell ref="E271:H271"/>
    <mergeCell ref="I271:L271"/>
    <mergeCell ref="R271:U271"/>
    <mergeCell ref="V271:Y271"/>
    <mergeCell ref="E272:H272"/>
    <mergeCell ref="I272:L272"/>
    <mergeCell ref="M272:O272"/>
    <mergeCell ref="R272:U272"/>
    <mergeCell ref="V272:Y272"/>
    <mergeCell ref="B262:C262"/>
    <mergeCell ref="B263:C263"/>
    <mergeCell ref="E5:E6"/>
    <mergeCell ref="F5:G5"/>
    <mergeCell ref="H5:H6"/>
    <mergeCell ref="B260:C260"/>
    <mergeCell ref="X3:X6"/>
    <mergeCell ref="AE4:AE6"/>
    <mergeCell ref="AF4:AG4"/>
    <mergeCell ref="B259:C259"/>
    <mergeCell ref="B261:C261"/>
    <mergeCell ref="I5:I6"/>
    <mergeCell ref="J5:J6"/>
    <mergeCell ref="AL1:AO1"/>
    <mergeCell ref="A2:A6"/>
    <mergeCell ref="B2:B6"/>
    <mergeCell ref="C2:C6"/>
    <mergeCell ref="D2:L2"/>
    <mergeCell ref="M2:Y2"/>
    <mergeCell ref="Z2:AD2"/>
    <mergeCell ref="AE2:AI2"/>
    <mergeCell ref="AJ2:AM2"/>
    <mergeCell ref="Z3:Z6"/>
    <mergeCell ref="AN2:AO2"/>
    <mergeCell ref="D3:D6"/>
    <mergeCell ref="AN3:AN6"/>
    <mergeCell ref="AO3:AO6"/>
    <mergeCell ref="AL5:AL6"/>
    <mergeCell ref="AK4:AK6"/>
    <mergeCell ref="AM4:AM6"/>
    <mergeCell ref="Y3:Y6"/>
    <mergeCell ref="AK3:AM3"/>
    <mergeCell ref="L5:L6"/>
    <mergeCell ref="O3:O6"/>
    <mergeCell ref="P3:P6"/>
    <mergeCell ref="Q3:Q6"/>
    <mergeCell ref="A1:AI1"/>
    <mergeCell ref="V3:V6"/>
    <mergeCell ref="AA3:AD4"/>
    <mergeCell ref="E3:L4"/>
    <mergeCell ref="M3:M6"/>
    <mergeCell ref="N3:N6"/>
    <mergeCell ref="R3:R6"/>
    <mergeCell ref="S3:S6"/>
    <mergeCell ref="T3:T6"/>
    <mergeCell ref="U3:U6"/>
    <mergeCell ref="W3:W6"/>
    <mergeCell ref="K5:K6"/>
    <mergeCell ref="AI3:AI6"/>
    <mergeCell ref="AJ3:AJ6"/>
    <mergeCell ref="AE3:AG3"/>
    <mergeCell ref="AA5:AA6"/>
    <mergeCell ref="AB5:AB6"/>
    <mergeCell ref="AC5:AC6"/>
    <mergeCell ref="AD5:AD6"/>
    <mergeCell ref="AF5:AF6"/>
    <mergeCell ref="AG5:AG6"/>
    <mergeCell ref="AH3:AH6"/>
    <mergeCell ref="AP2:AP6"/>
    <mergeCell ref="AQ2:AZ2"/>
    <mergeCell ref="BA2:BM2"/>
    <mergeCell ref="BN2:BR2"/>
    <mergeCell ref="BS2:BW2"/>
    <mergeCell ref="BL3:BL6"/>
    <mergeCell ref="BM3:BM6"/>
    <mergeCell ref="BN3:BN6"/>
    <mergeCell ref="BO3:BR4"/>
    <mergeCell ref="BS3:BU3"/>
    <mergeCell ref="BV3:BV6"/>
    <mergeCell ref="BW3:BW6"/>
    <mergeCell ref="AR5:AR6"/>
    <mergeCell ref="AS5:AT5"/>
    <mergeCell ref="AU5:AU6"/>
    <mergeCell ref="BX2:CA2"/>
    <mergeCell ref="CB2:CC2"/>
    <mergeCell ref="AQ3:AQ6"/>
    <mergeCell ref="AR3:AZ4"/>
    <mergeCell ref="BA3:BA6"/>
    <mergeCell ref="BB3:BB6"/>
    <mergeCell ref="BC3:BC6"/>
    <mergeCell ref="BD3:BD6"/>
    <mergeCell ref="BE3:BE6"/>
    <mergeCell ref="BF3:BF6"/>
    <mergeCell ref="BG3:BG6"/>
    <mergeCell ref="BH3:BH6"/>
    <mergeCell ref="BI3:BI6"/>
    <mergeCell ref="BJ3:BJ6"/>
    <mergeCell ref="BK3:BK6"/>
    <mergeCell ref="BX3:BX6"/>
    <mergeCell ref="BY3:CA3"/>
    <mergeCell ref="CB3:CB6"/>
    <mergeCell ref="CC3:CC6"/>
    <mergeCell ref="BS4:BS6"/>
    <mergeCell ref="BT4:BU4"/>
    <mergeCell ref="BY4:BY6"/>
    <mergeCell ref="CA4:CA6"/>
    <mergeCell ref="BT5:BT6"/>
    <mergeCell ref="BU5:BU6"/>
    <mergeCell ref="BZ5:BZ6"/>
    <mergeCell ref="BO5:BO6"/>
    <mergeCell ref="BP5:BP6"/>
    <mergeCell ref="BQ5:BQ6"/>
    <mergeCell ref="BR5:BR6"/>
    <mergeCell ref="AV5:AV6"/>
    <mergeCell ref="AW5:AW6"/>
    <mergeCell ref="AX5:AX6"/>
    <mergeCell ref="AY5:AY6"/>
    <mergeCell ref="AZ5:AZ6"/>
  </mergeCells>
  <conditionalFormatting sqref="F5">
    <cfRule type="cellIs" dxfId="13" priority="53" stopIfTrue="1" operator="equal">
      <formula>0</formula>
    </cfRule>
  </conditionalFormatting>
  <conditionalFormatting sqref="D8:AO256 D257:CC257 AP7:CC7 AQ8:CC256">
    <cfRule type="cellIs" dxfId="12" priority="52" operator="equal">
      <formula>0</formula>
    </cfRule>
  </conditionalFormatting>
  <conditionalFormatting sqref="AS5">
    <cfRule type="cellIs" dxfId="11" priority="6" stopIfTrue="1" operator="equal">
      <formula>0</formula>
    </cfRule>
  </conditionalFormatting>
  <conditionalFormatting sqref="AP8:AP256">
    <cfRule type="cellIs" dxfId="10" priority="4" operator="equal">
      <formula>0</formula>
    </cfRule>
  </conditionalFormatting>
  <printOptions horizontalCentered="1"/>
  <pageMargins left="0.19685039370078741" right="0.15748031496062992" top="0.43307086614173229" bottom="0.15748031496062992" header="0.31496062992125984" footer="0.31496062992125984"/>
  <pageSetup paperSize="8" scale="34" fitToHeight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3"/>
  <sheetViews>
    <sheetView view="pageBreakPreview" zoomScale="50" zoomScaleNormal="70" zoomScaleSheetLayoutView="5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I2" sqref="AI2:AK4"/>
    </sheetView>
  </sheetViews>
  <sheetFormatPr defaultRowHeight="15"/>
  <cols>
    <col min="1" max="1" width="12.42578125" style="56" customWidth="1"/>
    <col min="2" max="2" width="9.28515625" style="57" bestFit="1" customWidth="1"/>
    <col min="3" max="3" width="39.85546875" style="57" customWidth="1"/>
    <col min="4" max="4" width="17" style="1" customWidth="1"/>
    <col min="5" max="5" width="13.7109375" style="1" customWidth="1" collapsed="1"/>
    <col min="6" max="6" width="16.28515625" style="1" customWidth="1" collapsed="1"/>
    <col min="7" max="7" width="12.28515625" style="1" customWidth="1"/>
    <col min="8" max="8" width="12.5703125" style="1" customWidth="1"/>
    <col min="9" max="9" width="12" style="1" customWidth="1"/>
    <col min="10" max="10" width="12.85546875" style="1" customWidth="1"/>
    <col min="11" max="11" width="13.42578125" style="1" customWidth="1"/>
    <col min="12" max="12" width="12.5703125" style="1" customWidth="1"/>
    <col min="13" max="13" width="13" style="1" customWidth="1"/>
    <col min="14" max="15" width="12.7109375" style="1" customWidth="1"/>
    <col min="16" max="16" width="15.5703125" style="1" customWidth="1" collapsed="1"/>
    <col min="17" max="17" width="19.7109375" style="1" customWidth="1" collapsed="1"/>
    <col min="18" max="19" width="17.7109375" style="1" customWidth="1"/>
    <col min="20" max="20" width="13" style="1" customWidth="1"/>
    <col min="21" max="21" width="12.5703125" style="1" customWidth="1" collapsed="1"/>
    <col min="22" max="22" width="15.85546875" style="1" customWidth="1"/>
    <col min="23" max="24" width="12.7109375" style="1" customWidth="1"/>
    <col min="25" max="25" width="13.85546875" style="1" customWidth="1"/>
    <col min="26" max="26" width="15.140625" style="1" customWidth="1" collapsed="1"/>
    <col min="27" max="27" width="13.5703125" style="1" customWidth="1"/>
    <col min="28" max="28" width="12.28515625" style="1" customWidth="1"/>
    <col min="29" max="29" width="13.28515625" style="1" customWidth="1" collapsed="1"/>
    <col min="30" max="30" width="13.85546875" style="1" customWidth="1"/>
    <col min="31" max="31" width="15.28515625" style="1" customWidth="1"/>
    <col min="32" max="32" width="17.28515625" style="1" customWidth="1"/>
    <col min="33" max="33" width="20.140625" style="1" customWidth="1" collapsed="1"/>
    <col min="34" max="34" width="13.140625" style="64" customWidth="1"/>
    <col min="35" max="35" width="13.85546875" style="1" customWidth="1"/>
    <col min="36" max="36" width="13.7109375" style="1" customWidth="1" collapsed="1"/>
    <col min="37" max="37" width="13.5703125" style="1" customWidth="1"/>
    <col min="38" max="16384" width="9.140625" style="64"/>
  </cols>
  <sheetData>
    <row r="1" spans="1:37" ht="76.5" customHeight="1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E1" s="363" t="s">
        <v>363</v>
      </c>
      <c r="AF1" s="364"/>
      <c r="AG1" s="364"/>
      <c r="AH1" s="364"/>
      <c r="AI1" s="64"/>
      <c r="AJ1" s="64"/>
      <c r="AK1" s="64"/>
    </row>
    <row r="2" spans="1:37" ht="48.75" customHeight="1">
      <c r="A2" s="421" t="s">
        <v>1</v>
      </c>
      <c r="B2" s="421" t="s">
        <v>2</v>
      </c>
      <c r="C2" s="421" t="s">
        <v>3</v>
      </c>
      <c r="D2" s="344" t="s">
        <v>4</v>
      </c>
      <c r="E2" s="344"/>
      <c r="F2" s="344"/>
      <c r="G2" s="344"/>
      <c r="H2" s="344"/>
      <c r="I2" s="344"/>
      <c r="J2" s="344"/>
      <c r="K2" s="344" t="s">
        <v>360</v>
      </c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 t="s">
        <v>355</v>
      </c>
      <c r="W2" s="344"/>
      <c r="X2" s="344"/>
      <c r="Y2" s="422" t="s">
        <v>356</v>
      </c>
      <c r="Z2" s="422"/>
      <c r="AA2" s="422"/>
      <c r="AB2" s="422"/>
      <c r="AC2" s="345" t="s">
        <v>8</v>
      </c>
      <c r="AD2" s="345"/>
      <c r="AE2" s="345"/>
      <c r="AF2" s="345"/>
      <c r="AG2" s="251" t="s">
        <v>9</v>
      </c>
      <c r="AH2" s="251" t="s">
        <v>357</v>
      </c>
      <c r="AI2" s="409" t="s">
        <v>364</v>
      </c>
      <c r="AJ2" s="410"/>
      <c r="AK2" s="411"/>
    </row>
    <row r="3" spans="1:37" ht="15" customHeight="1">
      <c r="A3" s="421"/>
      <c r="B3" s="421"/>
      <c r="C3" s="421"/>
      <c r="D3" s="400" t="s">
        <v>11</v>
      </c>
      <c r="E3" s="400"/>
      <c r="F3" s="400"/>
      <c r="G3" s="400"/>
      <c r="H3" s="400"/>
      <c r="I3" s="400"/>
      <c r="J3" s="400"/>
      <c r="K3" s="400" t="s">
        <v>13</v>
      </c>
      <c r="L3" s="400" t="s">
        <v>14</v>
      </c>
      <c r="M3" s="400" t="s">
        <v>15</v>
      </c>
      <c r="N3" s="400" t="s">
        <v>16</v>
      </c>
      <c r="O3" s="400" t="s">
        <v>17</v>
      </c>
      <c r="P3" s="400" t="s">
        <v>18</v>
      </c>
      <c r="Q3" s="400" t="s">
        <v>19</v>
      </c>
      <c r="R3" s="400" t="s">
        <v>20</v>
      </c>
      <c r="S3" s="400" t="s">
        <v>300</v>
      </c>
      <c r="T3" s="404" t="s">
        <v>353</v>
      </c>
      <c r="U3" s="400" t="s">
        <v>21</v>
      </c>
      <c r="V3" s="400" t="s">
        <v>11</v>
      </c>
      <c r="W3" s="400"/>
      <c r="X3" s="400"/>
      <c r="Y3" s="406" t="s">
        <v>42</v>
      </c>
      <c r="Z3" s="406" t="s">
        <v>361</v>
      </c>
      <c r="AA3" s="402" t="s">
        <v>24</v>
      </c>
      <c r="AB3" s="402" t="s">
        <v>358</v>
      </c>
      <c r="AC3" s="345" t="s">
        <v>26</v>
      </c>
      <c r="AD3" s="418" t="s">
        <v>27</v>
      </c>
      <c r="AE3" s="418"/>
      <c r="AF3" s="418"/>
      <c r="AG3" s="344" t="s">
        <v>28</v>
      </c>
      <c r="AH3" s="400" t="s">
        <v>359</v>
      </c>
      <c r="AI3" s="412"/>
      <c r="AJ3" s="413"/>
      <c r="AK3" s="414"/>
    </row>
    <row r="4" spans="1:37" ht="15" customHeight="1">
      <c r="A4" s="421"/>
      <c r="B4" s="421"/>
      <c r="C4" s="421"/>
      <c r="D4" s="400"/>
      <c r="E4" s="400"/>
      <c r="F4" s="400"/>
      <c r="G4" s="400"/>
      <c r="H4" s="400"/>
      <c r="I4" s="400"/>
      <c r="J4" s="400"/>
      <c r="K4" s="424"/>
      <c r="L4" s="403"/>
      <c r="M4" s="403"/>
      <c r="N4" s="403"/>
      <c r="O4" s="403"/>
      <c r="P4" s="403"/>
      <c r="Q4" s="403"/>
      <c r="R4" s="403"/>
      <c r="S4" s="403"/>
      <c r="T4" s="405"/>
      <c r="U4" s="403"/>
      <c r="V4" s="400"/>
      <c r="W4" s="400"/>
      <c r="X4" s="400"/>
      <c r="Y4" s="407"/>
      <c r="Z4" s="407"/>
      <c r="AA4" s="402"/>
      <c r="AB4" s="402"/>
      <c r="AC4" s="344"/>
      <c r="AD4" s="402" t="s">
        <v>31</v>
      </c>
      <c r="AE4" s="246"/>
      <c r="AF4" s="400" t="s">
        <v>32</v>
      </c>
      <c r="AG4" s="344"/>
      <c r="AH4" s="401"/>
      <c r="AI4" s="415"/>
      <c r="AJ4" s="416"/>
      <c r="AK4" s="417"/>
    </row>
    <row r="5" spans="1:37" ht="15" customHeight="1">
      <c r="A5" s="421"/>
      <c r="B5" s="421"/>
      <c r="C5" s="421"/>
      <c r="D5" s="400" t="s">
        <v>33</v>
      </c>
      <c r="E5" s="419" t="s">
        <v>351</v>
      </c>
      <c r="F5" s="419" t="s">
        <v>352</v>
      </c>
      <c r="G5" s="400" t="s">
        <v>34</v>
      </c>
      <c r="H5" s="400" t="s">
        <v>345</v>
      </c>
      <c r="I5" s="400" t="s">
        <v>35</v>
      </c>
      <c r="J5" s="400" t="s">
        <v>36</v>
      </c>
      <c r="K5" s="424"/>
      <c r="L5" s="403"/>
      <c r="M5" s="403"/>
      <c r="N5" s="403"/>
      <c r="O5" s="403"/>
      <c r="P5" s="403"/>
      <c r="Q5" s="403"/>
      <c r="R5" s="403"/>
      <c r="S5" s="403"/>
      <c r="T5" s="405"/>
      <c r="U5" s="403"/>
      <c r="V5" s="400" t="s">
        <v>38</v>
      </c>
      <c r="W5" s="400" t="s">
        <v>40</v>
      </c>
      <c r="X5" s="400" t="s">
        <v>41</v>
      </c>
      <c r="Y5" s="407"/>
      <c r="Z5" s="408"/>
      <c r="AA5" s="402"/>
      <c r="AB5" s="402"/>
      <c r="AC5" s="344"/>
      <c r="AD5" s="400"/>
      <c r="AE5" s="400" t="s">
        <v>44</v>
      </c>
      <c r="AF5" s="400"/>
      <c r="AG5" s="344"/>
      <c r="AH5" s="401"/>
      <c r="AI5" s="399" t="s">
        <v>37</v>
      </c>
      <c r="AJ5" s="399" t="s">
        <v>22</v>
      </c>
      <c r="AK5" s="399" t="s">
        <v>39</v>
      </c>
    </row>
    <row r="6" spans="1:37" ht="157.5" customHeight="1">
      <c r="A6" s="421"/>
      <c r="B6" s="421"/>
      <c r="C6" s="421"/>
      <c r="D6" s="400"/>
      <c r="E6" s="420"/>
      <c r="F6" s="420"/>
      <c r="G6" s="400"/>
      <c r="H6" s="400"/>
      <c r="I6" s="400"/>
      <c r="J6" s="400"/>
      <c r="K6" s="424"/>
      <c r="L6" s="403"/>
      <c r="M6" s="403"/>
      <c r="N6" s="403"/>
      <c r="O6" s="403"/>
      <c r="P6" s="403"/>
      <c r="Q6" s="403"/>
      <c r="R6" s="403"/>
      <c r="S6" s="403"/>
      <c r="T6" s="405"/>
      <c r="U6" s="403"/>
      <c r="V6" s="400"/>
      <c r="W6" s="400"/>
      <c r="X6" s="400"/>
      <c r="Y6" s="408"/>
      <c r="Z6" s="250" t="s">
        <v>43</v>
      </c>
      <c r="AA6" s="402"/>
      <c r="AB6" s="402"/>
      <c r="AC6" s="344"/>
      <c r="AD6" s="400"/>
      <c r="AE6" s="400"/>
      <c r="AF6" s="400"/>
      <c r="AG6" s="344"/>
      <c r="AH6" s="401"/>
      <c r="AI6" s="399"/>
      <c r="AJ6" s="399"/>
      <c r="AK6" s="399"/>
    </row>
    <row r="7" spans="1:37">
      <c r="A7" s="235" t="s">
        <v>47</v>
      </c>
      <c r="B7" s="235">
        <v>0</v>
      </c>
      <c r="C7" s="235">
        <v>1</v>
      </c>
      <c r="D7" s="236">
        <v>2</v>
      </c>
      <c r="E7" s="236">
        <v>3</v>
      </c>
      <c r="F7" s="236">
        <v>4</v>
      </c>
      <c r="G7" s="236">
        <v>5</v>
      </c>
      <c r="H7" s="236">
        <v>6</v>
      </c>
      <c r="I7" s="236">
        <v>7</v>
      </c>
      <c r="J7" s="236">
        <v>8</v>
      </c>
      <c r="K7" s="236">
        <v>9</v>
      </c>
      <c r="L7" s="236">
        <v>10</v>
      </c>
      <c r="M7" s="236">
        <v>11</v>
      </c>
      <c r="N7" s="236">
        <v>12</v>
      </c>
      <c r="O7" s="236">
        <v>13</v>
      </c>
      <c r="P7" s="236">
        <v>14</v>
      </c>
      <c r="Q7" s="236">
        <v>15</v>
      </c>
      <c r="R7" s="236">
        <v>16</v>
      </c>
      <c r="S7" s="236">
        <v>17</v>
      </c>
      <c r="T7" s="236">
        <v>18</v>
      </c>
      <c r="U7" s="236">
        <v>19</v>
      </c>
      <c r="V7" s="236">
        <v>20</v>
      </c>
      <c r="W7" s="236">
        <v>21</v>
      </c>
      <c r="X7" s="236">
        <v>22</v>
      </c>
      <c r="Y7" s="236">
        <v>23</v>
      </c>
      <c r="Z7" s="236">
        <v>24</v>
      </c>
      <c r="AA7" s="236">
        <v>25</v>
      </c>
      <c r="AB7" s="236">
        <v>26</v>
      </c>
      <c r="AC7" s="236">
        <v>27</v>
      </c>
      <c r="AD7" s="236">
        <v>28</v>
      </c>
      <c r="AE7" s="236">
        <v>29</v>
      </c>
      <c r="AF7" s="236">
        <v>30</v>
      </c>
      <c r="AG7" s="236">
        <v>31</v>
      </c>
      <c r="AH7" s="236">
        <v>32</v>
      </c>
      <c r="AI7" s="236">
        <v>1</v>
      </c>
      <c r="AJ7" s="236">
        <v>2</v>
      </c>
      <c r="AK7" s="236">
        <v>3</v>
      </c>
    </row>
    <row r="8" spans="1:37" ht="30">
      <c r="A8" s="247">
        <v>520001</v>
      </c>
      <c r="B8" s="247">
        <v>1</v>
      </c>
      <c r="C8" s="31" t="s">
        <v>48</v>
      </c>
      <c r="D8" s="140">
        <v>5680</v>
      </c>
      <c r="E8" s="140">
        <v>5978</v>
      </c>
      <c r="F8" s="140">
        <v>5267</v>
      </c>
      <c r="G8" s="140">
        <v>0</v>
      </c>
      <c r="H8" s="140">
        <v>0</v>
      </c>
      <c r="I8" s="140">
        <v>0</v>
      </c>
      <c r="J8" s="140">
        <v>0</v>
      </c>
      <c r="K8" s="140">
        <v>8511</v>
      </c>
      <c r="L8" s="140">
        <v>0</v>
      </c>
      <c r="M8" s="140">
        <v>0</v>
      </c>
      <c r="N8" s="140">
        <v>1385</v>
      </c>
      <c r="O8" s="140">
        <v>575</v>
      </c>
      <c r="P8" s="140">
        <v>1</v>
      </c>
      <c r="Q8" s="140">
        <v>28</v>
      </c>
      <c r="R8" s="140">
        <v>0</v>
      </c>
      <c r="S8" s="140">
        <v>0</v>
      </c>
      <c r="T8" s="252">
        <v>2927</v>
      </c>
      <c r="U8" s="252">
        <v>0</v>
      </c>
      <c r="V8" s="252">
        <v>980</v>
      </c>
      <c r="W8" s="252">
        <v>203</v>
      </c>
      <c r="X8" s="252">
        <v>0</v>
      </c>
      <c r="Y8" s="252">
        <v>0</v>
      </c>
      <c r="Z8" s="252">
        <v>0</v>
      </c>
      <c r="AA8" s="252">
        <v>0</v>
      </c>
      <c r="AB8" s="252">
        <v>419</v>
      </c>
      <c r="AC8" s="252">
        <v>309</v>
      </c>
      <c r="AD8" s="252">
        <v>309</v>
      </c>
      <c r="AE8" s="252">
        <v>0</v>
      </c>
      <c r="AF8" s="252">
        <v>0</v>
      </c>
      <c r="AG8" s="252">
        <v>606</v>
      </c>
      <c r="AH8" s="252">
        <v>1568</v>
      </c>
      <c r="AI8" s="140">
        <v>2659</v>
      </c>
      <c r="AJ8" s="252">
        <v>1781</v>
      </c>
      <c r="AK8" s="252">
        <v>22</v>
      </c>
    </row>
    <row r="9" spans="1:37" ht="30">
      <c r="A9" s="247">
        <v>520003</v>
      </c>
      <c r="B9" s="247">
        <v>2</v>
      </c>
      <c r="C9" s="31" t="s">
        <v>49</v>
      </c>
      <c r="D9" s="140">
        <v>11122</v>
      </c>
      <c r="E9" s="140">
        <v>20151</v>
      </c>
      <c r="F9" s="140">
        <v>14354</v>
      </c>
      <c r="G9" s="140">
        <v>0</v>
      </c>
      <c r="H9" s="140">
        <v>0</v>
      </c>
      <c r="I9" s="140">
        <v>0</v>
      </c>
      <c r="J9" s="140">
        <v>783</v>
      </c>
      <c r="K9" s="252">
        <v>29189</v>
      </c>
      <c r="L9" s="252">
        <v>624</v>
      </c>
      <c r="M9" s="252">
        <v>415</v>
      </c>
      <c r="N9" s="252">
        <v>2600</v>
      </c>
      <c r="O9" s="252">
        <v>1911</v>
      </c>
      <c r="P9" s="252">
        <v>0</v>
      </c>
      <c r="Q9" s="252">
        <v>540</v>
      </c>
      <c r="R9" s="252">
        <v>483</v>
      </c>
      <c r="S9" s="252">
        <v>0</v>
      </c>
      <c r="T9" s="252">
        <v>10180</v>
      </c>
      <c r="U9" s="252">
        <v>47</v>
      </c>
      <c r="V9" s="252">
        <v>2522</v>
      </c>
      <c r="W9" s="252">
        <v>1457</v>
      </c>
      <c r="X9" s="252">
        <v>0</v>
      </c>
      <c r="Y9" s="252">
        <v>0</v>
      </c>
      <c r="Z9" s="252">
        <v>219</v>
      </c>
      <c r="AA9" s="252">
        <v>71</v>
      </c>
      <c r="AB9" s="237">
        <v>2094</v>
      </c>
      <c r="AC9" s="238">
        <v>499</v>
      </c>
      <c r="AD9" s="252">
        <v>499</v>
      </c>
      <c r="AE9" s="252">
        <v>62</v>
      </c>
      <c r="AF9" s="252">
        <v>0</v>
      </c>
      <c r="AG9" s="262">
        <v>0</v>
      </c>
      <c r="AH9" s="140">
        <v>0</v>
      </c>
      <c r="AI9" s="140">
        <v>0</v>
      </c>
      <c r="AJ9" s="252">
        <v>0</v>
      </c>
      <c r="AK9" s="252">
        <v>0</v>
      </c>
    </row>
    <row r="10" spans="1:37" ht="45">
      <c r="A10" s="247">
        <v>520002</v>
      </c>
      <c r="B10" s="247">
        <v>3</v>
      </c>
      <c r="C10" s="31" t="s">
        <v>50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252">
        <v>170</v>
      </c>
      <c r="L10" s="252">
        <v>299</v>
      </c>
      <c r="M10" s="252">
        <v>0</v>
      </c>
      <c r="N10" s="252">
        <v>0</v>
      </c>
      <c r="O10" s="252">
        <v>0</v>
      </c>
      <c r="P10" s="252">
        <v>0</v>
      </c>
      <c r="Q10" s="252">
        <v>0</v>
      </c>
      <c r="R10" s="252">
        <v>0</v>
      </c>
      <c r="S10" s="252">
        <v>0</v>
      </c>
      <c r="T10" s="252">
        <v>0</v>
      </c>
      <c r="U10" s="252">
        <v>0</v>
      </c>
      <c r="V10" s="252">
        <v>0</v>
      </c>
      <c r="W10" s="252">
        <v>492</v>
      </c>
      <c r="X10" s="252">
        <v>2220</v>
      </c>
      <c r="Y10" s="252">
        <v>0</v>
      </c>
      <c r="Z10" s="252">
        <v>0</v>
      </c>
      <c r="AA10" s="252">
        <v>0</v>
      </c>
      <c r="AB10" s="237">
        <v>853</v>
      </c>
      <c r="AC10" s="238">
        <v>138</v>
      </c>
      <c r="AD10" s="252">
        <v>138</v>
      </c>
      <c r="AE10" s="252">
        <v>0</v>
      </c>
      <c r="AF10" s="252">
        <v>0</v>
      </c>
      <c r="AG10" s="262">
        <v>3716</v>
      </c>
      <c r="AH10" s="140">
        <v>0</v>
      </c>
      <c r="AI10" s="140">
        <v>0</v>
      </c>
      <c r="AJ10" s="252">
        <v>0</v>
      </c>
      <c r="AK10" s="252">
        <v>0</v>
      </c>
    </row>
    <row r="11" spans="1:37" ht="30">
      <c r="A11" s="247">
        <v>520162</v>
      </c>
      <c r="B11" s="247">
        <v>4</v>
      </c>
      <c r="C11" s="31" t="s">
        <v>51</v>
      </c>
      <c r="D11" s="140">
        <v>1368</v>
      </c>
      <c r="E11" s="140">
        <v>1759</v>
      </c>
      <c r="F11" s="140">
        <v>4876</v>
      </c>
      <c r="G11" s="140">
        <v>0</v>
      </c>
      <c r="H11" s="140">
        <v>0</v>
      </c>
      <c r="I11" s="140">
        <v>0</v>
      </c>
      <c r="J11" s="140">
        <v>517</v>
      </c>
      <c r="K11" s="252">
        <v>4417</v>
      </c>
      <c r="L11" s="252">
        <v>0</v>
      </c>
      <c r="M11" s="252">
        <v>0</v>
      </c>
      <c r="N11" s="252">
        <v>375</v>
      </c>
      <c r="O11" s="252">
        <v>167</v>
      </c>
      <c r="P11" s="252">
        <v>0</v>
      </c>
      <c r="Q11" s="252">
        <v>0</v>
      </c>
      <c r="R11" s="252">
        <v>0</v>
      </c>
      <c r="S11" s="252">
        <v>0</v>
      </c>
      <c r="T11" s="252">
        <v>2130</v>
      </c>
      <c r="U11" s="252">
        <v>0</v>
      </c>
      <c r="V11" s="252">
        <v>338</v>
      </c>
      <c r="W11" s="252">
        <v>277</v>
      </c>
      <c r="X11" s="252">
        <v>0</v>
      </c>
      <c r="Y11" s="252">
        <v>0</v>
      </c>
      <c r="Z11" s="252">
        <v>0</v>
      </c>
      <c r="AA11" s="252">
        <v>0</v>
      </c>
      <c r="AB11" s="237">
        <v>147</v>
      </c>
      <c r="AC11" s="238">
        <v>90</v>
      </c>
      <c r="AD11" s="252">
        <v>90</v>
      </c>
      <c r="AE11" s="252">
        <v>0</v>
      </c>
      <c r="AF11" s="252">
        <v>0</v>
      </c>
      <c r="AG11" s="262">
        <v>0</v>
      </c>
      <c r="AH11" s="140">
        <v>1394</v>
      </c>
      <c r="AI11" s="140">
        <v>1827</v>
      </c>
      <c r="AJ11" s="252">
        <v>3786</v>
      </c>
      <c r="AK11" s="252">
        <v>279</v>
      </c>
    </row>
    <row r="12" spans="1:37" ht="30">
      <c r="A12" s="247">
        <v>520004</v>
      </c>
      <c r="B12" s="247">
        <v>5</v>
      </c>
      <c r="C12" s="31" t="s">
        <v>52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252">
        <v>0</v>
      </c>
      <c r="L12" s="252">
        <v>0</v>
      </c>
      <c r="M12" s="252">
        <v>0</v>
      </c>
      <c r="N12" s="252">
        <v>0</v>
      </c>
      <c r="O12" s="252">
        <v>0</v>
      </c>
      <c r="P12" s="252">
        <v>0</v>
      </c>
      <c r="Q12" s="252">
        <v>0</v>
      </c>
      <c r="R12" s="252">
        <v>0</v>
      </c>
      <c r="S12" s="252">
        <v>0</v>
      </c>
      <c r="T12" s="252">
        <v>0</v>
      </c>
      <c r="U12" s="252">
        <v>0</v>
      </c>
      <c r="V12" s="252">
        <v>0</v>
      </c>
      <c r="W12" s="252">
        <v>0</v>
      </c>
      <c r="X12" s="252">
        <v>0</v>
      </c>
      <c r="Y12" s="252">
        <v>0</v>
      </c>
      <c r="Z12" s="252">
        <v>0</v>
      </c>
      <c r="AA12" s="252">
        <v>0</v>
      </c>
      <c r="AB12" s="237">
        <v>0</v>
      </c>
      <c r="AC12" s="238">
        <v>0</v>
      </c>
      <c r="AD12" s="252">
        <v>0</v>
      </c>
      <c r="AE12" s="252">
        <v>0</v>
      </c>
      <c r="AF12" s="252">
        <v>0</v>
      </c>
      <c r="AG12" s="262">
        <v>0</v>
      </c>
      <c r="AH12" s="140">
        <v>7386</v>
      </c>
      <c r="AI12" s="140">
        <v>19785</v>
      </c>
      <c r="AJ12" s="252">
        <v>23550</v>
      </c>
      <c r="AK12" s="252">
        <v>972</v>
      </c>
    </row>
    <row r="13" spans="1:37" ht="18.75">
      <c r="A13" s="247">
        <v>520163</v>
      </c>
      <c r="B13" s="247">
        <v>6</v>
      </c>
      <c r="C13" s="31" t="s">
        <v>53</v>
      </c>
      <c r="D13" s="140">
        <v>5037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252">
        <v>1538</v>
      </c>
      <c r="L13" s="252">
        <v>0</v>
      </c>
      <c r="M13" s="252">
        <v>0</v>
      </c>
      <c r="N13" s="252">
        <v>0</v>
      </c>
      <c r="O13" s="252">
        <v>0</v>
      </c>
      <c r="P13" s="252">
        <v>0</v>
      </c>
      <c r="Q13" s="252">
        <v>0</v>
      </c>
      <c r="R13" s="252">
        <v>0</v>
      </c>
      <c r="S13" s="252">
        <v>0</v>
      </c>
      <c r="T13" s="252">
        <v>0</v>
      </c>
      <c r="U13" s="252">
        <v>0</v>
      </c>
      <c r="V13" s="252">
        <v>0</v>
      </c>
      <c r="W13" s="252">
        <v>0</v>
      </c>
      <c r="X13" s="252">
        <v>0</v>
      </c>
      <c r="Y13" s="252">
        <v>0</v>
      </c>
      <c r="Z13" s="252">
        <v>0</v>
      </c>
      <c r="AA13" s="252">
        <v>0</v>
      </c>
      <c r="AB13" s="237">
        <v>392</v>
      </c>
      <c r="AC13" s="238">
        <v>73</v>
      </c>
      <c r="AD13" s="252">
        <v>73</v>
      </c>
      <c r="AE13" s="252">
        <v>0</v>
      </c>
      <c r="AF13" s="252">
        <v>0</v>
      </c>
      <c r="AG13" s="262">
        <v>0</v>
      </c>
      <c r="AH13" s="140">
        <v>580</v>
      </c>
      <c r="AI13" s="140">
        <v>991</v>
      </c>
      <c r="AJ13" s="252">
        <v>411</v>
      </c>
      <c r="AK13" s="252">
        <v>0</v>
      </c>
    </row>
    <row r="14" spans="1:37" ht="30">
      <c r="A14" s="247">
        <v>520005</v>
      </c>
      <c r="B14" s="247">
        <v>7</v>
      </c>
      <c r="C14" s="31" t="s">
        <v>54</v>
      </c>
      <c r="D14" s="140">
        <v>6747</v>
      </c>
      <c r="E14" s="140">
        <v>8895</v>
      </c>
      <c r="F14" s="140">
        <v>7779</v>
      </c>
      <c r="G14" s="140">
        <v>0</v>
      </c>
      <c r="H14" s="140">
        <v>0</v>
      </c>
      <c r="I14" s="140">
        <v>0</v>
      </c>
      <c r="J14" s="140">
        <v>0</v>
      </c>
      <c r="K14" s="252">
        <v>14167</v>
      </c>
      <c r="L14" s="252">
        <v>0</v>
      </c>
      <c r="M14" s="252">
        <v>0</v>
      </c>
      <c r="N14" s="252">
        <v>1516</v>
      </c>
      <c r="O14" s="252">
        <v>0</v>
      </c>
      <c r="P14" s="252">
        <v>0</v>
      </c>
      <c r="Q14" s="252">
        <v>0</v>
      </c>
      <c r="R14" s="252">
        <v>0</v>
      </c>
      <c r="S14" s="252">
        <v>0</v>
      </c>
      <c r="T14" s="252">
        <v>4707</v>
      </c>
      <c r="U14" s="252">
        <v>0</v>
      </c>
      <c r="V14" s="252">
        <v>3683</v>
      </c>
      <c r="W14" s="252">
        <v>0</v>
      </c>
      <c r="X14" s="252">
        <v>0</v>
      </c>
      <c r="Y14" s="252">
        <v>0</v>
      </c>
      <c r="Z14" s="252">
        <v>0</v>
      </c>
      <c r="AA14" s="252">
        <v>22</v>
      </c>
      <c r="AB14" s="237">
        <v>137</v>
      </c>
      <c r="AC14" s="238">
        <v>200</v>
      </c>
      <c r="AD14" s="252">
        <v>200</v>
      </c>
      <c r="AE14" s="252">
        <v>0</v>
      </c>
      <c r="AF14" s="252">
        <v>0</v>
      </c>
      <c r="AG14" s="262">
        <v>1302</v>
      </c>
      <c r="AH14" s="140">
        <v>1659</v>
      </c>
      <c r="AI14" s="140">
        <v>3795</v>
      </c>
      <c r="AJ14" s="252">
        <v>2362</v>
      </c>
      <c r="AK14" s="252">
        <v>57</v>
      </c>
    </row>
    <row r="15" spans="1:37" ht="30">
      <c r="A15" s="247">
        <v>520009</v>
      </c>
      <c r="B15" s="247">
        <v>8</v>
      </c>
      <c r="C15" s="31" t="s">
        <v>55</v>
      </c>
      <c r="D15" s="140">
        <v>15977</v>
      </c>
      <c r="E15" s="140">
        <v>13775</v>
      </c>
      <c r="F15" s="140">
        <v>9737</v>
      </c>
      <c r="G15" s="140">
        <v>0</v>
      </c>
      <c r="H15" s="140">
        <v>0</v>
      </c>
      <c r="I15" s="140">
        <v>0</v>
      </c>
      <c r="J15" s="140">
        <v>0</v>
      </c>
      <c r="K15" s="252">
        <v>20438</v>
      </c>
      <c r="L15" s="252">
        <v>111</v>
      </c>
      <c r="M15" s="252">
        <v>11</v>
      </c>
      <c r="N15" s="252">
        <v>2450</v>
      </c>
      <c r="O15" s="252">
        <v>1029</v>
      </c>
      <c r="P15" s="252">
        <v>4</v>
      </c>
      <c r="Q15" s="252">
        <v>14</v>
      </c>
      <c r="R15" s="252">
        <v>50</v>
      </c>
      <c r="S15" s="252">
        <v>0</v>
      </c>
      <c r="T15" s="252">
        <v>9176</v>
      </c>
      <c r="U15" s="252">
        <v>0</v>
      </c>
      <c r="V15" s="252">
        <v>2570</v>
      </c>
      <c r="W15" s="252">
        <v>1573</v>
      </c>
      <c r="X15" s="252">
        <v>0</v>
      </c>
      <c r="Y15" s="252">
        <v>0</v>
      </c>
      <c r="Z15" s="252">
        <v>57</v>
      </c>
      <c r="AA15" s="252">
        <v>0</v>
      </c>
      <c r="AB15" s="237">
        <v>1184</v>
      </c>
      <c r="AC15" s="238">
        <v>651</v>
      </c>
      <c r="AD15" s="252">
        <v>651</v>
      </c>
      <c r="AE15" s="252">
        <v>17</v>
      </c>
      <c r="AF15" s="252">
        <v>0</v>
      </c>
      <c r="AG15" s="262">
        <v>2055</v>
      </c>
      <c r="AH15" s="140">
        <v>1884</v>
      </c>
      <c r="AI15" s="140">
        <v>6593</v>
      </c>
      <c r="AJ15" s="252">
        <v>3568</v>
      </c>
      <c r="AK15" s="252">
        <v>153</v>
      </c>
    </row>
    <row r="16" spans="1:37" ht="30">
      <c r="A16" s="247">
        <v>520010</v>
      </c>
      <c r="B16" s="247">
        <v>9</v>
      </c>
      <c r="C16" s="31" t="s">
        <v>56</v>
      </c>
      <c r="D16" s="140">
        <v>8907</v>
      </c>
      <c r="E16" s="140">
        <v>17736</v>
      </c>
      <c r="F16" s="140">
        <v>12581</v>
      </c>
      <c r="G16" s="140">
        <v>0</v>
      </c>
      <c r="H16" s="140">
        <v>0</v>
      </c>
      <c r="I16" s="140">
        <v>0</v>
      </c>
      <c r="J16" s="140">
        <v>0</v>
      </c>
      <c r="K16" s="252">
        <v>20854</v>
      </c>
      <c r="L16" s="252">
        <v>0</v>
      </c>
      <c r="M16" s="252">
        <v>0</v>
      </c>
      <c r="N16" s="252">
        <v>883</v>
      </c>
      <c r="O16" s="252">
        <v>382</v>
      </c>
      <c r="P16" s="252">
        <v>0</v>
      </c>
      <c r="Q16" s="252">
        <v>209</v>
      </c>
      <c r="R16" s="252">
        <v>500</v>
      </c>
      <c r="S16" s="252">
        <v>0</v>
      </c>
      <c r="T16" s="252">
        <v>7873</v>
      </c>
      <c r="U16" s="252">
        <v>0</v>
      </c>
      <c r="V16" s="252">
        <v>2930</v>
      </c>
      <c r="W16" s="252">
        <v>872</v>
      </c>
      <c r="X16" s="252">
        <v>0</v>
      </c>
      <c r="Y16" s="252">
        <v>0</v>
      </c>
      <c r="Z16" s="252">
        <v>35</v>
      </c>
      <c r="AA16" s="252">
        <v>0</v>
      </c>
      <c r="AB16" s="237">
        <v>1349</v>
      </c>
      <c r="AC16" s="238">
        <v>1096</v>
      </c>
      <c r="AD16" s="252">
        <v>1096</v>
      </c>
      <c r="AE16" s="252">
        <v>9</v>
      </c>
      <c r="AF16" s="252">
        <v>0</v>
      </c>
      <c r="AG16" s="262">
        <v>1410</v>
      </c>
      <c r="AH16" s="140">
        <v>2970</v>
      </c>
      <c r="AI16" s="140">
        <v>6918</v>
      </c>
      <c r="AJ16" s="252">
        <v>5333</v>
      </c>
      <c r="AK16" s="252">
        <v>300</v>
      </c>
    </row>
    <row r="17" spans="1:37" ht="30">
      <c r="A17" s="247">
        <v>520011</v>
      </c>
      <c r="B17" s="247">
        <v>10</v>
      </c>
      <c r="C17" s="31" t="s">
        <v>57</v>
      </c>
      <c r="D17" s="140">
        <v>2988</v>
      </c>
      <c r="E17" s="140">
        <v>1721</v>
      </c>
      <c r="F17" s="140">
        <v>2584</v>
      </c>
      <c r="G17" s="140">
        <v>0</v>
      </c>
      <c r="H17" s="140">
        <v>0</v>
      </c>
      <c r="I17" s="140">
        <v>0</v>
      </c>
      <c r="J17" s="140">
        <v>0</v>
      </c>
      <c r="K17" s="252">
        <v>3597</v>
      </c>
      <c r="L17" s="252">
        <v>0</v>
      </c>
      <c r="M17" s="252">
        <v>0</v>
      </c>
      <c r="N17" s="252">
        <v>419</v>
      </c>
      <c r="O17" s="252">
        <v>178</v>
      </c>
      <c r="P17" s="252">
        <v>0</v>
      </c>
      <c r="Q17" s="252">
        <v>0</v>
      </c>
      <c r="R17" s="252">
        <v>150</v>
      </c>
      <c r="S17" s="252">
        <v>0</v>
      </c>
      <c r="T17" s="252">
        <v>1267</v>
      </c>
      <c r="U17" s="252">
        <v>0</v>
      </c>
      <c r="V17" s="252">
        <v>290</v>
      </c>
      <c r="W17" s="252">
        <v>825</v>
      </c>
      <c r="X17" s="252">
        <v>0</v>
      </c>
      <c r="Y17" s="252">
        <v>0</v>
      </c>
      <c r="Z17" s="252">
        <v>0</v>
      </c>
      <c r="AA17" s="252">
        <v>0</v>
      </c>
      <c r="AB17" s="237">
        <v>124</v>
      </c>
      <c r="AC17" s="238">
        <v>64</v>
      </c>
      <c r="AD17" s="252">
        <v>64</v>
      </c>
      <c r="AE17" s="252">
        <v>0</v>
      </c>
      <c r="AF17" s="252">
        <v>0</v>
      </c>
      <c r="AG17" s="262">
        <v>389</v>
      </c>
      <c r="AH17" s="140">
        <v>960</v>
      </c>
      <c r="AI17" s="140">
        <v>1227</v>
      </c>
      <c r="AJ17" s="252">
        <v>1633</v>
      </c>
      <c r="AK17" s="252">
        <v>18</v>
      </c>
    </row>
    <row r="18" spans="1:37" ht="30">
      <c r="A18" s="247">
        <v>520012</v>
      </c>
      <c r="B18" s="247">
        <v>11</v>
      </c>
      <c r="C18" s="31" t="s">
        <v>58</v>
      </c>
      <c r="D18" s="140">
        <v>1250</v>
      </c>
      <c r="E18" s="140">
        <v>2402</v>
      </c>
      <c r="F18" s="140">
        <v>2385</v>
      </c>
      <c r="G18" s="140">
        <v>0</v>
      </c>
      <c r="H18" s="140">
        <v>0</v>
      </c>
      <c r="I18" s="140">
        <v>0</v>
      </c>
      <c r="J18" s="140">
        <v>0</v>
      </c>
      <c r="K18" s="252">
        <v>4112</v>
      </c>
      <c r="L18" s="252">
        <v>0</v>
      </c>
      <c r="M18" s="252">
        <v>0</v>
      </c>
      <c r="N18" s="252">
        <v>280</v>
      </c>
      <c r="O18" s="252">
        <v>153</v>
      </c>
      <c r="P18" s="252">
        <v>0</v>
      </c>
      <c r="Q18" s="252">
        <v>0</v>
      </c>
      <c r="R18" s="252">
        <v>0</v>
      </c>
      <c r="S18" s="252">
        <v>0</v>
      </c>
      <c r="T18" s="252">
        <v>1194</v>
      </c>
      <c r="U18" s="252">
        <v>0</v>
      </c>
      <c r="V18" s="252">
        <v>414</v>
      </c>
      <c r="W18" s="252">
        <v>58</v>
      </c>
      <c r="X18" s="252">
        <v>0</v>
      </c>
      <c r="Y18" s="252">
        <v>0</v>
      </c>
      <c r="Z18" s="252">
        <v>0</v>
      </c>
      <c r="AA18" s="252">
        <v>0</v>
      </c>
      <c r="AB18" s="237">
        <v>132</v>
      </c>
      <c r="AC18" s="238">
        <v>54</v>
      </c>
      <c r="AD18" s="252">
        <v>54</v>
      </c>
      <c r="AE18" s="252">
        <v>0</v>
      </c>
      <c r="AF18" s="252">
        <v>0</v>
      </c>
      <c r="AG18" s="262">
        <v>255</v>
      </c>
      <c r="AH18" s="140">
        <v>287</v>
      </c>
      <c r="AI18" s="140">
        <v>958</v>
      </c>
      <c r="AJ18" s="252">
        <v>739</v>
      </c>
      <c r="AK18" s="252">
        <v>25</v>
      </c>
    </row>
    <row r="19" spans="1:37" ht="30">
      <c r="A19" s="247">
        <v>520013</v>
      </c>
      <c r="B19" s="247">
        <v>12</v>
      </c>
      <c r="C19" s="31" t="s">
        <v>59</v>
      </c>
      <c r="D19" s="140">
        <v>13114</v>
      </c>
      <c r="E19" s="140">
        <v>21495</v>
      </c>
      <c r="F19" s="140">
        <v>16189</v>
      </c>
      <c r="G19" s="140">
        <v>0</v>
      </c>
      <c r="H19" s="140">
        <v>0</v>
      </c>
      <c r="I19" s="140">
        <v>0</v>
      </c>
      <c r="J19" s="140">
        <v>7969</v>
      </c>
      <c r="K19" s="252">
        <v>17864</v>
      </c>
      <c r="L19" s="252">
        <v>1074</v>
      </c>
      <c r="M19" s="252">
        <v>11</v>
      </c>
      <c r="N19" s="252">
        <v>6211</v>
      </c>
      <c r="O19" s="252">
        <v>2040</v>
      </c>
      <c r="P19" s="252">
        <v>6</v>
      </c>
      <c r="Q19" s="252">
        <v>752</v>
      </c>
      <c r="R19" s="252">
        <v>1866</v>
      </c>
      <c r="S19" s="252">
        <v>0</v>
      </c>
      <c r="T19" s="252">
        <v>14024</v>
      </c>
      <c r="U19" s="252">
        <v>0</v>
      </c>
      <c r="V19" s="252">
        <v>6062</v>
      </c>
      <c r="W19" s="252">
        <v>4996</v>
      </c>
      <c r="X19" s="252">
        <v>0</v>
      </c>
      <c r="Y19" s="252">
        <v>0</v>
      </c>
      <c r="Z19" s="252">
        <v>87</v>
      </c>
      <c r="AA19" s="252">
        <v>0</v>
      </c>
      <c r="AB19" s="237">
        <v>1219</v>
      </c>
      <c r="AC19" s="238">
        <v>1761</v>
      </c>
      <c r="AD19" s="252">
        <v>1761</v>
      </c>
      <c r="AE19" s="252">
        <v>39</v>
      </c>
      <c r="AF19" s="252">
        <v>0</v>
      </c>
      <c r="AG19" s="262">
        <v>5365</v>
      </c>
      <c r="AH19" s="140">
        <v>6586</v>
      </c>
      <c r="AI19" s="140">
        <v>10369</v>
      </c>
      <c r="AJ19" s="252">
        <v>8970</v>
      </c>
      <c r="AK19" s="252">
        <v>103</v>
      </c>
    </row>
    <row r="20" spans="1:37" ht="30">
      <c r="A20" s="247">
        <v>520018</v>
      </c>
      <c r="B20" s="247">
        <v>13</v>
      </c>
      <c r="C20" s="31" t="s">
        <v>60</v>
      </c>
      <c r="D20" s="140">
        <v>1786</v>
      </c>
      <c r="E20" s="140">
        <v>3816</v>
      </c>
      <c r="F20" s="140">
        <v>3541</v>
      </c>
      <c r="G20" s="140">
        <v>0</v>
      </c>
      <c r="H20" s="140">
        <v>0</v>
      </c>
      <c r="I20" s="140">
        <v>0</v>
      </c>
      <c r="J20" s="140">
        <v>0</v>
      </c>
      <c r="K20" s="252">
        <v>6803</v>
      </c>
      <c r="L20" s="252">
        <v>0</v>
      </c>
      <c r="M20" s="252">
        <v>0</v>
      </c>
      <c r="N20" s="252">
        <v>705</v>
      </c>
      <c r="O20" s="252">
        <v>270</v>
      </c>
      <c r="P20" s="252">
        <v>1</v>
      </c>
      <c r="Q20" s="252">
        <v>89</v>
      </c>
      <c r="R20" s="252">
        <v>0</v>
      </c>
      <c r="S20" s="252">
        <v>0</v>
      </c>
      <c r="T20" s="252">
        <v>1598</v>
      </c>
      <c r="U20" s="252">
        <v>0</v>
      </c>
      <c r="V20" s="252">
        <v>926</v>
      </c>
      <c r="W20" s="252">
        <v>408</v>
      </c>
      <c r="X20" s="252">
        <v>0</v>
      </c>
      <c r="Y20" s="252">
        <v>0</v>
      </c>
      <c r="Z20" s="252">
        <v>0</v>
      </c>
      <c r="AA20" s="252">
        <v>0</v>
      </c>
      <c r="AB20" s="237">
        <v>201</v>
      </c>
      <c r="AC20" s="238">
        <v>157</v>
      </c>
      <c r="AD20" s="252">
        <v>157</v>
      </c>
      <c r="AE20" s="252">
        <v>0</v>
      </c>
      <c r="AF20" s="252">
        <v>0</v>
      </c>
      <c r="AG20" s="262">
        <v>520</v>
      </c>
      <c r="AH20" s="140">
        <v>1572</v>
      </c>
      <c r="AI20" s="140">
        <v>2294</v>
      </c>
      <c r="AJ20" s="252">
        <v>1629</v>
      </c>
      <c r="AK20" s="252">
        <v>25</v>
      </c>
    </row>
    <row r="21" spans="1:37" ht="30">
      <c r="A21" s="247">
        <v>520019</v>
      </c>
      <c r="B21" s="247">
        <v>14</v>
      </c>
      <c r="C21" s="31" t="s">
        <v>61</v>
      </c>
      <c r="D21" s="140">
        <v>3651</v>
      </c>
      <c r="E21" s="140">
        <v>3802</v>
      </c>
      <c r="F21" s="140">
        <v>2926</v>
      </c>
      <c r="G21" s="140">
        <v>0</v>
      </c>
      <c r="H21" s="140">
        <v>0</v>
      </c>
      <c r="I21" s="140">
        <v>0</v>
      </c>
      <c r="J21" s="140">
        <v>0</v>
      </c>
      <c r="K21" s="252">
        <v>5300</v>
      </c>
      <c r="L21" s="252">
        <v>0</v>
      </c>
      <c r="M21" s="252">
        <v>0</v>
      </c>
      <c r="N21" s="252">
        <v>460</v>
      </c>
      <c r="O21" s="252">
        <v>205</v>
      </c>
      <c r="P21" s="252">
        <v>0</v>
      </c>
      <c r="Q21" s="252">
        <v>0</v>
      </c>
      <c r="R21" s="252">
        <v>0</v>
      </c>
      <c r="S21" s="252">
        <v>0</v>
      </c>
      <c r="T21" s="252">
        <v>1700</v>
      </c>
      <c r="U21" s="252">
        <v>0</v>
      </c>
      <c r="V21" s="252">
        <v>688</v>
      </c>
      <c r="W21" s="252">
        <v>561</v>
      </c>
      <c r="X21" s="252">
        <v>0</v>
      </c>
      <c r="Y21" s="252">
        <v>0</v>
      </c>
      <c r="Z21" s="252">
        <v>0</v>
      </c>
      <c r="AA21" s="252">
        <v>0</v>
      </c>
      <c r="AB21" s="237">
        <v>267</v>
      </c>
      <c r="AC21" s="238">
        <v>197</v>
      </c>
      <c r="AD21" s="252">
        <v>197</v>
      </c>
      <c r="AE21" s="252">
        <v>0</v>
      </c>
      <c r="AF21" s="252">
        <v>0</v>
      </c>
      <c r="AG21" s="262">
        <v>381</v>
      </c>
      <c r="AH21" s="140">
        <v>637</v>
      </c>
      <c r="AI21" s="140">
        <v>2080</v>
      </c>
      <c r="AJ21" s="252">
        <v>1720</v>
      </c>
      <c r="AK21" s="252">
        <v>26</v>
      </c>
    </row>
    <row r="22" spans="1:37" ht="30">
      <c r="A22" s="247">
        <v>520020</v>
      </c>
      <c r="B22" s="247">
        <v>15</v>
      </c>
      <c r="C22" s="31" t="s">
        <v>62</v>
      </c>
      <c r="D22" s="140">
        <v>1147</v>
      </c>
      <c r="E22" s="140">
        <v>2463</v>
      </c>
      <c r="F22" s="140">
        <v>2168</v>
      </c>
      <c r="G22" s="140">
        <v>0</v>
      </c>
      <c r="H22" s="140">
        <v>0</v>
      </c>
      <c r="I22" s="140">
        <v>0</v>
      </c>
      <c r="J22" s="140">
        <v>0</v>
      </c>
      <c r="K22" s="252">
        <v>5183</v>
      </c>
      <c r="L22" s="252">
        <v>0</v>
      </c>
      <c r="M22" s="252">
        <v>0</v>
      </c>
      <c r="N22" s="252">
        <v>250</v>
      </c>
      <c r="O22" s="252">
        <v>151</v>
      </c>
      <c r="P22" s="252">
        <v>0</v>
      </c>
      <c r="Q22" s="252">
        <v>0</v>
      </c>
      <c r="R22" s="252">
        <v>0</v>
      </c>
      <c r="S22" s="252">
        <v>0</v>
      </c>
      <c r="T22" s="252">
        <v>1224</v>
      </c>
      <c r="U22" s="252">
        <v>0</v>
      </c>
      <c r="V22" s="252">
        <v>326</v>
      </c>
      <c r="W22" s="252">
        <v>194</v>
      </c>
      <c r="X22" s="252">
        <v>0</v>
      </c>
      <c r="Y22" s="252">
        <v>0</v>
      </c>
      <c r="Z22" s="252">
        <v>0</v>
      </c>
      <c r="AA22" s="252">
        <v>0</v>
      </c>
      <c r="AB22" s="237">
        <v>115</v>
      </c>
      <c r="AC22" s="238">
        <v>36</v>
      </c>
      <c r="AD22" s="252">
        <v>36</v>
      </c>
      <c r="AE22" s="252">
        <v>0</v>
      </c>
      <c r="AF22" s="252">
        <v>0</v>
      </c>
      <c r="AG22" s="262">
        <v>267</v>
      </c>
      <c r="AH22" s="140">
        <v>614</v>
      </c>
      <c r="AI22" s="140">
        <v>1130</v>
      </c>
      <c r="AJ22" s="252">
        <v>783</v>
      </c>
      <c r="AK22" s="252">
        <v>10</v>
      </c>
    </row>
    <row r="23" spans="1:37" ht="30">
      <c r="A23" s="247">
        <v>520021</v>
      </c>
      <c r="B23" s="247">
        <v>16</v>
      </c>
      <c r="C23" s="31" t="s">
        <v>63</v>
      </c>
      <c r="D23" s="140">
        <v>1034</v>
      </c>
      <c r="E23" s="140">
        <v>3518</v>
      </c>
      <c r="F23" s="140">
        <v>4494</v>
      </c>
      <c r="G23" s="140">
        <v>0</v>
      </c>
      <c r="H23" s="140">
        <v>0</v>
      </c>
      <c r="I23" s="140">
        <v>0</v>
      </c>
      <c r="J23" s="140">
        <v>0</v>
      </c>
      <c r="K23" s="252">
        <v>9047</v>
      </c>
      <c r="L23" s="252">
        <v>0</v>
      </c>
      <c r="M23" s="252">
        <v>0</v>
      </c>
      <c r="N23" s="252">
        <v>250</v>
      </c>
      <c r="O23" s="252">
        <v>131</v>
      </c>
      <c r="P23" s="252">
        <v>0</v>
      </c>
      <c r="Q23" s="252">
        <v>0</v>
      </c>
      <c r="R23" s="252">
        <v>0</v>
      </c>
      <c r="S23" s="252">
        <v>0</v>
      </c>
      <c r="T23" s="252">
        <v>2040</v>
      </c>
      <c r="U23" s="252">
        <v>0</v>
      </c>
      <c r="V23" s="252">
        <v>495</v>
      </c>
      <c r="W23" s="252">
        <v>913</v>
      </c>
      <c r="X23" s="252">
        <v>0</v>
      </c>
      <c r="Y23" s="252">
        <v>0</v>
      </c>
      <c r="Z23" s="252">
        <v>0</v>
      </c>
      <c r="AA23" s="252">
        <v>0</v>
      </c>
      <c r="AB23" s="237">
        <v>150</v>
      </c>
      <c r="AC23" s="238">
        <v>90</v>
      </c>
      <c r="AD23" s="252">
        <v>90</v>
      </c>
      <c r="AE23" s="252">
        <v>0</v>
      </c>
      <c r="AF23" s="252">
        <v>0</v>
      </c>
      <c r="AG23" s="262">
        <v>699</v>
      </c>
      <c r="AH23" s="140">
        <v>805</v>
      </c>
      <c r="AI23" s="140">
        <v>2513</v>
      </c>
      <c r="AJ23" s="252">
        <v>1434</v>
      </c>
      <c r="AK23" s="252">
        <v>67</v>
      </c>
    </row>
    <row r="24" spans="1:37" ht="45">
      <c r="A24" s="247">
        <v>520022</v>
      </c>
      <c r="B24" s="247">
        <v>17</v>
      </c>
      <c r="C24" s="31" t="s">
        <v>64</v>
      </c>
      <c r="D24" s="140">
        <v>2238</v>
      </c>
      <c r="E24" s="140">
        <v>3089</v>
      </c>
      <c r="F24" s="140">
        <v>3764</v>
      </c>
      <c r="G24" s="140">
        <v>0</v>
      </c>
      <c r="H24" s="140">
        <v>0</v>
      </c>
      <c r="I24" s="140">
        <v>0</v>
      </c>
      <c r="J24" s="140">
        <v>0</v>
      </c>
      <c r="K24" s="252">
        <v>6855</v>
      </c>
      <c r="L24" s="252">
        <v>152</v>
      </c>
      <c r="M24" s="252">
        <v>0</v>
      </c>
      <c r="N24" s="252">
        <v>1258</v>
      </c>
      <c r="O24" s="252">
        <v>471</v>
      </c>
      <c r="P24" s="252">
        <v>0</v>
      </c>
      <c r="Q24" s="252">
        <v>0</v>
      </c>
      <c r="R24" s="252">
        <v>116</v>
      </c>
      <c r="S24" s="252">
        <v>0</v>
      </c>
      <c r="T24" s="252">
        <v>1647</v>
      </c>
      <c r="U24" s="252">
        <v>0</v>
      </c>
      <c r="V24" s="252">
        <v>407</v>
      </c>
      <c r="W24" s="252">
        <v>172</v>
      </c>
      <c r="X24" s="252">
        <v>0</v>
      </c>
      <c r="Y24" s="252">
        <v>0</v>
      </c>
      <c r="Z24" s="252">
        <v>0</v>
      </c>
      <c r="AA24" s="252">
        <v>0</v>
      </c>
      <c r="AB24" s="237">
        <v>227</v>
      </c>
      <c r="AC24" s="238">
        <v>145</v>
      </c>
      <c r="AD24" s="252">
        <v>145</v>
      </c>
      <c r="AE24" s="252">
        <v>0</v>
      </c>
      <c r="AF24" s="252">
        <v>0</v>
      </c>
      <c r="AG24" s="262">
        <v>341</v>
      </c>
      <c r="AH24" s="140">
        <v>1065</v>
      </c>
      <c r="AI24" s="140">
        <v>1391</v>
      </c>
      <c r="AJ24" s="252">
        <v>2432</v>
      </c>
      <c r="AK24" s="252">
        <v>225</v>
      </c>
    </row>
    <row r="25" spans="1:37" ht="30">
      <c r="A25" s="247">
        <v>520025</v>
      </c>
      <c r="B25" s="247">
        <v>18</v>
      </c>
      <c r="C25" s="31" t="s">
        <v>65</v>
      </c>
      <c r="D25" s="140">
        <v>1282</v>
      </c>
      <c r="E25" s="140">
        <v>3120</v>
      </c>
      <c r="F25" s="140">
        <v>3819</v>
      </c>
      <c r="G25" s="140">
        <v>0</v>
      </c>
      <c r="H25" s="140">
        <v>0</v>
      </c>
      <c r="I25" s="140">
        <v>0</v>
      </c>
      <c r="J25" s="140">
        <v>0</v>
      </c>
      <c r="K25" s="252">
        <v>4111</v>
      </c>
      <c r="L25" s="252">
        <v>0</v>
      </c>
      <c r="M25" s="252">
        <v>0</v>
      </c>
      <c r="N25" s="252">
        <v>811</v>
      </c>
      <c r="O25" s="252">
        <v>337</v>
      </c>
      <c r="P25" s="252">
        <v>0</v>
      </c>
      <c r="Q25" s="252">
        <v>0</v>
      </c>
      <c r="R25" s="252">
        <v>0</v>
      </c>
      <c r="S25" s="252">
        <v>0</v>
      </c>
      <c r="T25" s="252">
        <v>1734</v>
      </c>
      <c r="U25" s="252">
        <v>0</v>
      </c>
      <c r="V25" s="252">
        <v>989</v>
      </c>
      <c r="W25" s="252">
        <v>391</v>
      </c>
      <c r="X25" s="252">
        <v>0</v>
      </c>
      <c r="Y25" s="252">
        <v>0</v>
      </c>
      <c r="Z25" s="252">
        <v>0</v>
      </c>
      <c r="AA25" s="252">
        <v>0</v>
      </c>
      <c r="AB25" s="237">
        <v>155</v>
      </c>
      <c r="AC25" s="238">
        <v>70</v>
      </c>
      <c r="AD25" s="252">
        <v>70</v>
      </c>
      <c r="AE25" s="252">
        <v>0</v>
      </c>
      <c r="AF25" s="252">
        <v>0</v>
      </c>
      <c r="AG25" s="262">
        <v>358</v>
      </c>
      <c r="AH25" s="140">
        <v>381</v>
      </c>
      <c r="AI25" s="140">
        <v>1186</v>
      </c>
      <c r="AJ25" s="252">
        <v>1087</v>
      </c>
      <c r="AK25" s="252">
        <v>14</v>
      </c>
    </row>
    <row r="26" spans="1:37" ht="30">
      <c r="A26" s="247">
        <v>520026</v>
      </c>
      <c r="B26" s="247">
        <v>19</v>
      </c>
      <c r="C26" s="31" t="s">
        <v>66</v>
      </c>
      <c r="D26" s="140">
        <v>4642</v>
      </c>
      <c r="E26" s="140">
        <v>6551</v>
      </c>
      <c r="F26" s="140">
        <v>7026</v>
      </c>
      <c r="G26" s="140">
        <v>0</v>
      </c>
      <c r="H26" s="140">
        <v>0</v>
      </c>
      <c r="I26" s="140">
        <v>0</v>
      </c>
      <c r="J26" s="140">
        <v>0</v>
      </c>
      <c r="K26" s="252">
        <v>5489</v>
      </c>
      <c r="L26" s="252">
        <v>0</v>
      </c>
      <c r="M26" s="252">
        <v>0</v>
      </c>
      <c r="N26" s="252">
        <v>2409</v>
      </c>
      <c r="O26" s="252">
        <v>537</v>
      </c>
      <c r="P26" s="252">
        <v>0</v>
      </c>
      <c r="Q26" s="252">
        <v>165</v>
      </c>
      <c r="R26" s="252">
        <v>69</v>
      </c>
      <c r="S26" s="252">
        <v>0</v>
      </c>
      <c r="T26" s="252">
        <v>5204</v>
      </c>
      <c r="U26" s="252">
        <v>0</v>
      </c>
      <c r="V26" s="252">
        <v>932</v>
      </c>
      <c r="W26" s="252">
        <v>1347</v>
      </c>
      <c r="X26" s="252">
        <v>0</v>
      </c>
      <c r="Y26" s="252">
        <v>0</v>
      </c>
      <c r="Z26" s="252">
        <v>0</v>
      </c>
      <c r="AA26" s="252">
        <v>0</v>
      </c>
      <c r="AB26" s="237">
        <v>581</v>
      </c>
      <c r="AC26" s="238">
        <v>379</v>
      </c>
      <c r="AD26" s="252">
        <v>379</v>
      </c>
      <c r="AE26" s="252">
        <v>0</v>
      </c>
      <c r="AF26" s="252">
        <v>0</v>
      </c>
      <c r="AG26" s="262">
        <v>1055</v>
      </c>
      <c r="AH26" s="140">
        <v>2465</v>
      </c>
      <c r="AI26" s="140">
        <v>3007</v>
      </c>
      <c r="AJ26" s="252">
        <v>3371</v>
      </c>
      <c r="AK26" s="252">
        <v>104</v>
      </c>
    </row>
    <row r="27" spans="1:37" ht="30">
      <c r="A27" s="247">
        <v>520027</v>
      </c>
      <c r="B27" s="247">
        <v>20</v>
      </c>
      <c r="C27" s="31" t="s">
        <v>67</v>
      </c>
      <c r="D27" s="140">
        <v>3392</v>
      </c>
      <c r="E27" s="140">
        <v>3534</v>
      </c>
      <c r="F27" s="140">
        <v>3637</v>
      </c>
      <c r="G27" s="140">
        <v>0</v>
      </c>
      <c r="H27" s="140">
        <v>0</v>
      </c>
      <c r="I27" s="140">
        <v>0</v>
      </c>
      <c r="J27" s="140">
        <v>0</v>
      </c>
      <c r="K27" s="252">
        <v>5935</v>
      </c>
      <c r="L27" s="252">
        <v>0</v>
      </c>
      <c r="M27" s="252">
        <v>0</v>
      </c>
      <c r="N27" s="252">
        <v>514</v>
      </c>
      <c r="O27" s="252">
        <v>277</v>
      </c>
      <c r="P27" s="252">
        <v>0</v>
      </c>
      <c r="Q27" s="252">
        <v>0</v>
      </c>
      <c r="R27" s="252">
        <v>35</v>
      </c>
      <c r="S27" s="252">
        <v>0</v>
      </c>
      <c r="T27" s="252">
        <v>2046</v>
      </c>
      <c r="U27" s="252">
        <v>0</v>
      </c>
      <c r="V27" s="252">
        <v>607</v>
      </c>
      <c r="W27" s="252">
        <v>249</v>
      </c>
      <c r="X27" s="252">
        <v>0</v>
      </c>
      <c r="Y27" s="252">
        <v>0</v>
      </c>
      <c r="Z27" s="252">
        <v>0</v>
      </c>
      <c r="AA27" s="252">
        <v>13</v>
      </c>
      <c r="AB27" s="237">
        <v>271</v>
      </c>
      <c r="AC27" s="238">
        <v>224</v>
      </c>
      <c r="AD27" s="252">
        <v>224</v>
      </c>
      <c r="AE27" s="252">
        <v>0</v>
      </c>
      <c r="AF27" s="252">
        <v>0</v>
      </c>
      <c r="AG27" s="262">
        <v>426</v>
      </c>
      <c r="AH27" s="140">
        <v>1047</v>
      </c>
      <c r="AI27" s="140">
        <v>1679</v>
      </c>
      <c r="AJ27" s="252">
        <v>3054</v>
      </c>
      <c r="AK27" s="252">
        <v>126</v>
      </c>
    </row>
    <row r="28" spans="1:37" ht="30">
      <c r="A28" s="247">
        <v>520028</v>
      </c>
      <c r="B28" s="247">
        <v>21</v>
      </c>
      <c r="C28" s="31" t="s">
        <v>68</v>
      </c>
      <c r="D28" s="140">
        <v>2135</v>
      </c>
      <c r="E28" s="140">
        <v>3821</v>
      </c>
      <c r="F28" s="140">
        <v>4065</v>
      </c>
      <c r="G28" s="140">
        <v>0</v>
      </c>
      <c r="H28" s="140">
        <v>0</v>
      </c>
      <c r="I28" s="140">
        <v>0</v>
      </c>
      <c r="J28" s="140">
        <v>0</v>
      </c>
      <c r="K28" s="252">
        <v>4945</v>
      </c>
      <c r="L28" s="252">
        <v>0</v>
      </c>
      <c r="M28" s="252">
        <v>0</v>
      </c>
      <c r="N28" s="252">
        <v>450</v>
      </c>
      <c r="O28" s="252">
        <v>294</v>
      </c>
      <c r="P28" s="252">
        <v>0</v>
      </c>
      <c r="Q28" s="252">
        <v>0</v>
      </c>
      <c r="R28" s="252">
        <v>75</v>
      </c>
      <c r="S28" s="252">
        <v>0</v>
      </c>
      <c r="T28" s="252">
        <v>2112</v>
      </c>
      <c r="U28" s="252">
        <v>0</v>
      </c>
      <c r="V28" s="252">
        <v>1044</v>
      </c>
      <c r="W28" s="252">
        <v>283</v>
      </c>
      <c r="X28" s="252">
        <v>0</v>
      </c>
      <c r="Y28" s="252">
        <v>0</v>
      </c>
      <c r="Z28" s="252">
        <v>0</v>
      </c>
      <c r="AA28" s="252">
        <v>0</v>
      </c>
      <c r="AB28" s="237">
        <v>201</v>
      </c>
      <c r="AC28" s="238">
        <v>166</v>
      </c>
      <c r="AD28" s="252">
        <v>166</v>
      </c>
      <c r="AE28" s="252">
        <v>0</v>
      </c>
      <c r="AF28" s="252">
        <v>0</v>
      </c>
      <c r="AG28" s="262">
        <v>438</v>
      </c>
      <c r="AH28" s="140">
        <v>911</v>
      </c>
      <c r="AI28" s="140">
        <v>1813</v>
      </c>
      <c r="AJ28" s="252">
        <v>1809</v>
      </c>
      <c r="AK28" s="252">
        <v>5</v>
      </c>
    </row>
    <row r="29" spans="1:37" ht="30">
      <c r="A29" s="247">
        <v>520029</v>
      </c>
      <c r="B29" s="247">
        <v>22</v>
      </c>
      <c r="C29" s="31" t="s">
        <v>69</v>
      </c>
      <c r="D29" s="140">
        <v>8155</v>
      </c>
      <c r="E29" s="140">
        <v>21051</v>
      </c>
      <c r="F29" s="140">
        <v>8038</v>
      </c>
      <c r="G29" s="140">
        <v>0</v>
      </c>
      <c r="H29" s="140">
        <v>0</v>
      </c>
      <c r="I29" s="140">
        <v>0</v>
      </c>
      <c r="J29" s="140">
        <v>1197</v>
      </c>
      <c r="K29" s="252">
        <v>17039</v>
      </c>
      <c r="L29" s="252">
        <v>149</v>
      </c>
      <c r="M29" s="252">
        <v>11</v>
      </c>
      <c r="N29" s="252">
        <v>3900</v>
      </c>
      <c r="O29" s="252">
        <v>1507</v>
      </c>
      <c r="P29" s="252">
        <v>0</v>
      </c>
      <c r="Q29" s="252">
        <v>553</v>
      </c>
      <c r="R29" s="252">
        <v>0</v>
      </c>
      <c r="S29" s="252">
        <v>0</v>
      </c>
      <c r="T29" s="252">
        <v>10063</v>
      </c>
      <c r="U29" s="252">
        <v>21</v>
      </c>
      <c r="V29" s="252">
        <v>1422</v>
      </c>
      <c r="W29" s="252">
        <v>925</v>
      </c>
      <c r="X29" s="252">
        <v>0</v>
      </c>
      <c r="Y29" s="252">
        <v>0</v>
      </c>
      <c r="Z29" s="252">
        <v>66</v>
      </c>
      <c r="AA29" s="252">
        <v>27</v>
      </c>
      <c r="AB29" s="237">
        <v>1305</v>
      </c>
      <c r="AC29" s="238">
        <v>274</v>
      </c>
      <c r="AD29" s="252">
        <v>274</v>
      </c>
      <c r="AE29" s="252">
        <v>37</v>
      </c>
      <c r="AF29" s="252">
        <v>0</v>
      </c>
      <c r="AG29" s="262">
        <v>3399</v>
      </c>
      <c r="AH29" s="140">
        <v>5586</v>
      </c>
      <c r="AI29" s="140">
        <v>7674</v>
      </c>
      <c r="AJ29" s="252">
        <v>7628</v>
      </c>
      <c r="AK29" s="252">
        <v>753</v>
      </c>
    </row>
    <row r="30" spans="1:37" ht="30">
      <c r="A30" s="247">
        <v>520031</v>
      </c>
      <c r="B30" s="247">
        <v>23</v>
      </c>
      <c r="C30" s="31" t="s">
        <v>70</v>
      </c>
      <c r="D30" s="140">
        <v>705</v>
      </c>
      <c r="E30" s="140">
        <v>1716</v>
      </c>
      <c r="F30" s="140">
        <v>2613</v>
      </c>
      <c r="G30" s="140">
        <v>0</v>
      </c>
      <c r="H30" s="140">
        <v>0</v>
      </c>
      <c r="I30" s="140">
        <v>0</v>
      </c>
      <c r="J30" s="140">
        <v>0</v>
      </c>
      <c r="K30" s="252">
        <v>3208</v>
      </c>
      <c r="L30" s="252">
        <v>0</v>
      </c>
      <c r="M30" s="252">
        <v>0</v>
      </c>
      <c r="N30" s="252">
        <v>704</v>
      </c>
      <c r="O30" s="252">
        <v>219</v>
      </c>
      <c r="P30" s="252">
        <v>1</v>
      </c>
      <c r="Q30" s="252">
        <v>0</v>
      </c>
      <c r="R30" s="252">
        <v>0</v>
      </c>
      <c r="S30" s="252">
        <v>0</v>
      </c>
      <c r="T30" s="252">
        <v>1214</v>
      </c>
      <c r="U30" s="252">
        <v>0</v>
      </c>
      <c r="V30" s="252">
        <v>458</v>
      </c>
      <c r="W30" s="252">
        <v>459</v>
      </c>
      <c r="X30" s="252">
        <v>0</v>
      </c>
      <c r="Y30" s="252">
        <v>0</v>
      </c>
      <c r="Z30" s="252">
        <v>0</v>
      </c>
      <c r="AA30" s="252">
        <v>0</v>
      </c>
      <c r="AB30" s="237">
        <v>198</v>
      </c>
      <c r="AC30" s="238">
        <v>107</v>
      </c>
      <c r="AD30" s="252">
        <v>107</v>
      </c>
      <c r="AE30" s="252">
        <v>0</v>
      </c>
      <c r="AF30" s="252">
        <v>0</v>
      </c>
      <c r="AG30" s="262">
        <v>304</v>
      </c>
      <c r="AH30" s="140">
        <v>379</v>
      </c>
      <c r="AI30" s="140">
        <v>1257</v>
      </c>
      <c r="AJ30" s="252">
        <v>550</v>
      </c>
      <c r="AK30" s="252">
        <v>16</v>
      </c>
    </row>
    <row r="31" spans="1:37" ht="30">
      <c r="A31" s="247">
        <v>520033</v>
      </c>
      <c r="B31" s="247">
        <v>24</v>
      </c>
      <c r="C31" s="31" t="s">
        <v>71</v>
      </c>
      <c r="D31" s="140">
        <v>6752</v>
      </c>
      <c r="E31" s="140">
        <v>20159</v>
      </c>
      <c r="F31" s="140">
        <v>12351</v>
      </c>
      <c r="G31" s="140">
        <v>0</v>
      </c>
      <c r="H31" s="140">
        <v>0</v>
      </c>
      <c r="I31" s="140">
        <v>0</v>
      </c>
      <c r="J31" s="140">
        <v>2501</v>
      </c>
      <c r="K31" s="252">
        <v>22717</v>
      </c>
      <c r="L31" s="252">
        <v>123</v>
      </c>
      <c r="M31" s="252">
        <v>0</v>
      </c>
      <c r="N31" s="252">
        <v>5051</v>
      </c>
      <c r="O31" s="252">
        <v>1575</v>
      </c>
      <c r="P31" s="252">
        <v>0</v>
      </c>
      <c r="Q31" s="252">
        <v>0</v>
      </c>
      <c r="R31" s="252">
        <v>0</v>
      </c>
      <c r="S31" s="252">
        <v>0</v>
      </c>
      <c r="T31" s="252">
        <v>10981</v>
      </c>
      <c r="U31" s="252">
        <v>0</v>
      </c>
      <c r="V31" s="252">
        <v>4239</v>
      </c>
      <c r="W31" s="252">
        <v>3972</v>
      </c>
      <c r="X31" s="252">
        <v>0</v>
      </c>
      <c r="Y31" s="252">
        <v>0</v>
      </c>
      <c r="Z31" s="252">
        <v>84</v>
      </c>
      <c r="AA31" s="252">
        <v>43</v>
      </c>
      <c r="AB31" s="237">
        <v>2245</v>
      </c>
      <c r="AC31" s="238">
        <v>1359</v>
      </c>
      <c r="AD31" s="252">
        <v>1359</v>
      </c>
      <c r="AE31" s="252">
        <v>17</v>
      </c>
      <c r="AF31" s="252">
        <v>0</v>
      </c>
      <c r="AG31" s="262">
        <v>2110</v>
      </c>
      <c r="AH31" s="140">
        <v>7698</v>
      </c>
      <c r="AI31" s="140">
        <v>11005</v>
      </c>
      <c r="AJ31" s="252">
        <v>8946</v>
      </c>
      <c r="AK31" s="252">
        <v>395</v>
      </c>
    </row>
    <row r="32" spans="1:37" ht="30">
      <c r="A32" s="247">
        <v>520038</v>
      </c>
      <c r="B32" s="247">
        <v>25</v>
      </c>
      <c r="C32" s="31" t="s">
        <v>72</v>
      </c>
      <c r="D32" s="140">
        <v>1654</v>
      </c>
      <c r="E32" s="140">
        <v>4548</v>
      </c>
      <c r="F32" s="140">
        <v>5043</v>
      </c>
      <c r="G32" s="140">
        <v>0</v>
      </c>
      <c r="H32" s="140">
        <v>0</v>
      </c>
      <c r="I32" s="140">
        <v>0</v>
      </c>
      <c r="J32" s="140">
        <v>0</v>
      </c>
      <c r="K32" s="252">
        <v>4448</v>
      </c>
      <c r="L32" s="252">
        <v>0</v>
      </c>
      <c r="M32" s="252">
        <v>0</v>
      </c>
      <c r="N32" s="252">
        <v>512</v>
      </c>
      <c r="O32" s="252">
        <v>88</v>
      </c>
      <c r="P32" s="252">
        <v>0</v>
      </c>
      <c r="Q32" s="252">
        <v>0</v>
      </c>
      <c r="R32" s="252">
        <v>0</v>
      </c>
      <c r="S32" s="252">
        <v>0</v>
      </c>
      <c r="T32" s="252">
        <v>2369</v>
      </c>
      <c r="U32" s="252">
        <v>0</v>
      </c>
      <c r="V32" s="252">
        <v>667</v>
      </c>
      <c r="W32" s="252">
        <v>383</v>
      </c>
      <c r="X32" s="252">
        <v>0</v>
      </c>
      <c r="Y32" s="252">
        <v>0</v>
      </c>
      <c r="Z32" s="252">
        <v>0</v>
      </c>
      <c r="AA32" s="252">
        <v>0</v>
      </c>
      <c r="AB32" s="237">
        <v>170</v>
      </c>
      <c r="AC32" s="238">
        <v>136</v>
      </c>
      <c r="AD32" s="252">
        <v>136</v>
      </c>
      <c r="AE32" s="252">
        <v>0</v>
      </c>
      <c r="AF32" s="252">
        <v>0</v>
      </c>
      <c r="AG32" s="262">
        <v>507</v>
      </c>
      <c r="AH32" s="140">
        <v>826</v>
      </c>
      <c r="AI32" s="140">
        <v>2872</v>
      </c>
      <c r="AJ32" s="252">
        <v>2000</v>
      </c>
      <c r="AK32" s="252">
        <v>87</v>
      </c>
    </row>
    <row r="33" spans="1:37" ht="45">
      <c r="A33" s="247">
        <v>520039</v>
      </c>
      <c r="B33" s="247">
        <v>26</v>
      </c>
      <c r="C33" s="31" t="s">
        <v>73</v>
      </c>
      <c r="D33" s="140">
        <v>4354</v>
      </c>
      <c r="E33" s="140">
        <v>3750</v>
      </c>
      <c r="F33" s="140">
        <v>3095</v>
      </c>
      <c r="G33" s="140">
        <v>0</v>
      </c>
      <c r="H33" s="140">
        <v>0</v>
      </c>
      <c r="I33" s="140">
        <v>0</v>
      </c>
      <c r="J33" s="140">
        <v>0</v>
      </c>
      <c r="K33" s="252">
        <v>4979</v>
      </c>
      <c r="L33" s="252">
        <v>0</v>
      </c>
      <c r="M33" s="252">
        <v>0</v>
      </c>
      <c r="N33" s="252">
        <v>830</v>
      </c>
      <c r="O33" s="252">
        <v>178</v>
      </c>
      <c r="P33" s="252">
        <v>1</v>
      </c>
      <c r="Q33" s="252">
        <v>106</v>
      </c>
      <c r="R33" s="252">
        <v>48</v>
      </c>
      <c r="S33" s="252">
        <v>0</v>
      </c>
      <c r="T33" s="252">
        <v>1905</v>
      </c>
      <c r="U33" s="252">
        <v>0</v>
      </c>
      <c r="V33" s="252">
        <v>1003</v>
      </c>
      <c r="W33" s="252">
        <v>789</v>
      </c>
      <c r="X33" s="252">
        <v>0</v>
      </c>
      <c r="Y33" s="252">
        <v>0</v>
      </c>
      <c r="Z33" s="252">
        <v>0</v>
      </c>
      <c r="AA33" s="252">
        <v>0</v>
      </c>
      <c r="AB33" s="237">
        <v>129</v>
      </c>
      <c r="AC33" s="238">
        <v>148</v>
      </c>
      <c r="AD33" s="252">
        <v>148</v>
      </c>
      <c r="AE33" s="252">
        <v>0</v>
      </c>
      <c r="AF33" s="252">
        <v>0</v>
      </c>
      <c r="AG33" s="262">
        <v>375</v>
      </c>
      <c r="AH33" s="140">
        <v>1258</v>
      </c>
      <c r="AI33" s="140">
        <v>1367</v>
      </c>
      <c r="AJ33" s="252">
        <v>2024</v>
      </c>
      <c r="AK33" s="252">
        <v>10</v>
      </c>
    </row>
    <row r="34" spans="1:37" ht="30">
      <c r="A34" s="247">
        <v>520294</v>
      </c>
      <c r="B34" s="247">
        <v>27</v>
      </c>
      <c r="C34" s="31" t="s">
        <v>74</v>
      </c>
      <c r="D34" s="140">
        <v>3719</v>
      </c>
      <c r="E34" s="140">
        <v>6952</v>
      </c>
      <c r="F34" s="140">
        <v>13003</v>
      </c>
      <c r="G34" s="140">
        <v>0</v>
      </c>
      <c r="H34" s="140">
        <v>0</v>
      </c>
      <c r="I34" s="140">
        <v>0</v>
      </c>
      <c r="J34" s="140">
        <v>0</v>
      </c>
      <c r="K34" s="252">
        <v>13653</v>
      </c>
      <c r="L34" s="252">
        <v>0</v>
      </c>
      <c r="M34" s="252">
        <v>0</v>
      </c>
      <c r="N34" s="252">
        <v>1156</v>
      </c>
      <c r="O34" s="252">
        <v>1445</v>
      </c>
      <c r="P34" s="252">
        <v>0</v>
      </c>
      <c r="Q34" s="252">
        <v>342</v>
      </c>
      <c r="R34" s="252">
        <v>1500</v>
      </c>
      <c r="S34" s="252">
        <v>0</v>
      </c>
      <c r="T34" s="252">
        <v>8515</v>
      </c>
      <c r="U34" s="252">
        <v>0</v>
      </c>
      <c r="V34" s="252">
        <v>1506</v>
      </c>
      <c r="W34" s="252">
        <v>0</v>
      </c>
      <c r="X34" s="252">
        <v>3126</v>
      </c>
      <c r="Y34" s="252">
        <v>0</v>
      </c>
      <c r="Z34" s="252">
        <v>0</v>
      </c>
      <c r="AA34" s="252">
        <v>0</v>
      </c>
      <c r="AB34" s="237">
        <v>0</v>
      </c>
      <c r="AC34" s="238">
        <v>199</v>
      </c>
      <c r="AD34" s="252">
        <v>199</v>
      </c>
      <c r="AE34" s="252">
        <v>0</v>
      </c>
      <c r="AF34" s="252">
        <v>0</v>
      </c>
      <c r="AG34" s="262">
        <v>0</v>
      </c>
      <c r="AH34" s="140">
        <v>642</v>
      </c>
      <c r="AI34" s="140">
        <v>1086</v>
      </c>
      <c r="AJ34" s="252">
        <v>147</v>
      </c>
      <c r="AK34" s="252">
        <v>5</v>
      </c>
    </row>
    <row r="35" spans="1:37" ht="30">
      <c r="A35" s="247">
        <v>520043</v>
      </c>
      <c r="B35" s="247">
        <v>28</v>
      </c>
      <c r="C35" s="31" t="s">
        <v>75</v>
      </c>
      <c r="D35" s="140">
        <v>6183</v>
      </c>
      <c r="E35" s="140">
        <v>9828</v>
      </c>
      <c r="F35" s="140">
        <v>28090</v>
      </c>
      <c r="G35" s="140">
        <v>0</v>
      </c>
      <c r="H35" s="140">
        <v>0</v>
      </c>
      <c r="I35" s="140">
        <v>0</v>
      </c>
      <c r="J35" s="140">
        <v>1206</v>
      </c>
      <c r="K35" s="252">
        <v>11093</v>
      </c>
      <c r="L35" s="252">
        <v>128</v>
      </c>
      <c r="M35" s="252">
        <v>0</v>
      </c>
      <c r="N35" s="252">
        <v>6637</v>
      </c>
      <c r="O35" s="252">
        <v>1366</v>
      </c>
      <c r="P35" s="252">
        <v>0</v>
      </c>
      <c r="Q35" s="252">
        <v>0</v>
      </c>
      <c r="R35" s="252">
        <v>2876</v>
      </c>
      <c r="S35" s="252">
        <v>0</v>
      </c>
      <c r="T35" s="252">
        <v>14508</v>
      </c>
      <c r="U35" s="252">
        <v>0</v>
      </c>
      <c r="V35" s="252">
        <v>2042</v>
      </c>
      <c r="W35" s="252">
        <v>239</v>
      </c>
      <c r="X35" s="252">
        <v>0</v>
      </c>
      <c r="Y35" s="252">
        <v>0</v>
      </c>
      <c r="Z35" s="252">
        <v>0</v>
      </c>
      <c r="AA35" s="252">
        <v>0</v>
      </c>
      <c r="AB35" s="237">
        <v>637</v>
      </c>
      <c r="AC35" s="238">
        <v>1047</v>
      </c>
      <c r="AD35" s="252">
        <v>1047</v>
      </c>
      <c r="AE35" s="252">
        <v>0</v>
      </c>
      <c r="AF35" s="252">
        <v>0</v>
      </c>
      <c r="AG35" s="262">
        <v>0</v>
      </c>
      <c r="AH35" s="140">
        <v>0</v>
      </c>
      <c r="AI35" s="140">
        <v>0</v>
      </c>
      <c r="AJ35" s="252">
        <v>0</v>
      </c>
      <c r="AK35" s="252">
        <v>0</v>
      </c>
    </row>
    <row r="36" spans="1:37" ht="30">
      <c r="A36" s="247">
        <v>520042</v>
      </c>
      <c r="B36" s="247">
        <v>29</v>
      </c>
      <c r="C36" s="31" t="s">
        <v>76</v>
      </c>
      <c r="D36" s="140">
        <v>0</v>
      </c>
      <c r="E36" s="140"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252">
        <v>0</v>
      </c>
      <c r="L36" s="252">
        <v>0</v>
      </c>
      <c r="M36" s="252">
        <v>0</v>
      </c>
      <c r="N36" s="252">
        <v>0</v>
      </c>
      <c r="O36" s="252">
        <v>0</v>
      </c>
      <c r="P36" s="252">
        <v>0</v>
      </c>
      <c r="Q36" s="252">
        <v>0</v>
      </c>
      <c r="R36" s="252">
        <v>0</v>
      </c>
      <c r="S36" s="252">
        <v>0</v>
      </c>
      <c r="T36" s="252">
        <v>0</v>
      </c>
      <c r="U36" s="252">
        <v>0</v>
      </c>
      <c r="V36" s="252">
        <v>0</v>
      </c>
      <c r="W36" s="252">
        <v>823</v>
      </c>
      <c r="X36" s="252">
        <v>0</v>
      </c>
      <c r="Y36" s="252">
        <v>0</v>
      </c>
      <c r="Z36" s="252">
        <v>0</v>
      </c>
      <c r="AA36" s="252">
        <v>0</v>
      </c>
      <c r="AB36" s="237">
        <v>1235</v>
      </c>
      <c r="AC36" s="238">
        <v>1757</v>
      </c>
      <c r="AD36" s="252">
        <v>1757</v>
      </c>
      <c r="AE36" s="252">
        <v>0</v>
      </c>
      <c r="AF36" s="252">
        <v>0</v>
      </c>
      <c r="AG36" s="262">
        <v>0</v>
      </c>
      <c r="AH36" s="140">
        <v>0</v>
      </c>
      <c r="AI36" s="140">
        <v>0</v>
      </c>
      <c r="AJ36" s="252">
        <v>0</v>
      </c>
      <c r="AK36" s="252">
        <v>0</v>
      </c>
    </row>
    <row r="37" spans="1:37" ht="30">
      <c r="A37" s="247">
        <v>520044</v>
      </c>
      <c r="B37" s="247">
        <v>30</v>
      </c>
      <c r="C37" s="31" t="s">
        <v>77</v>
      </c>
      <c r="D37" s="140">
        <v>3081</v>
      </c>
      <c r="E37" s="140">
        <v>24586</v>
      </c>
      <c r="F37" s="140">
        <v>507</v>
      </c>
      <c r="G37" s="140">
        <v>0</v>
      </c>
      <c r="H37" s="140">
        <v>0</v>
      </c>
      <c r="I37" s="140">
        <v>0</v>
      </c>
      <c r="J37" s="140">
        <v>0</v>
      </c>
      <c r="K37" s="252">
        <v>6904</v>
      </c>
      <c r="L37" s="252">
        <v>0</v>
      </c>
      <c r="M37" s="252">
        <v>0</v>
      </c>
      <c r="N37" s="252">
        <v>718</v>
      </c>
      <c r="O37" s="252">
        <v>98</v>
      </c>
      <c r="P37" s="252">
        <v>0</v>
      </c>
      <c r="Q37" s="252">
        <v>0</v>
      </c>
      <c r="R37" s="252">
        <v>0</v>
      </c>
      <c r="S37" s="252">
        <v>0</v>
      </c>
      <c r="T37" s="252">
        <v>3409</v>
      </c>
      <c r="U37" s="252">
        <v>0</v>
      </c>
      <c r="V37" s="252">
        <v>1733</v>
      </c>
      <c r="W37" s="252">
        <v>488</v>
      </c>
      <c r="X37" s="252">
        <v>0</v>
      </c>
      <c r="Y37" s="252">
        <v>0</v>
      </c>
      <c r="Z37" s="252">
        <v>0</v>
      </c>
      <c r="AA37" s="252">
        <v>0</v>
      </c>
      <c r="AB37" s="237">
        <v>274</v>
      </c>
      <c r="AC37" s="238">
        <v>97</v>
      </c>
      <c r="AD37" s="252">
        <v>97</v>
      </c>
      <c r="AE37" s="252">
        <v>0</v>
      </c>
      <c r="AF37" s="252">
        <v>0</v>
      </c>
      <c r="AG37" s="262">
        <v>0</v>
      </c>
      <c r="AH37" s="140">
        <v>0</v>
      </c>
      <c r="AI37" s="140">
        <v>0</v>
      </c>
      <c r="AJ37" s="252">
        <v>0</v>
      </c>
      <c r="AK37" s="252">
        <v>0</v>
      </c>
    </row>
    <row r="38" spans="1:37" ht="30">
      <c r="A38" s="247">
        <v>520049</v>
      </c>
      <c r="B38" s="247">
        <v>31</v>
      </c>
      <c r="C38" s="31" t="s">
        <v>78</v>
      </c>
      <c r="D38" s="140">
        <v>6344</v>
      </c>
      <c r="E38" s="140">
        <v>13050</v>
      </c>
      <c r="F38" s="140">
        <v>175</v>
      </c>
      <c r="G38" s="140">
        <v>0</v>
      </c>
      <c r="H38" s="140">
        <v>0</v>
      </c>
      <c r="I38" s="140">
        <v>0</v>
      </c>
      <c r="J38" s="140">
        <v>289</v>
      </c>
      <c r="K38" s="252">
        <v>5093</v>
      </c>
      <c r="L38" s="252">
        <v>0</v>
      </c>
      <c r="M38" s="252">
        <v>0</v>
      </c>
      <c r="N38" s="252">
        <v>134</v>
      </c>
      <c r="O38" s="252">
        <v>0</v>
      </c>
      <c r="P38" s="252">
        <v>0</v>
      </c>
      <c r="Q38" s="252">
        <v>0</v>
      </c>
      <c r="R38" s="252">
        <v>0</v>
      </c>
      <c r="S38" s="252">
        <v>0</v>
      </c>
      <c r="T38" s="252">
        <v>1760</v>
      </c>
      <c r="U38" s="252">
        <v>0</v>
      </c>
      <c r="V38" s="252">
        <v>853</v>
      </c>
      <c r="W38" s="252">
        <v>0</v>
      </c>
      <c r="X38" s="252">
        <v>0</v>
      </c>
      <c r="Y38" s="252">
        <v>0</v>
      </c>
      <c r="Z38" s="252">
        <v>0</v>
      </c>
      <c r="AA38" s="252">
        <v>0</v>
      </c>
      <c r="AB38" s="237">
        <v>0</v>
      </c>
      <c r="AC38" s="238">
        <v>0</v>
      </c>
      <c r="AD38" s="252">
        <v>0</v>
      </c>
      <c r="AE38" s="252">
        <v>0</v>
      </c>
      <c r="AF38" s="252">
        <v>0</v>
      </c>
      <c r="AG38" s="262">
        <v>0</v>
      </c>
      <c r="AH38" s="140">
        <v>0</v>
      </c>
      <c r="AI38" s="140">
        <v>0</v>
      </c>
      <c r="AJ38" s="252">
        <v>0</v>
      </c>
      <c r="AK38" s="252">
        <v>0</v>
      </c>
    </row>
    <row r="39" spans="1:37" ht="30">
      <c r="A39" s="247">
        <v>520053</v>
      </c>
      <c r="B39" s="247">
        <v>32</v>
      </c>
      <c r="C39" s="31" t="s">
        <v>79</v>
      </c>
      <c r="D39" s="140">
        <v>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252">
        <v>321</v>
      </c>
      <c r="L39" s="252">
        <v>632</v>
      </c>
      <c r="M39" s="252">
        <v>0</v>
      </c>
      <c r="N39" s="252">
        <v>0</v>
      </c>
      <c r="O39" s="252">
        <v>0</v>
      </c>
      <c r="P39" s="252">
        <v>0</v>
      </c>
      <c r="Q39" s="252">
        <v>0</v>
      </c>
      <c r="R39" s="252">
        <v>0</v>
      </c>
      <c r="S39" s="252">
        <v>0</v>
      </c>
      <c r="T39" s="252">
        <v>0</v>
      </c>
      <c r="U39" s="252">
        <v>47</v>
      </c>
      <c r="V39" s="252">
        <v>1</v>
      </c>
      <c r="W39" s="252">
        <v>2390</v>
      </c>
      <c r="X39" s="252">
        <v>0</v>
      </c>
      <c r="Y39" s="252">
        <v>0</v>
      </c>
      <c r="Z39" s="252">
        <v>12</v>
      </c>
      <c r="AA39" s="252">
        <v>0</v>
      </c>
      <c r="AB39" s="237">
        <v>2021</v>
      </c>
      <c r="AC39" s="238">
        <v>176</v>
      </c>
      <c r="AD39" s="252">
        <v>176</v>
      </c>
      <c r="AE39" s="252">
        <v>0</v>
      </c>
      <c r="AF39" s="252">
        <v>0</v>
      </c>
      <c r="AG39" s="262">
        <v>6564</v>
      </c>
      <c r="AH39" s="140">
        <v>0</v>
      </c>
      <c r="AI39" s="140">
        <v>0</v>
      </c>
      <c r="AJ39" s="252">
        <v>0</v>
      </c>
      <c r="AK39" s="252">
        <v>0</v>
      </c>
    </row>
    <row r="40" spans="1:37" ht="30">
      <c r="A40" s="247">
        <v>520054</v>
      </c>
      <c r="B40" s="247">
        <v>33</v>
      </c>
      <c r="C40" s="31" t="s">
        <v>80</v>
      </c>
      <c r="D40" s="140">
        <v>4143</v>
      </c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252">
        <v>1399</v>
      </c>
      <c r="L40" s="252">
        <v>0</v>
      </c>
      <c r="M40" s="252">
        <v>0</v>
      </c>
      <c r="N40" s="252">
        <v>0</v>
      </c>
      <c r="O40" s="252">
        <v>0</v>
      </c>
      <c r="P40" s="252">
        <v>0</v>
      </c>
      <c r="Q40" s="252">
        <v>0</v>
      </c>
      <c r="R40" s="252">
        <v>0</v>
      </c>
      <c r="S40" s="252">
        <v>0</v>
      </c>
      <c r="T40" s="252">
        <v>0</v>
      </c>
      <c r="U40" s="252">
        <v>0</v>
      </c>
      <c r="V40" s="252">
        <v>0</v>
      </c>
      <c r="W40" s="252">
        <v>68</v>
      </c>
      <c r="X40" s="252">
        <v>0</v>
      </c>
      <c r="Y40" s="252">
        <v>9</v>
      </c>
      <c r="Z40" s="252">
        <v>0</v>
      </c>
      <c r="AA40" s="252">
        <v>0</v>
      </c>
      <c r="AB40" s="237">
        <v>1255</v>
      </c>
      <c r="AC40" s="238">
        <v>197</v>
      </c>
      <c r="AD40" s="252">
        <v>197</v>
      </c>
      <c r="AE40" s="252">
        <v>0</v>
      </c>
      <c r="AF40" s="252">
        <v>0</v>
      </c>
      <c r="AG40" s="262">
        <v>0</v>
      </c>
      <c r="AH40" s="140">
        <v>0</v>
      </c>
      <c r="AI40" s="140">
        <v>0</v>
      </c>
      <c r="AJ40" s="252">
        <v>0</v>
      </c>
      <c r="AK40" s="252">
        <v>0</v>
      </c>
    </row>
    <row r="41" spans="1:37" ht="30">
      <c r="A41" s="247">
        <v>520050</v>
      </c>
      <c r="B41" s="247">
        <v>34</v>
      </c>
      <c r="C41" s="31" t="s">
        <v>81</v>
      </c>
      <c r="D41" s="140"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252">
        <v>0</v>
      </c>
      <c r="L41" s="252">
        <v>0</v>
      </c>
      <c r="M41" s="252">
        <v>0</v>
      </c>
      <c r="N41" s="252">
        <v>0</v>
      </c>
      <c r="O41" s="252">
        <v>0</v>
      </c>
      <c r="P41" s="252">
        <v>0</v>
      </c>
      <c r="Q41" s="252">
        <v>0</v>
      </c>
      <c r="R41" s="252">
        <v>0</v>
      </c>
      <c r="S41" s="252">
        <v>0</v>
      </c>
      <c r="T41" s="252">
        <v>0</v>
      </c>
      <c r="U41" s="252">
        <v>0</v>
      </c>
      <c r="V41" s="252">
        <v>0</v>
      </c>
      <c r="W41" s="252">
        <v>0</v>
      </c>
      <c r="X41" s="252">
        <v>0</v>
      </c>
      <c r="Y41" s="252">
        <v>0</v>
      </c>
      <c r="Z41" s="252">
        <v>0</v>
      </c>
      <c r="AA41" s="252">
        <v>0</v>
      </c>
      <c r="AB41" s="237">
        <v>0</v>
      </c>
      <c r="AC41" s="238">
        <v>0</v>
      </c>
      <c r="AD41" s="252">
        <v>0</v>
      </c>
      <c r="AE41" s="252">
        <v>0</v>
      </c>
      <c r="AF41" s="252">
        <v>0</v>
      </c>
      <c r="AG41" s="262">
        <v>0</v>
      </c>
      <c r="AH41" s="140">
        <v>5052</v>
      </c>
      <c r="AI41" s="140">
        <v>11738</v>
      </c>
      <c r="AJ41" s="252">
        <v>18282</v>
      </c>
      <c r="AK41" s="252">
        <v>282</v>
      </c>
    </row>
    <row r="42" spans="1:37" ht="30">
      <c r="A42" s="247">
        <v>520051</v>
      </c>
      <c r="B42" s="247">
        <v>35</v>
      </c>
      <c r="C42" s="31" t="s">
        <v>82</v>
      </c>
      <c r="D42" s="140">
        <v>0</v>
      </c>
      <c r="E42" s="140">
        <v>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252">
        <v>0</v>
      </c>
      <c r="L42" s="252">
        <v>0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52">
        <v>0</v>
      </c>
      <c r="T42" s="252">
        <v>0</v>
      </c>
      <c r="U42" s="252">
        <v>0</v>
      </c>
      <c r="V42" s="252">
        <v>0</v>
      </c>
      <c r="W42" s="252">
        <v>0</v>
      </c>
      <c r="X42" s="252">
        <v>0</v>
      </c>
      <c r="Y42" s="252">
        <v>0</v>
      </c>
      <c r="Z42" s="252">
        <v>0</v>
      </c>
      <c r="AA42" s="252">
        <v>0</v>
      </c>
      <c r="AB42" s="237">
        <v>0</v>
      </c>
      <c r="AC42" s="238">
        <v>0</v>
      </c>
      <c r="AD42" s="252">
        <v>0</v>
      </c>
      <c r="AE42" s="252">
        <v>0</v>
      </c>
      <c r="AF42" s="252">
        <v>0</v>
      </c>
      <c r="AG42" s="262">
        <v>0</v>
      </c>
      <c r="AH42" s="140">
        <v>5423</v>
      </c>
      <c r="AI42" s="140">
        <v>26679</v>
      </c>
      <c r="AJ42" s="252">
        <v>5867</v>
      </c>
      <c r="AK42" s="252">
        <v>0</v>
      </c>
    </row>
    <row r="43" spans="1:37" ht="30">
      <c r="A43" s="247">
        <v>520056</v>
      </c>
      <c r="B43" s="247">
        <v>36</v>
      </c>
      <c r="C43" s="31" t="s">
        <v>83</v>
      </c>
      <c r="D43" s="140">
        <v>957</v>
      </c>
      <c r="E43" s="140">
        <v>2174</v>
      </c>
      <c r="F43" s="140">
        <v>2366</v>
      </c>
      <c r="G43" s="140">
        <v>0</v>
      </c>
      <c r="H43" s="140">
        <v>0</v>
      </c>
      <c r="I43" s="140">
        <v>0</v>
      </c>
      <c r="J43" s="140">
        <v>0</v>
      </c>
      <c r="K43" s="252">
        <v>7373</v>
      </c>
      <c r="L43" s="252">
        <v>0</v>
      </c>
      <c r="M43" s="252">
        <v>0</v>
      </c>
      <c r="N43" s="252">
        <v>299</v>
      </c>
      <c r="O43" s="252">
        <v>249</v>
      </c>
      <c r="P43" s="252">
        <v>0</v>
      </c>
      <c r="Q43" s="252">
        <v>0</v>
      </c>
      <c r="R43" s="252">
        <v>400</v>
      </c>
      <c r="S43" s="252">
        <v>0</v>
      </c>
      <c r="T43" s="252">
        <v>1277</v>
      </c>
      <c r="U43" s="252">
        <v>0</v>
      </c>
      <c r="V43" s="252">
        <v>343</v>
      </c>
      <c r="W43" s="252">
        <v>376</v>
      </c>
      <c r="X43" s="252">
        <v>0</v>
      </c>
      <c r="Y43" s="252">
        <v>0</v>
      </c>
      <c r="Z43" s="252">
        <v>0</v>
      </c>
      <c r="AA43" s="252">
        <v>0</v>
      </c>
      <c r="AB43" s="237">
        <v>132</v>
      </c>
      <c r="AC43" s="238">
        <v>77</v>
      </c>
      <c r="AD43" s="252">
        <v>77</v>
      </c>
      <c r="AE43" s="252">
        <v>0</v>
      </c>
      <c r="AF43" s="252">
        <v>0</v>
      </c>
      <c r="AG43" s="262">
        <v>377</v>
      </c>
      <c r="AH43" s="140">
        <v>674</v>
      </c>
      <c r="AI43" s="140">
        <v>1752</v>
      </c>
      <c r="AJ43" s="252">
        <v>812</v>
      </c>
      <c r="AK43" s="252">
        <v>28</v>
      </c>
    </row>
    <row r="44" spans="1:37" ht="30">
      <c r="A44" s="247">
        <v>520057</v>
      </c>
      <c r="B44" s="247">
        <v>37</v>
      </c>
      <c r="C44" s="31" t="s">
        <v>84</v>
      </c>
      <c r="D44" s="140">
        <v>2137</v>
      </c>
      <c r="E44" s="140">
        <v>3262</v>
      </c>
      <c r="F44" s="140">
        <v>2794</v>
      </c>
      <c r="G44" s="140">
        <v>0</v>
      </c>
      <c r="H44" s="140">
        <v>0</v>
      </c>
      <c r="I44" s="140">
        <v>0</v>
      </c>
      <c r="J44" s="140">
        <v>0</v>
      </c>
      <c r="K44" s="252">
        <v>2959</v>
      </c>
      <c r="L44" s="252">
        <v>0</v>
      </c>
      <c r="M44" s="252">
        <v>0</v>
      </c>
      <c r="N44" s="252">
        <v>1011</v>
      </c>
      <c r="O44" s="252">
        <v>420</v>
      </c>
      <c r="P44" s="252">
        <v>0</v>
      </c>
      <c r="Q44" s="252">
        <v>0</v>
      </c>
      <c r="R44" s="252">
        <v>0</v>
      </c>
      <c r="S44" s="252">
        <v>0</v>
      </c>
      <c r="T44" s="252">
        <v>2164</v>
      </c>
      <c r="U44" s="252">
        <v>0</v>
      </c>
      <c r="V44" s="252">
        <v>168</v>
      </c>
      <c r="W44" s="252">
        <v>292</v>
      </c>
      <c r="X44" s="252">
        <v>0</v>
      </c>
      <c r="Y44" s="252">
        <v>0</v>
      </c>
      <c r="Z44" s="252">
        <v>0</v>
      </c>
      <c r="AA44" s="252">
        <v>0</v>
      </c>
      <c r="AB44" s="237">
        <v>199</v>
      </c>
      <c r="AC44" s="238">
        <v>189</v>
      </c>
      <c r="AD44" s="252">
        <v>189</v>
      </c>
      <c r="AE44" s="252">
        <v>0</v>
      </c>
      <c r="AF44" s="252">
        <v>0</v>
      </c>
      <c r="AG44" s="262">
        <v>409</v>
      </c>
      <c r="AH44" s="140">
        <v>243</v>
      </c>
      <c r="AI44" s="140">
        <v>924</v>
      </c>
      <c r="AJ44" s="252">
        <v>487</v>
      </c>
      <c r="AK44" s="252">
        <v>30</v>
      </c>
    </row>
    <row r="45" spans="1:37" ht="30">
      <c r="A45" s="247">
        <v>520058</v>
      </c>
      <c r="B45" s="247">
        <v>38</v>
      </c>
      <c r="C45" s="31" t="s">
        <v>85</v>
      </c>
      <c r="D45" s="140">
        <v>2398</v>
      </c>
      <c r="E45" s="140">
        <v>4062</v>
      </c>
      <c r="F45" s="140">
        <v>4503</v>
      </c>
      <c r="G45" s="140">
        <v>0</v>
      </c>
      <c r="H45" s="140">
        <v>0</v>
      </c>
      <c r="I45" s="140">
        <v>0</v>
      </c>
      <c r="J45" s="140">
        <v>0</v>
      </c>
      <c r="K45" s="252">
        <v>7581</v>
      </c>
      <c r="L45" s="252">
        <v>0</v>
      </c>
      <c r="M45" s="252">
        <v>0</v>
      </c>
      <c r="N45" s="252">
        <v>1028</v>
      </c>
      <c r="O45" s="252">
        <v>245</v>
      </c>
      <c r="P45" s="252">
        <v>0</v>
      </c>
      <c r="Q45" s="252">
        <v>0</v>
      </c>
      <c r="R45" s="252">
        <v>0</v>
      </c>
      <c r="S45" s="252">
        <v>0</v>
      </c>
      <c r="T45" s="252">
        <v>2206</v>
      </c>
      <c r="U45" s="252">
        <v>0</v>
      </c>
      <c r="V45" s="252">
        <v>1121</v>
      </c>
      <c r="W45" s="252">
        <v>254</v>
      </c>
      <c r="X45" s="252">
        <v>0</v>
      </c>
      <c r="Y45" s="252">
        <v>0</v>
      </c>
      <c r="Z45" s="252">
        <v>0</v>
      </c>
      <c r="AA45" s="252">
        <v>0</v>
      </c>
      <c r="AB45" s="237">
        <v>334</v>
      </c>
      <c r="AC45" s="238">
        <v>156</v>
      </c>
      <c r="AD45" s="252">
        <v>156</v>
      </c>
      <c r="AE45" s="252">
        <v>0</v>
      </c>
      <c r="AF45" s="252">
        <v>0</v>
      </c>
      <c r="AG45" s="262">
        <v>662</v>
      </c>
      <c r="AH45" s="140">
        <v>918</v>
      </c>
      <c r="AI45" s="140">
        <v>925</v>
      </c>
      <c r="AJ45" s="252">
        <v>2363</v>
      </c>
      <c r="AK45" s="252">
        <v>52</v>
      </c>
    </row>
    <row r="46" spans="1:37" ht="30">
      <c r="A46" s="247">
        <v>520059</v>
      </c>
      <c r="B46" s="247">
        <v>39</v>
      </c>
      <c r="C46" s="31" t="s">
        <v>86</v>
      </c>
      <c r="D46" s="140">
        <v>2355</v>
      </c>
      <c r="E46" s="140">
        <v>1503</v>
      </c>
      <c r="F46" s="140">
        <v>1551</v>
      </c>
      <c r="G46" s="140">
        <v>0</v>
      </c>
      <c r="H46" s="140">
        <v>0</v>
      </c>
      <c r="I46" s="140">
        <v>0</v>
      </c>
      <c r="J46" s="140">
        <v>0</v>
      </c>
      <c r="K46" s="252">
        <v>3861</v>
      </c>
      <c r="L46" s="252">
        <v>0</v>
      </c>
      <c r="M46" s="252">
        <v>0</v>
      </c>
      <c r="N46" s="252">
        <v>439</v>
      </c>
      <c r="O46" s="252">
        <v>128</v>
      </c>
      <c r="P46" s="252">
        <v>0</v>
      </c>
      <c r="Q46" s="252">
        <v>0</v>
      </c>
      <c r="R46" s="252">
        <v>0</v>
      </c>
      <c r="S46" s="252">
        <v>0</v>
      </c>
      <c r="T46" s="252">
        <v>1004</v>
      </c>
      <c r="U46" s="252">
        <v>0</v>
      </c>
      <c r="V46" s="252">
        <v>753</v>
      </c>
      <c r="W46" s="252">
        <v>184</v>
      </c>
      <c r="X46" s="252">
        <v>0</v>
      </c>
      <c r="Y46" s="252">
        <v>0</v>
      </c>
      <c r="Z46" s="252">
        <v>0</v>
      </c>
      <c r="AA46" s="252">
        <v>0</v>
      </c>
      <c r="AB46" s="237">
        <v>73</v>
      </c>
      <c r="AC46" s="238">
        <v>53</v>
      </c>
      <c r="AD46" s="252">
        <v>53</v>
      </c>
      <c r="AE46" s="252">
        <v>0</v>
      </c>
      <c r="AF46" s="252">
        <v>0</v>
      </c>
      <c r="AG46" s="262">
        <v>378</v>
      </c>
      <c r="AH46" s="140">
        <v>643</v>
      </c>
      <c r="AI46" s="140">
        <v>563</v>
      </c>
      <c r="AJ46" s="252">
        <v>1338</v>
      </c>
      <c r="AK46" s="252">
        <v>18</v>
      </c>
    </row>
    <row r="47" spans="1:37" ht="30">
      <c r="A47" s="247">
        <v>520060</v>
      </c>
      <c r="B47" s="247">
        <v>40</v>
      </c>
      <c r="C47" s="31" t="s">
        <v>87</v>
      </c>
      <c r="D47" s="140">
        <v>22453</v>
      </c>
      <c r="E47" s="140">
        <v>21104</v>
      </c>
      <c r="F47" s="140">
        <v>13517</v>
      </c>
      <c r="G47" s="140">
        <v>0</v>
      </c>
      <c r="H47" s="140">
        <v>0</v>
      </c>
      <c r="I47" s="140">
        <v>0</v>
      </c>
      <c r="J47" s="140">
        <v>1084</v>
      </c>
      <c r="K47" s="252">
        <v>32096</v>
      </c>
      <c r="L47" s="252">
        <v>236</v>
      </c>
      <c r="M47" s="252">
        <v>11</v>
      </c>
      <c r="N47" s="252">
        <v>5632</v>
      </c>
      <c r="O47" s="252">
        <v>2179</v>
      </c>
      <c r="P47" s="252">
        <v>6</v>
      </c>
      <c r="Q47" s="252">
        <v>736</v>
      </c>
      <c r="R47" s="252">
        <v>281</v>
      </c>
      <c r="S47" s="252">
        <v>0</v>
      </c>
      <c r="T47" s="252">
        <v>14055</v>
      </c>
      <c r="U47" s="252">
        <v>0</v>
      </c>
      <c r="V47" s="252">
        <v>3515</v>
      </c>
      <c r="W47" s="252">
        <v>1526</v>
      </c>
      <c r="X47" s="252">
        <v>0</v>
      </c>
      <c r="Y47" s="252">
        <v>0</v>
      </c>
      <c r="Z47" s="252">
        <v>0</v>
      </c>
      <c r="AA47" s="252">
        <v>0</v>
      </c>
      <c r="AB47" s="237">
        <v>2500</v>
      </c>
      <c r="AC47" s="238">
        <v>1594</v>
      </c>
      <c r="AD47" s="252">
        <v>1594</v>
      </c>
      <c r="AE47" s="252">
        <v>0</v>
      </c>
      <c r="AF47" s="252">
        <v>0</v>
      </c>
      <c r="AG47" s="262">
        <v>3388</v>
      </c>
      <c r="AH47" s="140">
        <v>1660</v>
      </c>
      <c r="AI47" s="140">
        <v>1651</v>
      </c>
      <c r="AJ47" s="252">
        <v>2475</v>
      </c>
      <c r="AK47" s="252">
        <v>26</v>
      </c>
    </row>
    <row r="48" spans="1:37" ht="30">
      <c r="A48" s="247">
        <v>520061</v>
      </c>
      <c r="B48" s="247">
        <v>41</v>
      </c>
      <c r="C48" s="31" t="s">
        <v>88</v>
      </c>
      <c r="D48" s="140">
        <v>3048</v>
      </c>
      <c r="E48" s="140">
        <v>12773</v>
      </c>
      <c r="F48" s="140">
        <v>10259</v>
      </c>
      <c r="G48" s="140">
        <v>0</v>
      </c>
      <c r="H48" s="140">
        <v>0</v>
      </c>
      <c r="I48" s="140">
        <v>0</v>
      </c>
      <c r="J48" s="140">
        <v>0</v>
      </c>
      <c r="K48" s="252">
        <v>10465</v>
      </c>
      <c r="L48" s="252">
        <v>44</v>
      </c>
      <c r="M48" s="252">
        <v>0</v>
      </c>
      <c r="N48" s="252">
        <v>1955</v>
      </c>
      <c r="O48" s="252">
        <v>755</v>
      </c>
      <c r="P48" s="252">
        <v>1</v>
      </c>
      <c r="Q48" s="252">
        <v>136</v>
      </c>
      <c r="R48" s="252">
        <v>36</v>
      </c>
      <c r="S48" s="252">
        <v>0</v>
      </c>
      <c r="T48" s="252">
        <v>5849</v>
      </c>
      <c r="U48" s="252">
        <v>0</v>
      </c>
      <c r="V48" s="252">
        <v>2630</v>
      </c>
      <c r="W48" s="252">
        <v>1424</v>
      </c>
      <c r="X48" s="252">
        <v>0</v>
      </c>
      <c r="Y48" s="252">
        <v>0</v>
      </c>
      <c r="Z48" s="252">
        <v>0</v>
      </c>
      <c r="AA48" s="252">
        <v>0</v>
      </c>
      <c r="AB48" s="237">
        <v>751</v>
      </c>
      <c r="AC48" s="238">
        <v>837</v>
      </c>
      <c r="AD48" s="252">
        <v>837</v>
      </c>
      <c r="AE48" s="252">
        <v>0</v>
      </c>
      <c r="AF48" s="252">
        <v>0</v>
      </c>
      <c r="AG48" s="262">
        <v>1158</v>
      </c>
      <c r="AH48" s="140">
        <v>2772</v>
      </c>
      <c r="AI48" s="140">
        <v>3481</v>
      </c>
      <c r="AJ48" s="252">
        <v>4316</v>
      </c>
      <c r="AK48" s="252">
        <v>387</v>
      </c>
    </row>
    <row r="49" spans="1:37" ht="30">
      <c r="A49" s="247">
        <v>520062</v>
      </c>
      <c r="B49" s="247">
        <v>42</v>
      </c>
      <c r="C49" s="31" t="s">
        <v>89</v>
      </c>
      <c r="D49" s="140">
        <v>5718</v>
      </c>
      <c r="E49" s="140">
        <v>3032</v>
      </c>
      <c r="F49" s="140">
        <v>4892</v>
      </c>
      <c r="G49" s="140">
        <v>0</v>
      </c>
      <c r="H49" s="140">
        <v>0</v>
      </c>
      <c r="I49" s="140">
        <v>0</v>
      </c>
      <c r="J49" s="140">
        <v>0</v>
      </c>
      <c r="K49" s="252">
        <v>7411</v>
      </c>
      <c r="L49" s="252">
        <v>0</v>
      </c>
      <c r="M49" s="252">
        <v>0</v>
      </c>
      <c r="N49" s="252">
        <v>1094</v>
      </c>
      <c r="O49" s="252">
        <v>498</v>
      </c>
      <c r="P49" s="252">
        <v>0</v>
      </c>
      <c r="Q49" s="252">
        <v>0</v>
      </c>
      <c r="R49" s="252">
        <v>0</v>
      </c>
      <c r="S49" s="252">
        <v>0</v>
      </c>
      <c r="T49" s="252">
        <v>2817</v>
      </c>
      <c r="U49" s="252">
        <v>0</v>
      </c>
      <c r="V49" s="252">
        <v>583</v>
      </c>
      <c r="W49" s="252">
        <v>1070</v>
      </c>
      <c r="X49" s="252">
        <v>0</v>
      </c>
      <c r="Y49" s="252">
        <v>0</v>
      </c>
      <c r="Z49" s="252">
        <v>0</v>
      </c>
      <c r="AA49" s="252">
        <v>0</v>
      </c>
      <c r="AB49" s="237">
        <v>269</v>
      </c>
      <c r="AC49" s="238">
        <v>164</v>
      </c>
      <c r="AD49" s="252">
        <v>164</v>
      </c>
      <c r="AE49" s="252">
        <v>0</v>
      </c>
      <c r="AF49" s="252">
        <v>0</v>
      </c>
      <c r="AG49" s="262">
        <v>587</v>
      </c>
      <c r="AH49" s="140">
        <v>1173</v>
      </c>
      <c r="AI49" s="140">
        <v>1911</v>
      </c>
      <c r="AJ49" s="252">
        <v>3999</v>
      </c>
      <c r="AK49" s="252">
        <v>25</v>
      </c>
    </row>
    <row r="50" spans="1:37" ht="30">
      <c r="A50" s="247">
        <v>520063</v>
      </c>
      <c r="B50" s="247">
        <v>43</v>
      </c>
      <c r="C50" s="31" t="s">
        <v>90</v>
      </c>
      <c r="D50" s="140">
        <v>3938</v>
      </c>
      <c r="E50" s="140">
        <v>7405</v>
      </c>
      <c r="F50" s="140">
        <v>7770</v>
      </c>
      <c r="G50" s="140">
        <v>0</v>
      </c>
      <c r="H50" s="140">
        <v>0</v>
      </c>
      <c r="I50" s="140">
        <v>0</v>
      </c>
      <c r="J50" s="140">
        <v>0</v>
      </c>
      <c r="K50" s="252">
        <v>12607</v>
      </c>
      <c r="L50" s="252">
        <v>249</v>
      </c>
      <c r="M50" s="252">
        <v>0</v>
      </c>
      <c r="N50" s="252">
        <v>1110</v>
      </c>
      <c r="O50" s="252">
        <v>877</v>
      </c>
      <c r="P50" s="252">
        <v>0</v>
      </c>
      <c r="Q50" s="252">
        <v>0</v>
      </c>
      <c r="R50" s="252">
        <v>500</v>
      </c>
      <c r="S50" s="252">
        <v>0</v>
      </c>
      <c r="T50" s="252">
        <v>4547</v>
      </c>
      <c r="U50" s="252">
        <v>0</v>
      </c>
      <c r="V50" s="252">
        <v>1674</v>
      </c>
      <c r="W50" s="252">
        <v>423</v>
      </c>
      <c r="X50" s="252">
        <v>0</v>
      </c>
      <c r="Y50" s="252">
        <v>0</v>
      </c>
      <c r="Z50" s="252">
        <v>39</v>
      </c>
      <c r="AA50" s="252">
        <v>0</v>
      </c>
      <c r="AB50" s="237">
        <v>876</v>
      </c>
      <c r="AC50" s="238">
        <v>434</v>
      </c>
      <c r="AD50" s="252">
        <v>434</v>
      </c>
      <c r="AE50" s="252">
        <v>12</v>
      </c>
      <c r="AF50" s="252">
        <v>0</v>
      </c>
      <c r="AG50" s="262">
        <v>884</v>
      </c>
      <c r="AH50" s="140">
        <v>2562</v>
      </c>
      <c r="AI50" s="140">
        <v>4675</v>
      </c>
      <c r="AJ50" s="252">
        <v>5235</v>
      </c>
      <c r="AK50" s="252">
        <v>80</v>
      </c>
    </row>
    <row r="51" spans="1:37" ht="30">
      <c r="A51" s="247">
        <v>520064</v>
      </c>
      <c r="B51" s="247">
        <v>44</v>
      </c>
      <c r="C51" s="31" t="s">
        <v>91</v>
      </c>
      <c r="D51" s="140">
        <v>5860</v>
      </c>
      <c r="E51" s="140">
        <v>4494</v>
      </c>
      <c r="F51" s="140">
        <v>3683</v>
      </c>
      <c r="G51" s="140">
        <v>0</v>
      </c>
      <c r="H51" s="140">
        <v>0</v>
      </c>
      <c r="I51" s="140">
        <v>0</v>
      </c>
      <c r="J51" s="140">
        <v>0</v>
      </c>
      <c r="K51" s="252">
        <v>8139</v>
      </c>
      <c r="L51" s="252">
        <v>0</v>
      </c>
      <c r="M51" s="252">
        <v>0</v>
      </c>
      <c r="N51" s="252">
        <v>1040</v>
      </c>
      <c r="O51" s="252">
        <v>367</v>
      </c>
      <c r="P51" s="252">
        <v>0</v>
      </c>
      <c r="Q51" s="252">
        <v>0</v>
      </c>
      <c r="R51" s="252">
        <v>7</v>
      </c>
      <c r="S51" s="252">
        <v>0</v>
      </c>
      <c r="T51" s="252">
        <v>2609</v>
      </c>
      <c r="U51" s="252">
        <v>0</v>
      </c>
      <c r="V51" s="252">
        <v>1386</v>
      </c>
      <c r="W51" s="252">
        <v>362</v>
      </c>
      <c r="X51" s="252">
        <v>0</v>
      </c>
      <c r="Y51" s="252">
        <v>0</v>
      </c>
      <c r="Z51" s="252">
        <v>0</v>
      </c>
      <c r="AA51" s="252">
        <v>0</v>
      </c>
      <c r="AB51" s="237">
        <v>200</v>
      </c>
      <c r="AC51" s="238">
        <v>201</v>
      </c>
      <c r="AD51" s="252">
        <v>201</v>
      </c>
      <c r="AE51" s="252">
        <v>0</v>
      </c>
      <c r="AF51" s="252">
        <v>0</v>
      </c>
      <c r="AG51" s="262">
        <v>497</v>
      </c>
      <c r="AH51" s="140">
        <v>2343</v>
      </c>
      <c r="AI51" s="140">
        <v>2907</v>
      </c>
      <c r="AJ51" s="252">
        <v>1947</v>
      </c>
      <c r="AK51" s="252">
        <v>182</v>
      </c>
    </row>
    <row r="52" spans="1:37" ht="30">
      <c r="A52" s="247">
        <v>520065</v>
      </c>
      <c r="B52" s="247">
        <v>45</v>
      </c>
      <c r="C52" s="31" t="s">
        <v>92</v>
      </c>
      <c r="D52" s="140">
        <v>26280</v>
      </c>
      <c r="E52" s="140">
        <v>25487</v>
      </c>
      <c r="F52" s="140">
        <v>23112</v>
      </c>
      <c r="G52" s="140">
        <v>0</v>
      </c>
      <c r="H52" s="140">
        <v>0</v>
      </c>
      <c r="I52" s="140">
        <v>0</v>
      </c>
      <c r="J52" s="140">
        <v>1880</v>
      </c>
      <c r="K52" s="252">
        <v>28903</v>
      </c>
      <c r="L52" s="252">
        <v>663</v>
      </c>
      <c r="M52" s="252">
        <v>494</v>
      </c>
      <c r="N52" s="252">
        <v>252</v>
      </c>
      <c r="O52" s="252">
        <v>670</v>
      </c>
      <c r="P52" s="252">
        <v>0</v>
      </c>
      <c r="Q52" s="252">
        <v>28</v>
      </c>
      <c r="R52" s="252">
        <v>131</v>
      </c>
      <c r="S52" s="252">
        <v>0</v>
      </c>
      <c r="T52" s="252">
        <v>11457</v>
      </c>
      <c r="U52" s="252">
        <v>0</v>
      </c>
      <c r="V52" s="252">
        <v>11572</v>
      </c>
      <c r="W52" s="252">
        <v>1858</v>
      </c>
      <c r="X52" s="252">
        <v>1280</v>
      </c>
      <c r="Y52" s="252">
        <v>0</v>
      </c>
      <c r="Z52" s="252">
        <v>146</v>
      </c>
      <c r="AA52" s="252">
        <v>111</v>
      </c>
      <c r="AB52" s="237">
        <v>1451</v>
      </c>
      <c r="AC52" s="238">
        <v>1572</v>
      </c>
      <c r="AD52" s="252">
        <v>1572</v>
      </c>
      <c r="AE52" s="252">
        <v>38</v>
      </c>
      <c r="AF52" s="252">
        <v>0</v>
      </c>
      <c r="AG52" s="262">
        <v>2971</v>
      </c>
      <c r="AH52" s="140">
        <v>8513</v>
      </c>
      <c r="AI52" s="140">
        <v>7589</v>
      </c>
      <c r="AJ52" s="252">
        <v>19907</v>
      </c>
      <c r="AK52" s="252">
        <v>43</v>
      </c>
    </row>
    <row r="53" spans="1:37" ht="30">
      <c r="A53" s="247">
        <v>520069</v>
      </c>
      <c r="B53" s="247">
        <v>46</v>
      </c>
      <c r="C53" s="31" t="s">
        <v>93</v>
      </c>
      <c r="D53" s="140">
        <v>4461</v>
      </c>
      <c r="E53" s="140">
        <v>4057</v>
      </c>
      <c r="F53" s="140">
        <v>3599</v>
      </c>
      <c r="G53" s="140">
        <v>0</v>
      </c>
      <c r="H53" s="140">
        <v>0</v>
      </c>
      <c r="I53" s="140">
        <v>0</v>
      </c>
      <c r="J53" s="140">
        <v>0</v>
      </c>
      <c r="K53" s="252">
        <v>4178</v>
      </c>
      <c r="L53" s="252">
        <v>0</v>
      </c>
      <c r="M53" s="252">
        <v>0</v>
      </c>
      <c r="N53" s="252">
        <v>796</v>
      </c>
      <c r="O53" s="252">
        <v>333</v>
      </c>
      <c r="P53" s="252">
        <v>0</v>
      </c>
      <c r="Q53" s="252">
        <v>0</v>
      </c>
      <c r="R53" s="252">
        <v>24</v>
      </c>
      <c r="S53" s="252">
        <v>0</v>
      </c>
      <c r="T53" s="252">
        <v>2177</v>
      </c>
      <c r="U53" s="252">
        <v>0</v>
      </c>
      <c r="V53" s="252">
        <v>835</v>
      </c>
      <c r="W53" s="252">
        <v>257</v>
      </c>
      <c r="X53" s="252">
        <v>0</v>
      </c>
      <c r="Y53" s="252">
        <v>0</v>
      </c>
      <c r="Z53" s="252">
        <v>0</v>
      </c>
      <c r="AA53" s="252">
        <v>0</v>
      </c>
      <c r="AB53" s="237">
        <v>264</v>
      </c>
      <c r="AC53" s="238">
        <v>98</v>
      </c>
      <c r="AD53" s="252">
        <v>98</v>
      </c>
      <c r="AE53" s="252">
        <v>0</v>
      </c>
      <c r="AF53" s="252">
        <v>0</v>
      </c>
      <c r="AG53" s="262">
        <v>589</v>
      </c>
      <c r="AH53" s="140">
        <v>2000</v>
      </c>
      <c r="AI53" s="140">
        <v>1789</v>
      </c>
      <c r="AJ53" s="252">
        <v>2764</v>
      </c>
      <c r="AK53" s="252">
        <v>23</v>
      </c>
    </row>
    <row r="54" spans="1:37" ht="30">
      <c r="A54" s="247">
        <v>520070</v>
      </c>
      <c r="B54" s="247">
        <v>47</v>
      </c>
      <c r="C54" s="31" t="s">
        <v>94</v>
      </c>
      <c r="D54" s="140">
        <v>2333</v>
      </c>
      <c r="E54" s="140">
        <v>3770</v>
      </c>
      <c r="F54" s="140">
        <v>3118</v>
      </c>
      <c r="G54" s="140">
        <v>0</v>
      </c>
      <c r="H54" s="140">
        <v>0</v>
      </c>
      <c r="I54" s="140">
        <v>0</v>
      </c>
      <c r="J54" s="140">
        <v>0</v>
      </c>
      <c r="K54" s="252">
        <v>7645</v>
      </c>
      <c r="L54" s="252">
        <v>0</v>
      </c>
      <c r="M54" s="252">
        <v>0</v>
      </c>
      <c r="N54" s="252">
        <v>525</v>
      </c>
      <c r="O54" s="252">
        <v>385</v>
      </c>
      <c r="P54" s="252">
        <v>0</v>
      </c>
      <c r="Q54" s="252">
        <v>41</v>
      </c>
      <c r="R54" s="252">
        <v>0</v>
      </c>
      <c r="S54" s="252">
        <v>0</v>
      </c>
      <c r="T54" s="252">
        <v>1730</v>
      </c>
      <c r="U54" s="252">
        <v>0</v>
      </c>
      <c r="V54" s="252">
        <v>940</v>
      </c>
      <c r="W54" s="252">
        <v>224</v>
      </c>
      <c r="X54" s="252">
        <v>0</v>
      </c>
      <c r="Y54" s="252">
        <v>0</v>
      </c>
      <c r="Z54" s="252">
        <v>0</v>
      </c>
      <c r="AA54" s="252">
        <v>0</v>
      </c>
      <c r="AB54" s="237">
        <v>264</v>
      </c>
      <c r="AC54" s="238">
        <v>70</v>
      </c>
      <c r="AD54" s="252">
        <v>70</v>
      </c>
      <c r="AE54" s="252">
        <v>1</v>
      </c>
      <c r="AF54" s="252">
        <v>0</v>
      </c>
      <c r="AG54" s="262">
        <v>341</v>
      </c>
      <c r="AH54" s="140">
        <v>1988</v>
      </c>
      <c r="AI54" s="140">
        <v>1770</v>
      </c>
      <c r="AJ54" s="252">
        <v>2574</v>
      </c>
      <c r="AK54" s="252">
        <v>44</v>
      </c>
    </row>
    <row r="55" spans="1:37" ht="30">
      <c r="A55" s="247">
        <v>520071</v>
      </c>
      <c r="B55" s="247">
        <v>48</v>
      </c>
      <c r="C55" s="31" t="s">
        <v>95</v>
      </c>
      <c r="D55" s="140">
        <v>4253</v>
      </c>
      <c r="E55" s="140">
        <v>4213</v>
      </c>
      <c r="F55" s="140">
        <v>4303</v>
      </c>
      <c r="G55" s="140">
        <v>0</v>
      </c>
      <c r="H55" s="140">
        <v>0</v>
      </c>
      <c r="I55" s="140">
        <v>0</v>
      </c>
      <c r="J55" s="140">
        <v>0</v>
      </c>
      <c r="K55" s="252">
        <v>11728</v>
      </c>
      <c r="L55" s="252">
        <v>0</v>
      </c>
      <c r="M55" s="252">
        <v>0</v>
      </c>
      <c r="N55" s="252">
        <v>699</v>
      </c>
      <c r="O55" s="252">
        <v>286</v>
      </c>
      <c r="P55" s="252">
        <v>0</v>
      </c>
      <c r="Q55" s="252">
        <v>0</v>
      </c>
      <c r="R55" s="252">
        <v>15</v>
      </c>
      <c r="S55" s="252">
        <v>0</v>
      </c>
      <c r="T55" s="252">
        <v>2123</v>
      </c>
      <c r="U55" s="252">
        <v>0</v>
      </c>
      <c r="V55" s="252">
        <v>1769</v>
      </c>
      <c r="W55" s="252">
        <v>1047</v>
      </c>
      <c r="X55" s="252">
        <v>0</v>
      </c>
      <c r="Y55" s="252">
        <v>0</v>
      </c>
      <c r="Z55" s="252">
        <v>10</v>
      </c>
      <c r="AA55" s="252">
        <v>0</v>
      </c>
      <c r="AB55" s="237">
        <v>199</v>
      </c>
      <c r="AC55" s="238">
        <v>341</v>
      </c>
      <c r="AD55" s="252">
        <v>341</v>
      </c>
      <c r="AE55" s="252">
        <v>0</v>
      </c>
      <c r="AF55" s="252">
        <v>0</v>
      </c>
      <c r="AG55" s="262">
        <v>572</v>
      </c>
      <c r="AH55" s="140">
        <v>785</v>
      </c>
      <c r="AI55" s="140">
        <v>3071</v>
      </c>
      <c r="AJ55" s="252">
        <v>1608</v>
      </c>
      <c r="AK55" s="252">
        <v>31</v>
      </c>
    </row>
    <row r="56" spans="1:37" ht="30">
      <c r="A56" s="247">
        <v>520072</v>
      </c>
      <c r="B56" s="247">
        <v>49</v>
      </c>
      <c r="C56" s="31" t="s">
        <v>96</v>
      </c>
      <c r="D56" s="140">
        <v>8158</v>
      </c>
      <c r="E56" s="140">
        <v>5833</v>
      </c>
      <c r="F56" s="140">
        <v>5300</v>
      </c>
      <c r="G56" s="140">
        <v>0</v>
      </c>
      <c r="H56" s="140">
        <v>0</v>
      </c>
      <c r="I56" s="140">
        <v>0</v>
      </c>
      <c r="J56" s="140">
        <v>0</v>
      </c>
      <c r="K56" s="252">
        <v>12961</v>
      </c>
      <c r="L56" s="252">
        <v>175</v>
      </c>
      <c r="M56" s="252">
        <v>0</v>
      </c>
      <c r="N56" s="252">
        <v>1452</v>
      </c>
      <c r="O56" s="252">
        <v>603</v>
      </c>
      <c r="P56" s="252">
        <v>0</v>
      </c>
      <c r="Q56" s="252">
        <v>173</v>
      </c>
      <c r="R56" s="252">
        <v>38</v>
      </c>
      <c r="S56" s="252">
        <v>0</v>
      </c>
      <c r="T56" s="252">
        <v>3077</v>
      </c>
      <c r="U56" s="252">
        <v>0</v>
      </c>
      <c r="V56" s="252">
        <v>987</v>
      </c>
      <c r="W56" s="252">
        <v>393</v>
      </c>
      <c r="X56" s="252">
        <v>0</v>
      </c>
      <c r="Y56" s="252">
        <v>0</v>
      </c>
      <c r="Z56" s="252">
        <v>15</v>
      </c>
      <c r="AA56" s="252">
        <v>0</v>
      </c>
      <c r="AB56" s="237">
        <v>414</v>
      </c>
      <c r="AC56" s="238">
        <v>283</v>
      </c>
      <c r="AD56" s="252">
        <v>283</v>
      </c>
      <c r="AE56" s="252">
        <v>19</v>
      </c>
      <c r="AF56" s="252">
        <v>0</v>
      </c>
      <c r="AG56" s="262">
        <v>1031</v>
      </c>
      <c r="AH56" s="140">
        <v>1743</v>
      </c>
      <c r="AI56" s="140">
        <v>5870</v>
      </c>
      <c r="AJ56" s="252">
        <v>2998</v>
      </c>
      <c r="AK56" s="252">
        <v>65</v>
      </c>
    </row>
    <row r="57" spans="1:37" ht="30">
      <c r="A57" s="247">
        <v>520073</v>
      </c>
      <c r="B57" s="247">
        <v>50</v>
      </c>
      <c r="C57" s="31" t="s">
        <v>97</v>
      </c>
      <c r="D57" s="140">
        <v>2536</v>
      </c>
      <c r="E57" s="140">
        <v>11443</v>
      </c>
      <c r="F57" s="140">
        <v>8352</v>
      </c>
      <c r="G57" s="140">
        <v>0</v>
      </c>
      <c r="H57" s="140">
        <v>0</v>
      </c>
      <c r="I57" s="140">
        <v>0</v>
      </c>
      <c r="J57" s="140">
        <v>0</v>
      </c>
      <c r="K57" s="252">
        <v>19784</v>
      </c>
      <c r="L57" s="252">
        <v>659</v>
      </c>
      <c r="M57" s="252">
        <v>11</v>
      </c>
      <c r="N57" s="252">
        <v>3564</v>
      </c>
      <c r="O57" s="252">
        <v>779</v>
      </c>
      <c r="P57" s="252">
        <v>0</v>
      </c>
      <c r="Q57" s="252">
        <v>0</v>
      </c>
      <c r="R57" s="252">
        <v>41</v>
      </c>
      <c r="S57" s="252">
        <v>0</v>
      </c>
      <c r="T57" s="252">
        <v>5295</v>
      </c>
      <c r="U57" s="252">
        <v>0</v>
      </c>
      <c r="V57" s="252">
        <v>1929</v>
      </c>
      <c r="W57" s="252">
        <v>706</v>
      </c>
      <c r="X57" s="252">
        <v>0</v>
      </c>
      <c r="Y57" s="252">
        <v>0</v>
      </c>
      <c r="Z57" s="252">
        <v>39</v>
      </c>
      <c r="AA57" s="252">
        <v>23</v>
      </c>
      <c r="AB57" s="237">
        <v>892</v>
      </c>
      <c r="AC57" s="238">
        <v>562</v>
      </c>
      <c r="AD57" s="252">
        <v>562</v>
      </c>
      <c r="AE57" s="252">
        <v>17</v>
      </c>
      <c r="AF57" s="252">
        <v>0</v>
      </c>
      <c r="AG57" s="262">
        <v>1084</v>
      </c>
      <c r="AH57" s="140">
        <v>1312</v>
      </c>
      <c r="AI57" s="140">
        <v>2242</v>
      </c>
      <c r="AJ57" s="252">
        <v>3387</v>
      </c>
      <c r="AK57" s="252">
        <v>250</v>
      </c>
    </row>
    <row r="58" spans="1:37" ht="30">
      <c r="A58" s="247">
        <v>520074</v>
      </c>
      <c r="B58" s="247">
        <v>51</v>
      </c>
      <c r="C58" s="31" t="s">
        <v>98</v>
      </c>
      <c r="D58" s="140">
        <v>2663</v>
      </c>
      <c r="E58" s="140">
        <v>7430</v>
      </c>
      <c r="F58" s="140">
        <v>6776</v>
      </c>
      <c r="G58" s="140">
        <v>0</v>
      </c>
      <c r="H58" s="140">
        <v>0</v>
      </c>
      <c r="I58" s="140">
        <v>0</v>
      </c>
      <c r="J58" s="140">
        <v>0</v>
      </c>
      <c r="K58" s="252">
        <v>6116</v>
      </c>
      <c r="L58" s="252">
        <v>167</v>
      </c>
      <c r="M58" s="252">
        <v>0</v>
      </c>
      <c r="N58" s="252">
        <v>1435</v>
      </c>
      <c r="O58" s="252">
        <v>488</v>
      </c>
      <c r="P58" s="252">
        <v>2</v>
      </c>
      <c r="Q58" s="252">
        <v>178</v>
      </c>
      <c r="R58" s="252">
        <v>18</v>
      </c>
      <c r="S58" s="252">
        <v>0</v>
      </c>
      <c r="T58" s="252">
        <v>3225</v>
      </c>
      <c r="U58" s="252">
        <v>0</v>
      </c>
      <c r="V58" s="252">
        <v>688</v>
      </c>
      <c r="W58" s="252">
        <v>334</v>
      </c>
      <c r="X58" s="252">
        <v>0</v>
      </c>
      <c r="Y58" s="252">
        <v>0</v>
      </c>
      <c r="Z58" s="252">
        <v>32</v>
      </c>
      <c r="AA58" s="252">
        <v>0</v>
      </c>
      <c r="AB58" s="237">
        <v>374</v>
      </c>
      <c r="AC58" s="238">
        <v>254</v>
      </c>
      <c r="AD58" s="252">
        <v>254</v>
      </c>
      <c r="AE58" s="252">
        <v>11</v>
      </c>
      <c r="AF58" s="252">
        <v>0</v>
      </c>
      <c r="AG58" s="262">
        <v>929</v>
      </c>
      <c r="AH58" s="140">
        <v>996</v>
      </c>
      <c r="AI58" s="140">
        <v>3138</v>
      </c>
      <c r="AJ58" s="252">
        <v>2827</v>
      </c>
      <c r="AK58" s="252">
        <v>15</v>
      </c>
    </row>
    <row r="59" spans="1:37" ht="30">
      <c r="A59" s="247">
        <v>520076</v>
      </c>
      <c r="B59" s="247">
        <v>52</v>
      </c>
      <c r="C59" s="31" t="s">
        <v>99</v>
      </c>
      <c r="D59" s="140">
        <v>877</v>
      </c>
      <c r="E59" s="140">
        <v>2204</v>
      </c>
      <c r="F59" s="140">
        <v>2200</v>
      </c>
      <c r="G59" s="140">
        <v>0</v>
      </c>
      <c r="H59" s="140">
        <v>0</v>
      </c>
      <c r="I59" s="140">
        <v>0</v>
      </c>
      <c r="J59" s="140">
        <v>0</v>
      </c>
      <c r="K59" s="252">
        <v>3469</v>
      </c>
      <c r="L59" s="252">
        <v>0</v>
      </c>
      <c r="M59" s="252">
        <v>0</v>
      </c>
      <c r="N59" s="252">
        <v>658</v>
      </c>
      <c r="O59" s="252">
        <v>245</v>
      </c>
      <c r="P59" s="252">
        <v>1</v>
      </c>
      <c r="Q59" s="252">
        <v>91</v>
      </c>
      <c r="R59" s="252">
        <v>60</v>
      </c>
      <c r="S59" s="252">
        <v>0</v>
      </c>
      <c r="T59" s="252">
        <v>1615</v>
      </c>
      <c r="U59" s="252">
        <v>0</v>
      </c>
      <c r="V59" s="252">
        <v>647</v>
      </c>
      <c r="W59" s="252">
        <v>227</v>
      </c>
      <c r="X59" s="252">
        <v>0</v>
      </c>
      <c r="Y59" s="252">
        <v>0</v>
      </c>
      <c r="Z59" s="252">
        <v>0</v>
      </c>
      <c r="AA59" s="252">
        <v>0</v>
      </c>
      <c r="AB59" s="237">
        <v>159</v>
      </c>
      <c r="AC59" s="238">
        <v>99</v>
      </c>
      <c r="AD59" s="252">
        <v>99</v>
      </c>
      <c r="AE59" s="252">
        <v>0</v>
      </c>
      <c r="AF59" s="252">
        <v>0</v>
      </c>
      <c r="AG59" s="262">
        <v>515</v>
      </c>
      <c r="AH59" s="140">
        <v>793</v>
      </c>
      <c r="AI59" s="140">
        <v>1858</v>
      </c>
      <c r="AJ59" s="252">
        <v>1785</v>
      </c>
      <c r="AK59" s="252">
        <v>43</v>
      </c>
    </row>
    <row r="60" spans="1:37" ht="30">
      <c r="A60" s="247">
        <v>520077</v>
      </c>
      <c r="B60" s="247">
        <v>53</v>
      </c>
      <c r="C60" s="31" t="s">
        <v>100</v>
      </c>
      <c r="D60" s="140">
        <v>1326</v>
      </c>
      <c r="E60" s="140">
        <v>903</v>
      </c>
      <c r="F60" s="140">
        <v>2432</v>
      </c>
      <c r="G60" s="140">
        <v>0</v>
      </c>
      <c r="H60" s="140">
        <v>0</v>
      </c>
      <c r="I60" s="140">
        <v>0</v>
      </c>
      <c r="J60" s="140">
        <v>0</v>
      </c>
      <c r="K60" s="252">
        <v>2524</v>
      </c>
      <c r="L60" s="252">
        <v>0</v>
      </c>
      <c r="M60" s="252">
        <v>0</v>
      </c>
      <c r="N60" s="252">
        <v>701</v>
      </c>
      <c r="O60" s="252">
        <v>0</v>
      </c>
      <c r="P60" s="252">
        <v>0</v>
      </c>
      <c r="Q60" s="252">
        <v>0</v>
      </c>
      <c r="R60" s="252">
        <v>0</v>
      </c>
      <c r="S60" s="252">
        <v>0</v>
      </c>
      <c r="T60" s="252">
        <v>1505</v>
      </c>
      <c r="U60" s="252">
        <v>0</v>
      </c>
      <c r="V60" s="252">
        <v>125</v>
      </c>
      <c r="W60" s="252">
        <v>97</v>
      </c>
      <c r="X60" s="252">
        <v>0</v>
      </c>
      <c r="Y60" s="252">
        <v>0</v>
      </c>
      <c r="Z60" s="252">
        <v>0</v>
      </c>
      <c r="AA60" s="252">
        <v>0</v>
      </c>
      <c r="AB60" s="237">
        <v>143</v>
      </c>
      <c r="AC60" s="238">
        <v>92</v>
      </c>
      <c r="AD60" s="252">
        <v>92</v>
      </c>
      <c r="AE60" s="252">
        <v>0</v>
      </c>
      <c r="AF60" s="252">
        <v>0</v>
      </c>
      <c r="AG60" s="262">
        <v>321</v>
      </c>
      <c r="AH60" s="140">
        <v>263</v>
      </c>
      <c r="AI60" s="140">
        <v>1078</v>
      </c>
      <c r="AJ60" s="252">
        <v>513</v>
      </c>
      <c r="AK60" s="252">
        <v>3</v>
      </c>
    </row>
    <row r="61" spans="1:37" ht="30">
      <c r="A61" s="247">
        <v>520078</v>
      </c>
      <c r="B61" s="247">
        <v>54</v>
      </c>
      <c r="C61" s="31" t="s">
        <v>101</v>
      </c>
      <c r="D61" s="140">
        <v>3066</v>
      </c>
      <c r="E61" s="140">
        <v>4212</v>
      </c>
      <c r="F61" s="140">
        <v>5829</v>
      </c>
      <c r="G61" s="140">
        <v>0</v>
      </c>
      <c r="H61" s="140">
        <v>0</v>
      </c>
      <c r="I61" s="140">
        <v>0</v>
      </c>
      <c r="J61" s="140">
        <v>0</v>
      </c>
      <c r="K61" s="252">
        <v>5854</v>
      </c>
      <c r="L61" s="252">
        <v>0</v>
      </c>
      <c r="M61" s="252">
        <v>0</v>
      </c>
      <c r="N61" s="252">
        <v>661</v>
      </c>
      <c r="O61" s="252">
        <v>35</v>
      </c>
      <c r="P61" s="252">
        <v>1</v>
      </c>
      <c r="Q61" s="252">
        <v>0</v>
      </c>
      <c r="R61" s="252">
        <v>5</v>
      </c>
      <c r="S61" s="252">
        <v>0</v>
      </c>
      <c r="T61" s="252">
        <v>2095</v>
      </c>
      <c r="U61" s="252">
        <v>0</v>
      </c>
      <c r="V61" s="252">
        <v>495</v>
      </c>
      <c r="W61" s="252">
        <v>631</v>
      </c>
      <c r="X61" s="252">
        <v>0</v>
      </c>
      <c r="Y61" s="252">
        <v>0</v>
      </c>
      <c r="Z61" s="252">
        <v>0</v>
      </c>
      <c r="AA61" s="252">
        <v>0</v>
      </c>
      <c r="AB61" s="237">
        <v>162</v>
      </c>
      <c r="AC61" s="238">
        <v>83</v>
      </c>
      <c r="AD61" s="252">
        <v>83</v>
      </c>
      <c r="AE61" s="252">
        <v>8</v>
      </c>
      <c r="AF61" s="252">
        <v>0</v>
      </c>
      <c r="AG61" s="262">
        <v>428</v>
      </c>
      <c r="AH61" s="140">
        <v>1156</v>
      </c>
      <c r="AI61" s="140">
        <v>2076</v>
      </c>
      <c r="AJ61" s="252">
        <v>3316</v>
      </c>
      <c r="AK61" s="252">
        <v>34</v>
      </c>
    </row>
    <row r="62" spans="1:37" ht="30">
      <c r="A62" s="247">
        <v>520079</v>
      </c>
      <c r="B62" s="247">
        <v>55</v>
      </c>
      <c r="C62" s="31" t="s">
        <v>102</v>
      </c>
      <c r="D62" s="140">
        <v>1184</v>
      </c>
      <c r="E62" s="140">
        <v>1741</v>
      </c>
      <c r="F62" s="140">
        <v>2385</v>
      </c>
      <c r="G62" s="140">
        <v>0</v>
      </c>
      <c r="H62" s="140">
        <v>0</v>
      </c>
      <c r="I62" s="140">
        <v>0</v>
      </c>
      <c r="J62" s="140">
        <v>0</v>
      </c>
      <c r="K62" s="252">
        <v>3189</v>
      </c>
      <c r="L62" s="252">
        <v>0</v>
      </c>
      <c r="M62" s="252">
        <v>0</v>
      </c>
      <c r="N62" s="252">
        <v>507</v>
      </c>
      <c r="O62" s="252">
        <v>135</v>
      </c>
      <c r="P62" s="252">
        <v>1</v>
      </c>
      <c r="Q62" s="252">
        <v>64</v>
      </c>
      <c r="R62" s="252">
        <v>0</v>
      </c>
      <c r="S62" s="252">
        <v>0</v>
      </c>
      <c r="T62" s="252">
        <v>1127</v>
      </c>
      <c r="U62" s="252">
        <v>0</v>
      </c>
      <c r="V62" s="252">
        <v>493</v>
      </c>
      <c r="W62" s="252">
        <v>88</v>
      </c>
      <c r="X62" s="252">
        <v>0</v>
      </c>
      <c r="Y62" s="252">
        <v>0</v>
      </c>
      <c r="Z62" s="252">
        <v>0</v>
      </c>
      <c r="AA62" s="252">
        <v>0</v>
      </c>
      <c r="AB62" s="237">
        <v>185</v>
      </c>
      <c r="AC62" s="238">
        <v>158</v>
      </c>
      <c r="AD62" s="252">
        <v>158</v>
      </c>
      <c r="AE62" s="252">
        <v>0</v>
      </c>
      <c r="AF62" s="252">
        <v>0</v>
      </c>
      <c r="AG62" s="262">
        <v>251</v>
      </c>
      <c r="AH62" s="140">
        <v>617</v>
      </c>
      <c r="AI62" s="140">
        <v>1772</v>
      </c>
      <c r="AJ62" s="252">
        <v>1138</v>
      </c>
      <c r="AK62" s="252">
        <v>6</v>
      </c>
    </row>
    <row r="63" spans="1:37" ht="30">
      <c r="A63" s="247">
        <v>520080</v>
      </c>
      <c r="B63" s="247">
        <v>56</v>
      </c>
      <c r="C63" s="31" t="s">
        <v>103</v>
      </c>
      <c r="D63" s="140">
        <v>904</v>
      </c>
      <c r="E63" s="140">
        <v>2156</v>
      </c>
      <c r="F63" s="140">
        <v>1854</v>
      </c>
      <c r="G63" s="140">
        <v>0</v>
      </c>
      <c r="H63" s="140">
        <v>0</v>
      </c>
      <c r="I63" s="140">
        <v>0</v>
      </c>
      <c r="J63" s="140">
        <v>0</v>
      </c>
      <c r="K63" s="252">
        <v>3813</v>
      </c>
      <c r="L63" s="252">
        <v>0</v>
      </c>
      <c r="M63" s="252">
        <v>0</v>
      </c>
      <c r="N63" s="252">
        <v>250</v>
      </c>
      <c r="O63" s="252">
        <v>32</v>
      </c>
      <c r="P63" s="252">
        <v>0</v>
      </c>
      <c r="Q63" s="252">
        <v>0</v>
      </c>
      <c r="R63" s="252">
        <v>0</v>
      </c>
      <c r="S63" s="252">
        <v>0</v>
      </c>
      <c r="T63" s="252">
        <v>947</v>
      </c>
      <c r="U63" s="252">
        <v>0</v>
      </c>
      <c r="V63" s="252">
        <v>208</v>
      </c>
      <c r="W63" s="252">
        <v>265</v>
      </c>
      <c r="X63" s="252">
        <v>0</v>
      </c>
      <c r="Y63" s="252">
        <v>0</v>
      </c>
      <c r="Z63" s="252">
        <v>0</v>
      </c>
      <c r="AA63" s="252">
        <v>0</v>
      </c>
      <c r="AB63" s="237">
        <v>119</v>
      </c>
      <c r="AC63" s="238">
        <v>71</v>
      </c>
      <c r="AD63" s="252">
        <v>71</v>
      </c>
      <c r="AE63" s="252">
        <v>0</v>
      </c>
      <c r="AF63" s="252">
        <v>0</v>
      </c>
      <c r="AG63" s="262">
        <v>222</v>
      </c>
      <c r="AH63" s="140">
        <v>259</v>
      </c>
      <c r="AI63" s="140">
        <v>365</v>
      </c>
      <c r="AJ63" s="252">
        <v>589</v>
      </c>
      <c r="AK63" s="252">
        <v>8</v>
      </c>
    </row>
    <row r="64" spans="1:37" ht="30">
      <c r="A64" s="247">
        <v>520082</v>
      </c>
      <c r="B64" s="247">
        <v>57</v>
      </c>
      <c r="C64" s="31" t="s">
        <v>104</v>
      </c>
      <c r="D64" s="140">
        <v>3617</v>
      </c>
      <c r="E64" s="140">
        <v>2485</v>
      </c>
      <c r="F64" s="140">
        <v>2600</v>
      </c>
      <c r="G64" s="140">
        <v>0</v>
      </c>
      <c r="H64" s="140">
        <v>0</v>
      </c>
      <c r="I64" s="140">
        <v>0</v>
      </c>
      <c r="J64" s="140">
        <v>0</v>
      </c>
      <c r="K64" s="252">
        <v>5765</v>
      </c>
      <c r="L64" s="252">
        <v>0</v>
      </c>
      <c r="M64" s="252">
        <v>0</v>
      </c>
      <c r="N64" s="252">
        <v>773</v>
      </c>
      <c r="O64" s="252">
        <v>321</v>
      </c>
      <c r="P64" s="252">
        <v>1</v>
      </c>
      <c r="Q64" s="252">
        <v>92</v>
      </c>
      <c r="R64" s="252">
        <v>50</v>
      </c>
      <c r="S64" s="252">
        <v>0</v>
      </c>
      <c r="T64" s="252">
        <v>1700</v>
      </c>
      <c r="U64" s="252">
        <v>0</v>
      </c>
      <c r="V64" s="252">
        <v>363</v>
      </c>
      <c r="W64" s="252">
        <v>480</v>
      </c>
      <c r="X64" s="252">
        <v>0</v>
      </c>
      <c r="Y64" s="252">
        <v>0</v>
      </c>
      <c r="Z64" s="252">
        <v>0</v>
      </c>
      <c r="AA64" s="252">
        <v>0</v>
      </c>
      <c r="AB64" s="237">
        <v>271</v>
      </c>
      <c r="AC64" s="238">
        <v>119</v>
      </c>
      <c r="AD64" s="252">
        <v>119</v>
      </c>
      <c r="AE64" s="252">
        <v>0</v>
      </c>
      <c r="AF64" s="252">
        <v>0</v>
      </c>
      <c r="AG64" s="262">
        <v>368</v>
      </c>
      <c r="AH64" s="140">
        <v>1048</v>
      </c>
      <c r="AI64" s="140">
        <v>5197</v>
      </c>
      <c r="AJ64" s="252">
        <v>1065</v>
      </c>
      <c r="AK64" s="252">
        <v>21</v>
      </c>
    </row>
    <row r="65" spans="1:37" ht="30">
      <c r="A65" s="247">
        <v>520084</v>
      </c>
      <c r="B65" s="247">
        <v>58</v>
      </c>
      <c r="C65" s="31" t="s">
        <v>105</v>
      </c>
      <c r="D65" s="140">
        <v>3025</v>
      </c>
      <c r="E65" s="140">
        <v>6415</v>
      </c>
      <c r="F65" s="140">
        <v>5060</v>
      </c>
      <c r="G65" s="140">
        <v>0</v>
      </c>
      <c r="H65" s="140">
        <v>0</v>
      </c>
      <c r="I65" s="140">
        <v>0</v>
      </c>
      <c r="J65" s="140">
        <v>0</v>
      </c>
      <c r="K65" s="252">
        <v>8025</v>
      </c>
      <c r="L65" s="252">
        <v>218</v>
      </c>
      <c r="M65" s="252">
        <v>0</v>
      </c>
      <c r="N65" s="252">
        <v>2423</v>
      </c>
      <c r="O65" s="252">
        <v>625</v>
      </c>
      <c r="P65" s="252">
        <v>0</v>
      </c>
      <c r="Q65" s="252">
        <v>178</v>
      </c>
      <c r="R65" s="252">
        <v>0</v>
      </c>
      <c r="S65" s="252">
        <v>0</v>
      </c>
      <c r="T65" s="252">
        <v>3263</v>
      </c>
      <c r="U65" s="252">
        <v>0</v>
      </c>
      <c r="V65" s="252">
        <v>613</v>
      </c>
      <c r="W65" s="252">
        <v>487</v>
      </c>
      <c r="X65" s="252">
        <v>0</v>
      </c>
      <c r="Y65" s="252">
        <v>0</v>
      </c>
      <c r="Z65" s="252">
        <v>0</v>
      </c>
      <c r="AA65" s="252">
        <v>0</v>
      </c>
      <c r="AB65" s="237">
        <v>374</v>
      </c>
      <c r="AC65" s="238">
        <v>446</v>
      </c>
      <c r="AD65" s="252">
        <v>446</v>
      </c>
      <c r="AE65" s="252">
        <v>0</v>
      </c>
      <c r="AF65" s="252">
        <v>0</v>
      </c>
      <c r="AG65" s="262">
        <v>692</v>
      </c>
      <c r="AH65" s="140">
        <v>3052</v>
      </c>
      <c r="AI65" s="140">
        <v>4236</v>
      </c>
      <c r="AJ65" s="252">
        <v>1795</v>
      </c>
      <c r="AK65" s="252">
        <v>99</v>
      </c>
    </row>
    <row r="66" spans="1:37" ht="30">
      <c r="A66" s="247">
        <v>520085</v>
      </c>
      <c r="B66" s="247">
        <v>59</v>
      </c>
      <c r="C66" s="31" t="s">
        <v>106</v>
      </c>
      <c r="D66" s="140">
        <v>1920</v>
      </c>
      <c r="E66" s="140">
        <v>3726</v>
      </c>
      <c r="F66" s="140">
        <v>3103</v>
      </c>
      <c r="G66" s="140">
        <v>0</v>
      </c>
      <c r="H66" s="140">
        <v>0</v>
      </c>
      <c r="I66" s="140">
        <v>0</v>
      </c>
      <c r="J66" s="140">
        <v>0</v>
      </c>
      <c r="K66" s="252">
        <v>4857</v>
      </c>
      <c r="L66" s="252">
        <v>0</v>
      </c>
      <c r="M66" s="252">
        <v>0</v>
      </c>
      <c r="N66" s="252">
        <v>1158</v>
      </c>
      <c r="O66" s="252">
        <v>481</v>
      </c>
      <c r="P66" s="252">
        <v>0</v>
      </c>
      <c r="Q66" s="252">
        <v>0</v>
      </c>
      <c r="R66" s="252">
        <v>0</v>
      </c>
      <c r="S66" s="252">
        <v>0</v>
      </c>
      <c r="T66" s="252">
        <v>2473</v>
      </c>
      <c r="U66" s="252">
        <v>0</v>
      </c>
      <c r="V66" s="252">
        <v>1059</v>
      </c>
      <c r="W66" s="252">
        <v>464</v>
      </c>
      <c r="X66" s="252">
        <v>0</v>
      </c>
      <c r="Y66" s="252">
        <v>0</v>
      </c>
      <c r="Z66" s="252">
        <v>0</v>
      </c>
      <c r="AA66" s="252">
        <v>0</v>
      </c>
      <c r="AB66" s="237">
        <v>291</v>
      </c>
      <c r="AC66" s="238">
        <v>210</v>
      </c>
      <c r="AD66" s="252">
        <v>210</v>
      </c>
      <c r="AE66" s="252">
        <v>27</v>
      </c>
      <c r="AF66" s="252">
        <v>0</v>
      </c>
      <c r="AG66" s="262">
        <v>635</v>
      </c>
      <c r="AH66" s="140">
        <v>1587</v>
      </c>
      <c r="AI66" s="140">
        <v>2854</v>
      </c>
      <c r="AJ66" s="252">
        <v>1803</v>
      </c>
      <c r="AK66" s="252">
        <v>23</v>
      </c>
    </row>
    <row r="67" spans="1:37" ht="30">
      <c r="A67" s="247">
        <v>520087</v>
      </c>
      <c r="B67" s="247">
        <v>60</v>
      </c>
      <c r="C67" s="31" t="s">
        <v>107</v>
      </c>
      <c r="D67" s="140">
        <v>2736</v>
      </c>
      <c r="E67" s="140">
        <v>5684</v>
      </c>
      <c r="F67" s="140">
        <v>5113</v>
      </c>
      <c r="G67" s="140">
        <v>0</v>
      </c>
      <c r="H67" s="140">
        <v>0</v>
      </c>
      <c r="I67" s="140">
        <v>0</v>
      </c>
      <c r="J67" s="140">
        <v>0</v>
      </c>
      <c r="K67" s="252">
        <v>6703</v>
      </c>
      <c r="L67" s="252">
        <v>0</v>
      </c>
      <c r="M67" s="252">
        <v>0</v>
      </c>
      <c r="N67" s="252">
        <v>1124</v>
      </c>
      <c r="O67" s="252">
        <v>382</v>
      </c>
      <c r="P67" s="252">
        <v>1</v>
      </c>
      <c r="Q67" s="252">
        <v>154</v>
      </c>
      <c r="R67" s="252">
        <v>54</v>
      </c>
      <c r="S67" s="252">
        <v>0</v>
      </c>
      <c r="T67" s="252">
        <v>2722</v>
      </c>
      <c r="U67" s="252">
        <v>0</v>
      </c>
      <c r="V67" s="252">
        <v>776</v>
      </c>
      <c r="W67" s="252">
        <v>326</v>
      </c>
      <c r="X67" s="252">
        <v>0</v>
      </c>
      <c r="Y67" s="252">
        <v>0</v>
      </c>
      <c r="Z67" s="252">
        <v>0</v>
      </c>
      <c r="AA67" s="252">
        <v>20</v>
      </c>
      <c r="AB67" s="237">
        <v>239</v>
      </c>
      <c r="AC67" s="238">
        <v>279</v>
      </c>
      <c r="AD67" s="252">
        <v>279</v>
      </c>
      <c r="AE67" s="252">
        <v>0</v>
      </c>
      <c r="AF67" s="252">
        <v>0</v>
      </c>
      <c r="AG67" s="262">
        <v>1057</v>
      </c>
      <c r="AH67" s="140">
        <v>2153</v>
      </c>
      <c r="AI67" s="140">
        <v>3419</v>
      </c>
      <c r="AJ67" s="252">
        <v>2986</v>
      </c>
      <c r="AK67" s="252">
        <v>9</v>
      </c>
    </row>
    <row r="68" spans="1:37" ht="30">
      <c r="A68" s="247">
        <v>520086</v>
      </c>
      <c r="B68" s="247">
        <v>61</v>
      </c>
      <c r="C68" s="31" t="s">
        <v>108</v>
      </c>
      <c r="D68" s="140">
        <v>1073</v>
      </c>
      <c r="E68" s="140">
        <v>2662</v>
      </c>
      <c r="F68" s="140">
        <v>2031</v>
      </c>
      <c r="G68" s="140">
        <v>0</v>
      </c>
      <c r="H68" s="140">
        <v>0</v>
      </c>
      <c r="I68" s="140">
        <v>0</v>
      </c>
      <c r="J68" s="140">
        <v>0</v>
      </c>
      <c r="K68" s="252">
        <v>2356</v>
      </c>
      <c r="L68" s="252">
        <v>0</v>
      </c>
      <c r="M68" s="252">
        <v>0</v>
      </c>
      <c r="N68" s="252">
        <v>644</v>
      </c>
      <c r="O68" s="252">
        <v>267</v>
      </c>
      <c r="P68" s="252">
        <v>1</v>
      </c>
      <c r="Q68" s="252">
        <v>76</v>
      </c>
      <c r="R68" s="252">
        <v>0</v>
      </c>
      <c r="S68" s="252">
        <v>0</v>
      </c>
      <c r="T68" s="252">
        <v>1379</v>
      </c>
      <c r="U68" s="252">
        <v>0</v>
      </c>
      <c r="V68" s="252">
        <v>216</v>
      </c>
      <c r="W68" s="252">
        <v>101</v>
      </c>
      <c r="X68" s="252">
        <v>0</v>
      </c>
      <c r="Y68" s="252">
        <v>0</v>
      </c>
      <c r="Z68" s="252">
        <v>0</v>
      </c>
      <c r="AA68" s="252">
        <v>0</v>
      </c>
      <c r="AB68" s="237">
        <v>125</v>
      </c>
      <c r="AC68" s="238">
        <v>129</v>
      </c>
      <c r="AD68" s="252">
        <v>129</v>
      </c>
      <c r="AE68" s="252">
        <v>0</v>
      </c>
      <c r="AF68" s="252">
        <v>0</v>
      </c>
      <c r="AG68" s="262">
        <v>374</v>
      </c>
      <c r="AH68" s="140">
        <v>1674</v>
      </c>
      <c r="AI68" s="140">
        <v>3807</v>
      </c>
      <c r="AJ68" s="252">
        <v>1654</v>
      </c>
      <c r="AK68" s="252">
        <v>85</v>
      </c>
    </row>
    <row r="69" spans="1:37" ht="30">
      <c r="A69" s="247">
        <v>520088</v>
      </c>
      <c r="B69" s="247">
        <v>62</v>
      </c>
      <c r="C69" s="31" t="s">
        <v>109</v>
      </c>
      <c r="D69" s="140">
        <v>4671</v>
      </c>
      <c r="E69" s="140">
        <v>7130</v>
      </c>
      <c r="F69" s="140">
        <v>6550</v>
      </c>
      <c r="G69" s="140">
        <v>0</v>
      </c>
      <c r="H69" s="140">
        <v>0</v>
      </c>
      <c r="I69" s="140">
        <v>0</v>
      </c>
      <c r="J69" s="140">
        <v>2636</v>
      </c>
      <c r="K69" s="252">
        <v>5823</v>
      </c>
      <c r="L69" s="252">
        <v>326</v>
      </c>
      <c r="M69" s="252">
        <v>0</v>
      </c>
      <c r="N69" s="252">
        <v>590</v>
      </c>
      <c r="O69" s="252">
        <v>663</v>
      </c>
      <c r="P69" s="252">
        <v>0</v>
      </c>
      <c r="Q69" s="252">
        <v>178</v>
      </c>
      <c r="R69" s="252">
        <v>17</v>
      </c>
      <c r="S69" s="252">
        <v>0</v>
      </c>
      <c r="T69" s="252">
        <v>4180</v>
      </c>
      <c r="U69" s="252">
        <v>0</v>
      </c>
      <c r="V69" s="252">
        <v>1293</v>
      </c>
      <c r="W69" s="252">
        <v>816</v>
      </c>
      <c r="X69" s="252">
        <v>0</v>
      </c>
      <c r="Y69" s="252">
        <v>0</v>
      </c>
      <c r="Z69" s="252">
        <v>21</v>
      </c>
      <c r="AA69" s="252">
        <v>0</v>
      </c>
      <c r="AB69" s="237">
        <v>587</v>
      </c>
      <c r="AC69" s="238">
        <v>421</v>
      </c>
      <c r="AD69" s="252">
        <v>421</v>
      </c>
      <c r="AE69" s="252">
        <v>14</v>
      </c>
      <c r="AF69" s="252">
        <v>0</v>
      </c>
      <c r="AG69" s="262">
        <v>2149</v>
      </c>
      <c r="AH69" s="140">
        <v>777</v>
      </c>
      <c r="AI69" s="140">
        <v>2235</v>
      </c>
      <c r="AJ69" s="252">
        <v>2320</v>
      </c>
      <c r="AK69" s="252">
        <v>86</v>
      </c>
    </row>
    <row r="70" spans="1:37" ht="45">
      <c r="A70" s="247">
        <v>520090</v>
      </c>
      <c r="B70" s="247">
        <v>63</v>
      </c>
      <c r="C70" s="31" t="s">
        <v>110</v>
      </c>
      <c r="D70" s="140">
        <v>0</v>
      </c>
      <c r="E70" s="140">
        <v>0</v>
      </c>
      <c r="F70" s="140">
        <v>0</v>
      </c>
      <c r="G70" s="140">
        <v>0</v>
      </c>
      <c r="H70" s="140">
        <v>0</v>
      </c>
      <c r="I70" s="140">
        <v>0</v>
      </c>
      <c r="J70" s="140">
        <v>0</v>
      </c>
      <c r="K70" s="252">
        <v>0</v>
      </c>
      <c r="L70" s="252">
        <v>0</v>
      </c>
      <c r="M70" s="252">
        <v>0</v>
      </c>
      <c r="N70" s="252">
        <v>0</v>
      </c>
      <c r="O70" s="252">
        <v>0</v>
      </c>
      <c r="P70" s="252">
        <v>0</v>
      </c>
      <c r="Q70" s="252">
        <v>0</v>
      </c>
      <c r="R70" s="252">
        <v>0</v>
      </c>
      <c r="S70" s="252">
        <v>0</v>
      </c>
      <c r="T70" s="252">
        <v>0</v>
      </c>
      <c r="U70" s="252">
        <v>0</v>
      </c>
      <c r="V70" s="252">
        <v>0</v>
      </c>
      <c r="W70" s="252">
        <v>261</v>
      </c>
      <c r="X70" s="252">
        <v>0</v>
      </c>
      <c r="Y70" s="252">
        <v>0</v>
      </c>
      <c r="Z70" s="252">
        <v>4</v>
      </c>
      <c r="AA70" s="252">
        <v>0</v>
      </c>
      <c r="AB70" s="237">
        <v>463</v>
      </c>
      <c r="AC70" s="238">
        <v>61</v>
      </c>
      <c r="AD70" s="252">
        <v>61</v>
      </c>
      <c r="AE70" s="252">
        <v>6</v>
      </c>
      <c r="AF70" s="252">
        <v>0</v>
      </c>
      <c r="AG70" s="262">
        <v>0</v>
      </c>
      <c r="AH70" s="140">
        <v>0</v>
      </c>
      <c r="AI70" s="140">
        <v>0</v>
      </c>
      <c r="AJ70" s="252">
        <v>0</v>
      </c>
      <c r="AK70" s="252">
        <v>0</v>
      </c>
    </row>
    <row r="71" spans="1:37" ht="45">
      <c r="A71" s="247">
        <v>520091</v>
      </c>
      <c r="B71" s="247">
        <v>64</v>
      </c>
      <c r="C71" s="31" t="s">
        <v>111</v>
      </c>
      <c r="D71" s="140">
        <v>3796</v>
      </c>
      <c r="E71" s="140">
        <v>4809</v>
      </c>
      <c r="F71" s="140">
        <v>10538</v>
      </c>
      <c r="G71" s="140">
        <v>0</v>
      </c>
      <c r="H71" s="140">
        <v>0</v>
      </c>
      <c r="I71" s="140">
        <v>0</v>
      </c>
      <c r="J71" s="140">
        <v>0</v>
      </c>
      <c r="K71" s="252">
        <v>9842</v>
      </c>
      <c r="L71" s="252">
        <v>0</v>
      </c>
      <c r="M71" s="252">
        <v>0</v>
      </c>
      <c r="N71" s="252">
        <v>3572</v>
      </c>
      <c r="O71" s="252">
        <v>842</v>
      </c>
      <c r="P71" s="252">
        <v>3</v>
      </c>
      <c r="Q71" s="252">
        <v>322</v>
      </c>
      <c r="R71" s="252">
        <v>0</v>
      </c>
      <c r="S71" s="252">
        <v>0</v>
      </c>
      <c r="T71" s="252">
        <v>6068</v>
      </c>
      <c r="U71" s="252">
        <v>0</v>
      </c>
      <c r="V71" s="252">
        <v>2629</v>
      </c>
      <c r="W71" s="252">
        <v>0</v>
      </c>
      <c r="X71" s="252">
        <v>0</v>
      </c>
      <c r="Y71" s="252">
        <v>0</v>
      </c>
      <c r="Z71" s="252">
        <v>0</v>
      </c>
      <c r="AA71" s="252">
        <v>0</v>
      </c>
      <c r="AB71" s="237">
        <v>0</v>
      </c>
      <c r="AC71" s="238">
        <v>265</v>
      </c>
      <c r="AD71" s="252">
        <v>265</v>
      </c>
      <c r="AE71" s="252">
        <v>0</v>
      </c>
      <c r="AF71" s="252">
        <v>0</v>
      </c>
      <c r="AG71" s="262">
        <v>0</v>
      </c>
      <c r="AH71" s="140">
        <v>0</v>
      </c>
      <c r="AI71" s="140">
        <v>0</v>
      </c>
      <c r="AJ71" s="252">
        <v>0</v>
      </c>
      <c r="AK71" s="252">
        <v>0</v>
      </c>
    </row>
    <row r="72" spans="1:37" ht="45">
      <c r="A72" s="247">
        <v>520092</v>
      </c>
      <c r="B72" s="247">
        <v>65</v>
      </c>
      <c r="C72" s="31" t="s">
        <v>112</v>
      </c>
      <c r="D72" s="140">
        <v>6441</v>
      </c>
      <c r="E72" s="140">
        <v>58540</v>
      </c>
      <c r="F72" s="140">
        <v>604</v>
      </c>
      <c r="G72" s="140">
        <v>0</v>
      </c>
      <c r="H72" s="140">
        <v>0</v>
      </c>
      <c r="I72" s="140">
        <v>0</v>
      </c>
      <c r="J72" s="140">
        <v>0</v>
      </c>
      <c r="K72" s="252">
        <v>17155</v>
      </c>
      <c r="L72" s="252">
        <v>0</v>
      </c>
      <c r="M72" s="252">
        <v>0</v>
      </c>
      <c r="N72" s="252">
        <v>2130</v>
      </c>
      <c r="O72" s="252">
        <v>971</v>
      </c>
      <c r="P72" s="252">
        <v>0</v>
      </c>
      <c r="Q72" s="252">
        <v>0</v>
      </c>
      <c r="R72" s="252">
        <v>0</v>
      </c>
      <c r="S72" s="252">
        <v>0</v>
      </c>
      <c r="T72" s="252">
        <v>5906</v>
      </c>
      <c r="U72" s="252">
        <v>0</v>
      </c>
      <c r="V72" s="252">
        <v>3510</v>
      </c>
      <c r="W72" s="252">
        <v>245</v>
      </c>
      <c r="X72" s="252">
        <v>0</v>
      </c>
      <c r="Y72" s="252">
        <v>0</v>
      </c>
      <c r="Z72" s="252">
        <v>0</v>
      </c>
      <c r="AA72" s="252">
        <v>0</v>
      </c>
      <c r="AB72" s="237">
        <v>265</v>
      </c>
      <c r="AC72" s="238">
        <v>290</v>
      </c>
      <c r="AD72" s="252">
        <v>290</v>
      </c>
      <c r="AE72" s="252">
        <v>0</v>
      </c>
      <c r="AF72" s="252">
        <v>0</v>
      </c>
      <c r="AG72" s="262">
        <v>0</v>
      </c>
      <c r="AH72" s="140">
        <v>0</v>
      </c>
      <c r="AI72" s="140">
        <v>0</v>
      </c>
      <c r="AJ72" s="252">
        <v>0</v>
      </c>
      <c r="AK72" s="252">
        <v>0</v>
      </c>
    </row>
    <row r="73" spans="1:37" ht="45">
      <c r="A73" s="247">
        <v>520093</v>
      </c>
      <c r="B73" s="247">
        <v>66</v>
      </c>
      <c r="C73" s="31" t="s">
        <v>113</v>
      </c>
      <c r="D73" s="140">
        <v>16760</v>
      </c>
      <c r="E73" s="140">
        <v>10870</v>
      </c>
      <c r="F73" s="140">
        <v>29911</v>
      </c>
      <c r="G73" s="140">
        <v>0</v>
      </c>
      <c r="H73" s="140">
        <v>0</v>
      </c>
      <c r="I73" s="140">
        <v>0</v>
      </c>
      <c r="J73" s="140">
        <v>0</v>
      </c>
      <c r="K73" s="252">
        <v>68572</v>
      </c>
      <c r="L73" s="252">
        <v>0</v>
      </c>
      <c r="M73" s="252">
        <v>0</v>
      </c>
      <c r="N73" s="252">
        <v>2100</v>
      </c>
      <c r="O73" s="252">
        <v>1421</v>
      </c>
      <c r="P73" s="252">
        <v>0</v>
      </c>
      <c r="Q73" s="252">
        <v>0</v>
      </c>
      <c r="R73" s="252">
        <v>0</v>
      </c>
      <c r="S73" s="252">
        <v>0</v>
      </c>
      <c r="T73" s="252">
        <v>14175</v>
      </c>
      <c r="U73" s="252">
        <v>0</v>
      </c>
      <c r="V73" s="252">
        <v>6224</v>
      </c>
      <c r="W73" s="252">
        <v>0</v>
      </c>
      <c r="X73" s="252">
        <v>1660</v>
      </c>
      <c r="Y73" s="252">
        <v>0</v>
      </c>
      <c r="Z73" s="252">
        <v>0</v>
      </c>
      <c r="AA73" s="252">
        <v>0</v>
      </c>
      <c r="AB73" s="237">
        <v>0</v>
      </c>
      <c r="AC73" s="238">
        <v>717</v>
      </c>
      <c r="AD73" s="252">
        <v>717</v>
      </c>
      <c r="AE73" s="252">
        <v>0</v>
      </c>
      <c r="AF73" s="252">
        <v>0</v>
      </c>
      <c r="AG73" s="262">
        <v>0</v>
      </c>
      <c r="AH73" s="140">
        <v>1030</v>
      </c>
      <c r="AI73" s="140">
        <v>1902</v>
      </c>
      <c r="AJ73" s="252">
        <v>4268</v>
      </c>
      <c r="AK73" s="252">
        <v>10</v>
      </c>
    </row>
    <row r="74" spans="1:37" ht="45">
      <c r="A74" s="247">
        <v>520094</v>
      </c>
      <c r="B74" s="247">
        <v>67</v>
      </c>
      <c r="C74" s="239" t="s">
        <v>114</v>
      </c>
      <c r="D74" s="140">
        <v>7105</v>
      </c>
      <c r="E74" s="140">
        <v>18644</v>
      </c>
      <c r="F74" s="140">
        <v>14190</v>
      </c>
      <c r="G74" s="140">
        <v>1177</v>
      </c>
      <c r="H74" s="140">
        <v>0</v>
      </c>
      <c r="I74" s="140">
        <v>0</v>
      </c>
      <c r="J74" s="140">
        <v>3895</v>
      </c>
      <c r="K74" s="252">
        <v>18808</v>
      </c>
      <c r="L74" s="252">
        <v>209</v>
      </c>
      <c r="M74" s="252">
        <v>0</v>
      </c>
      <c r="N74" s="252">
        <v>1421</v>
      </c>
      <c r="O74" s="252">
        <v>1047</v>
      </c>
      <c r="P74" s="252">
        <v>0</v>
      </c>
      <c r="Q74" s="252">
        <v>0</v>
      </c>
      <c r="R74" s="252">
        <v>0</v>
      </c>
      <c r="S74" s="252">
        <v>0</v>
      </c>
      <c r="T74" s="252">
        <v>8917</v>
      </c>
      <c r="U74" s="252">
        <v>0</v>
      </c>
      <c r="V74" s="252">
        <v>2146</v>
      </c>
      <c r="W74" s="252">
        <v>6021</v>
      </c>
      <c r="X74" s="252">
        <v>0</v>
      </c>
      <c r="Y74" s="252">
        <v>5</v>
      </c>
      <c r="Z74" s="252">
        <v>0</v>
      </c>
      <c r="AA74" s="252">
        <v>301</v>
      </c>
      <c r="AB74" s="237">
        <v>1534</v>
      </c>
      <c r="AC74" s="238">
        <v>208</v>
      </c>
      <c r="AD74" s="252">
        <v>208</v>
      </c>
      <c r="AE74" s="252">
        <v>0</v>
      </c>
      <c r="AF74" s="252">
        <v>0</v>
      </c>
      <c r="AG74" s="262">
        <v>0</v>
      </c>
      <c r="AH74" s="140">
        <v>1563</v>
      </c>
      <c r="AI74" s="140">
        <v>1889</v>
      </c>
      <c r="AJ74" s="252">
        <v>4451</v>
      </c>
      <c r="AK74" s="252">
        <v>32</v>
      </c>
    </row>
    <row r="75" spans="1:37" ht="45">
      <c r="A75" s="247">
        <v>520100</v>
      </c>
      <c r="B75" s="247">
        <v>68</v>
      </c>
      <c r="C75" s="31" t="s">
        <v>115</v>
      </c>
      <c r="D75" s="140">
        <v>0</v>
      </c>
      <c r="E75" s="140">
        <v>0</v>
      </c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252">
        <v>0</v>
      </c>
      <c r="L75" s="252">
        <v>695</v>
      </c>
      <c r="M75" s="252">
        <v>107</v>
      </c>
      <c r="N75" s="252">
        <v>0</v>
      </c>
      <c r="O75" s="252">
        <v>0</v>
      </c>
      <c r="P75" s="252">
        <v>0</v>
      </c>
      <c r="Q75" s="252">
        <v>0</v>
      </c>
      <c r="R75" s="252">
        <v>0</v>
      </c>
      <c r="S75" s="252">
        <v>0</v>
      </c>
      <c r="T75" s="252">
        <v>0</v>
      </c>
      <c r="U75" s="252">
        <v>0</v>
      </c>
      <c r="V75" s="252">
        <v>0</v>
      </c>
      <c r="W75" s="252">
        <v>1026</v>
      </c>
      <c r="X75" s="252">
        <v>0</v>
      </c>
      <c r="Y75" s="252">
        <v>176</v>
      </c>
      <c r="Z75" s="252">
        <v>0</v>
      </c>
      <c r="AA75" s="252">
        <v>195</v>
      </c>
      <c r="AB75" s="237">
        <v>1600</v>
      </c>
      <c r="AC75" s="238">
        <v>807</v>
      </c>
      <c r="AD75" s="252">
        <v>807</v>
      </c>
      <c r="AE75" s="252">
        <v>0</v>
      </c>
      <c r="AF75" s="252">
        <v>0</v>
      </c>
      <c r="AG75" s="262">
        <v>0</v>
      </c>
      <c r="AH75" s="140">
        <v>0</v>
      </c>
      <c r="AI75" s="140">
        <v>0</v>
      </c>
      <c r="AJ75" s="252">
        <v>0</v>
      </c>
      <c r="AK75" s="252">
        <v>0</v>
      </c>
    </row>
    <row r="76" spans="1:37" ht="45">
      <c r="A76" s="247">
        <v>520101</v>
      </c>
      <c r="B76" s="247">
        <v>69</v>
      </c>
      <c r="C76" s="31" t="s">
        <v>116</v>
      </c>
      <c r="D76" s="140">
        <v>6625</v>
      </c>
      <c r="E76" s="140">
        <v>3010</v>
      </c>
      <c r="F76" s="140">
        <v>6417</v>
      </c>
      <c r="G76" s="140">
        <v>1480</v>
      </c>
      <c r="H76" s="140">
        <v>0</v>
      </c>
      <c r="I76" s="140">
        <v>0</v>
      </c>
      <c r="J76" s="140">
        <v>0</v>
      </c>
      <c r="K76" s="252">
        <v>7754</v>
      </c>
      <c r="L76" s="252">
        <v>0</v>
      </c>
      <c r="M76" s="252">
        <v>0</v>
      </c>
      <c r="N76" s="252">
        <v>361</v>
      </c>
      <c r="O76" s="252">
        <v>582</v>
      </c>
      <c r="P76" s="252">
        <v>0</v>
      </c>
      <c r="Q76" s="252">
        <v>0</v>
      </c>
      <c r="R76" s="252">
        <v>88</v>
      </c>
      <c r="S76" s="252">
        <v>0</v>
      </c>
      <c r="T76" s="252">
        <v>3146</v>
      </c>
      <c r="U76" s="252">
        <v>0</v>
      </c>
      <c r="V76" s="252">
        <v>1517</v>
      </c>
      <c r="W76" s="252">
        <v>0</v>
      </c>
      <c r="X76" s="252">
        <v>0</v>
      </c>
      <c r="Y76" s="252">
        <v>0</v>
      </c>
      <c r="Z76" s="252">
        <v>0</v>
      </c>
      <c r="AA76" s="252">
        <v>0</v>
      </c>
      <c r="AB76" s="237">
        <v>0</v>
      </c>
      <c r="AC76" s="238">
        <v>331</v>
      </c>
      <c r="AD76" s="252">
        <v>331</v>
      </c>
      <c r="AE76" s="252">
        <v>0</v>
      </c>
      <c r="AF76" s="252">
        <v>0</v>
      </c>
      <c r="AG76" s="262">
        <v>0</v>
      </c>
      <c r="AH76" s="140">
        <v>0</v>
      </c>
      <c r="AI76" s="140">
        <v>0</v>
      </c>
      <c r="AJ76" s="252">
        <v>0</v>
      </c>
      <c r="AK76" s="252">
        <v>0</v>
      </c>
    </row>
    <row r="77" spans="1:37" ht="45">
      <c r="A77" s="247">
        <v>520106</v>
      </c>
      <c r="B77" s="247">
        <v>70</v>
      </c>
      <c r="C77" s="31" t="s">
        <v>117</v>
      </c>
      <c r="D77" s="140">
        <v>8941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252">
        <v>2070</v>
      </c>
      <c r="L77" s="252">
        <v>0</v>
      </c>
      <c r="M77" s="252">
        <v>0</v>
      </c>
      <c r="N77" s="252">
        <v>0</v>
      </c>
      <c r="O77" s="252">
        <v>0</v>
      </c>
      <c r="P77" s="252">
        <v>0</v>
      </c>
      <c r="Q77" s="252">
        <v>0</v>
      </c>
      <c r="R77" s="252">
        <v>0</v>
      </c>
      <c r="S77" s="252">
        <v>0</v>
      </c>
      <c r="T77" s="252">
        <v>0</v>
      </c>
      <c r="U77" s="252">
        <v>0</v>
      </c>
      <c r="V77" s="252">
        <v>0</v>
      </c>
      <c r="W77" s="252">
        <v>0</v>
      </c>
      <c r="X77" s="252">
        <v>0</v>
      </c>
      <c r="Y77" s="252">
        <v>0</v>
      </c>
      <c r="Z77" s="252">
        <v>0</v>
      </c>
      <c r="AA77" s="252">
        <v>0</v>
      </c>
      <c r="AB77" s="237">
        <v>0</v>
      </c>
      <c r="AC77" s="238">
        <v>101</v>
      </c>
      <c r="AD77" s="252">
        <v>101</v>
      </c>
      <c r="AE77" s="252">
        <v>0</v>
      </c>
      <c r="AF77" s="252">
        <v>0</v>
      </c>
      <c r="AG77" s="262">
        <v>0</v>
      </c>
      <c r="AH77" s="140">
        <v>160</v>
      </c>
      <c r="AI77" s="140">
        <v>806</v>
      </c>
      <c r="AJ77" s="252">
        <v>148</v>
      </c>
      <c r="AK77" s="252">
        <v>5</v>
      </c>
    </row>
    <row r="78" spans="1:37" ht="45">
      <c r="A78" s="247">
        <v>520102</v>
      </c>
      <c r="B78" s="247">
        <v>71</v>
      </c>
      <c r="C78" s="31" t="s">
        <v>118</v>
      </c>
      <c r="D78" s="140">
        <v>6976</v>
      </c>
      <c r="E78" s="140">
        <v>14377</v>
      </c>
      <c r="F78" s="140">
        <v>11233</v>
      </c>
      <c r="G78" s="140">
        <v>0</v>
      </c>
      <c r="H78" s="140">
        <v>0</v>
      </c>
      <c r="I78" s="140">
        <v>0</v>
      </c>
      <c r="J78" s="140">
        <v>17848</v>
      </c>
      <c r="K78" s="252">
        <v>18821</v>
      </c>
      <c r="L78" s="252">
        <v>54</v>
      </c>
      <c r="M78" s="252">
        <v>0</v>
      </c>
      <c r="N78" s="252">
        <v>2910</v>
      </c>
      <c r="O78" s="252">
        <v>823</v>
      </c>
      <c r="P78" s="252">
        <v>0</v>
      </c>
      <c r="Q78" s="252">
        <v>0</v>
      </c>
      <c r="R78" s="252">
        <v>25</v>
      </c>
      <c r="S78" s="252">
        <v>0</v>
      </c>
      <c r="T78" s="252">
        <v>6091</v>
      </c>
      <c r="U78" s="252">
        <v>0</v>
      </c>
      <c r="V78" s="252">
        <v>1408</v>
      </c>
      <c r="W78" s="252">
        <v>6021</v>
      </c>
      <c r="X78" s="252">
        <v>0</v>
      </c>
      <c r="Y78" s="252">
        <v>26</v>
      </c>
      <c r="Z78" s="252">
        <v>7</v>
      </c>
      <c r="AA78" s="252">
        <v>133</v>
      </c>
      <c r="AB78" s="237">
        <v>1081</v>
      </c>
      <c r="AC78" s="238">
        <v>472</v>
      </c>
      <c r="AD78" s="252">
        <v>472</v>
      </c>
      <c r="AE78" s="252">
        <v>0</v>
      </c>
      <c r="AF78" s="252">
        <v>0</v>
      </c>
      <c r="AG78" s="262">
        <v>0</v>
      </c>
      <c r="AH78" s="140">
        <v>5762</v>
      </c>
      <c r="AI78" s="140">
        <v>6189</v>
      </c>
      <c r="AJ78" s="252">
        <v>4086</v>
      </c>
      <c r="AK78" s="252">
        <v>50</v>
      </c>
    </row>
    <row r="79" spans="1:37" ht="45">
      <c r="A79" s="247">
        <v>520104</v>
      </c>
      <c r="B79" s="247">
        <v>72</v>
      </c>
      <c r="C79" s="31" t="s">
        <v>119</v>
      </c>
      <c r="D79" s="140">
        <v>8869</v>
      </c>
      <c r="E79" s="140">
        <v>41676</v>
      </c>
      <c r="F79" s="140">
        <v>273</v>
      </c>
      <c r="G79" s="140">
        <v>0</v>
      </c>
      <c r="H79" s="140">
        <v>0</v>
      </c>
      <c r="I79" s="140">
        <v>0</v>
      </c>
      <c r="J79" s="140">
        <v>0</v>
      </c>
      <c r="K79" s="252">
        <v>4463</v>
      </c>
      <c r="L79" s="252">
        <v>0</v>
      </c>
      <c r="M79" s="252">
        <v>0</v>
      </c>
      <c r="N79" s="252">
        <v>314</v>
      </c>
      <c r="O79" s="252">
        <v>0</v>
      </c>
      <c r="P79" s="252">
        <v>0</v>
      </c>
      <c r="Q79" s="252">
        <v>0</v>
      </c>
      <c r="R79" s="252">
        <v>0</v>
      </c>
      <c r="S79" s="252">
        <v>0</v>
      </c>
      <c r="T79" s="252">
        <v>3804</v>
      </c>
      <c r="U79" s="252">
        <v>0</v>
      </c>
      <c r="V79" s="252">
        <v>1971</v>
      </c>
      <c r="W79" s="252">
        <v>0</v>
      </c>
      <c r="X79" s="252">
        <v>0</v>
      </c>
      <c r="Y79" s="252">
        <v>0</v>
      </c>
      <c r="Z79" s="252">
        <v>0</v>
      </c>
      <c r="AA79" s="252">
        <v>0</v>
      </c>
      <c r="AB79" s="237">
        <v>0</v>
      </c>
      <c r="AC79" s="238">
        <v>43</v>
      </c>
      <c r="AD79" s="252">
        <v>43</v>
      </c>
      <c r="AE79" s="252">
        <v>0</v>
      </c>
      <c r="AF79" s="252">
        <v>0</v>
      </c>
      <c r="AG79" s="262">
        <v>0</v>
      </c>
      <c r="AH79" s="140">
        <v>0</v>
      </c>
      <c r="AI79" s="140">
        <v>0</v>
      </c>
      <c r="AJ79" s="252">
        <v>0</v>
      </c>
      <c r="AK79" s="252">
        <v>0</v>
      </c>
    </row>
    <row r="80" spans="1:37" ht="45">
      <c r="A80" s="247">
        <v>520105</v>
      </c>
      <c r="B80" s="247">
        <v>73</v>
      </c>
      <c r="C80" s="31" t="s">
        <v>120</v>
      </c>
      <c r="D80" s="140">
        <v>3376</v>
      </c>
      <c r="E80" s="140">
        <v>4700</v>
      </c>
      <c r="F80" s="140">
        <v>10089</v>
      </c>
      <c r="G80" s="140">
        <v>0</v>
      </c>
      <c r="H80" s="140">
        <v>0</v>
      </c>
      <c r="I80" s="140">
        <v>0</v>
      </c>
      <c r="J80" s="140">
        <v>0</v>
      </c>
      <c r="K80" s="252">
        <v>14626</v>
      </c>
      <c r="L80" s="252">
        <v>0</v>
      </c>
      <c r="M80" s="252">
        <v>0</v>
      </c>
      <c r="N80" s="252">
        <v>865</v>
      </c>
      <c r="O80" s="252">
        <v>1242</v>
      </c>
      <c r="P80" s="252">
        <v>0</v>
      </c>
      <c r="Q80" s="252">
        <v>0</v>
      </c>
      <c r="R80" s="252">
        <v>25</v>
      </c>
      <c r="S80" s="252">
        <v>0</v>
      </c>
      <c r="T80" s="252">
        <v>6194</v>
      </c>
      <c r="U80" s="252">
        <v>0</v>
      </c>
      <c r="V80" s="252">
        <v>1895</v>
      </c>
      <c r="W80" s="252">
        <v>0</v>
      </c>
      <c r="X80" s="252">
        <v>0</v>
      </c>
      <c r="Y80" s="252">
        <v>0</v>
      </c>
      <c r="Z80" s="252">
        <v>0</v>
      </c>
      <c r="AA80" s="252">
        <v>0</v>
      </c>
      <c r="AB80" s="237">
        <v>0</v>
      </c>
      <c r="AC80" s="238">
        <v>82</v>
      </c>
      <c r="AD80" s="252">
        <v>82</v>
      </c>
      <c r="AE80" s="252">
        <v>0</v>
      </c>
      <c r="AF80" s="252">
        <v>0</v>
      </c>
      <c r="AG80" s="262">
        <v>0</v>
      </c>
      <c r="AH80" s="140">
        <v>3393</v>
      </c>
      <c r="AI80" s="140">
        <v>5967</v>
      </c>
      <c r="AJ80" s="252">
        <v>5591</v>
      </c>
      <c r="AK80" s="252">
        <v>10</v>
      </c>
    </row>
    <row r="81" spans="1:37" ht="45">
      <c r="A81" s="247">
        <v>520108</v>
      </c>
      <c r="B81" s="247">
        <v>74</v>
      </c>
      <c r="C81" s="31" t="s">
        <v>121</v>
      </c>
      <c r="D81" s="140">
        <v>814</v>
      </c>
      <c r="E81" s="140">
        <v>1658</v>
      </c>
      <c r="F81" s="140">
        <v>4086</v>
      </c>
      <c r="G81" s="140">
        <v>0</v>
      </c>
      <c r="H81" s="140">
        <v>0</v>
      </c>
      <c r="I81" s="140">
        <v>0</v>
      </c>
      <c r="J81" s="140">
        <v>0</v>
      </c>
      <c r="K81" s="252">
        <v>10586</v>
      </c>
      <c r="L81" s="252">
        <v>0</v>
      </c>
      <c r="M81" s="252">
        <v>0</v>
      </c>
      <c r="N81" s="252">
        <v>768</v>
      </c>
      <c r="O81" s="252">
        <v>377</v>
      </c>
      <c r="P81" s="252">
        <v>1</v>
      </c>
      <c r="Q81" s="252">
        <v>108</v>
      </c>
      <c r="R81" s="252">
        <v>0</v>
      </c>
      <c r="S81" s="252">
        <v>0</v>
      </c>
      <c r="T81" s="252">
        <v>1979</v>
      </c>
      <c r="U81" s="252">
        <v>0</v>
      </c>
      <c r="V81" s="252">
        <v>2453</v>
      </c>
      <c r="W81" s="252">
        <v>369</v>
      </c>
      <c r="X81" s="252">
        <v>0</v>
      </c>
      <c r="Y81" s="252">
        <v>0</v>
      </c>
      <c r="Z81" s="252">
        <v>0</v>
      </c>
      <c r="AA81" s="252">
        <v>0</v>
      </c>
      <c r="AB81" s="237">
        <v>573</v>
      </c>
      <c r="AC81" s="238">
        <v>730</v>
      </c>
      <c r="AD81" s="252">
        <v>730</v>
      </c>
      <c r="AE81" s="252">
        <v>0</v>
      </c>
      <c r="AF81" s="252">
        <v>0</v>
      </c>
      <c r="AG81" s="262">
        <v>0</v>
      </c>
      <c r="AH81" s="140">
        <v>866</v>
      </c>
      <c r="AI81" s="140">
        <v>1530</v>
      </c>
      <c r="AJ81" s="252">
        <v>2294</v>
      </c>
      <c r="AK81" s="252">
        <v>166</v>
      </c>
    </row>
    <row r="82" spans="1:37" ht="30" customHeight="1">
      <c r="A82" s="247">
        <v>520111</v>
      </c>
      <c r="B82" s="247">
        <v>75</v>
      </c>
      <c r="C82" s="31" t="s">
        <v>122</v>
      </c>
      <c r="D82" s="140">
        <v>14028</v>
      </c>
      <c r="E82" s="140">
        <v>3433</v>
      </c>
      <c r="F82" s="140">
        <v>7074</v>
      </c>
      <c r="G82" s="140">
        <v>5944</v>
      </c>
      <c r="H82" s="140">
        <v>0</v>
      </c>
      <c r="I82" s="140">
        <v>0</v>
      </c>
      <c r="J82" s="140">
        <v>10002</v>
      </c>
      <c r="K82" s="252">
        <v>16457</v>
      </c>
      <c r="L82" s="252">
        <v>0</v>
      </c>
      <c r="M82" s="252">
        <v>0</v>
      </c>
      <c r="N82" s="252">
        <v>229</v>
      </c>
      <c r="O82" s="252">
        <v>95</v>
      </c>
      <c r="P82" s="252">
        <v>1</v>
      </c>
      <c r="Q82" s="252">
        <v>55</v>
      </c>
      <c r="R82" s="252">
        <v>61</v>
      </c>
      <c r="S82" s="252">
        <v>0</v>
      </c>
      <c r="T82" s="252">
        <v>3128</v>
      </c>
      <c r="U82" s="252">
        <v>42</v>
      </c>
      <c r="V82" s="252">
        <v>1800</v>
      </c>
      <c r="W82" s="252">
        <v>2024</v>
      </c>
      <c r="X82" s="252">
        <v>0</v>
      </c>
      <c r="Y82" s="252">
        <v>21</v>
      </c>
      <c r="Z82" s="252">
        <v>17</v>
      </c>
      <c r="AA82" s="252">
        <v>148</v>
      </c>
      <c r="AB82" s="237">
        <v>1030</v>
      </c>
      <c r="AC82" s="238">
        <v>1087</v>
      </c>
      <c r="AD82" s="252">
        <v>1087</v>
      </c>
      <c r="AE82" s="252">
        <v>45</v>
      </c>
      <c r="AF82" s="252">
        <v>0</v>
      </c>
      <c r="AG82" s="262">
        <v>0</v>
      </c>
      <c r="AH82" s="140">
        <v>746</v>
      </c>
      <c r="AI82" s="140">
        <v>1889</v>
      </c>
      <c r="AJ82" s="252">
        <v>2492</v>
      </c>
      <c r="AK82" s="252">
        <v>75</v>
      </c>
    </row>
    <row r="83" spans="1:37" ht="45">
      <c r="A83" s="247">
        <v>520112</v>
      </c>
      <c r="B83" s="247">
        <v>76</v>
      </c>
      <c r="C83" s="31" t="s">
        <v>123</v>
      </c>
      <c r="D83" s="140">
        <v>1592</v>
      </c>
      <c r="E83" s="140">
        <v>0</v>
      </c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252">
        <v>318</v>
      </c>
      <c r="L83" s="252">
        <v>0</v>
      </c>
      <c r="M83" s="252">
        <v>0</v>
      </c>
      <c r="N83" s="252">
        <v>0</v>
      </c>
      <c r="O83" s="252">
        <v>0</v>
      </c>
      <c r="P83" s="252">
        <v>0</v>
      </c>
      <c r="Q83" s="252">
        <v>0</v>
      </c>
      <c r="R83" s="252">
        <v>0</v>
      </c>
      <c r="S83" s="252">
        <v>0</v>
      </c>
      <c r="T83" s="252">
        <v>0</v>
      </c>
      <c r="U83" s="252">
        <v>0</v>
      </c>
      <c r="V83" s="252">
        <v>0</v>
      </c>
      <c r="W83" s="252">
        <v>161</v>
      </c>
      <c r="X83" s="252">
        <v>0</v>
      </c>
      <c r="Y83" s="252">
        <v>0</v>
      </c>
      <c r="Z83" s="252">
        <v>0</v>
      </c>
      <c r="AA83" s="252">
        <v>0</v>
      </c>
      <c r="AB83" s="237">
        <v>493</v>
      </c>
      <c r="AC83" s="238">
        <v>114</v>
      </c>
      <c r="AD83" s="252">
        <v>114</v>
      </c>
      <c r="AE83" s="252">
        <v>0</v>
      </c>
      <c r="AF83" s="252">
        <v>0</v>
      </c>
      <c r="AG83" s="262">
        <v>0</v>
      </c>
      <c r="AH83" s="140">
        <v>792</v>
      </c>
      <c r="AI83" s="140">
        <v>778</v>
      </c>
      <c r="AJ83" s="252">
        <v>12</v>
      </c>
      <c r="AK83" s="252">
        <v>2</v>
      </c>
    </row>
    <row r="84" spans="1:37" ht="45">
      <c r="A84" s="247">
        <v>520113</v>
      </c>
      <c r="B84" s="247">
        <v>77</v>
      </c>
      <c r="C84" s="31" t="s">
        <v>124</v>
      </c>
      <c r="D84" s="140">
        <v>1701</v>
      </c>
      <c r="E84" s="140">
        <v>13202</v>
      </c>
      <c r="F84" s="140">
        <v>204</v>
      </c>
      <c r="G84" s="140">
        <v>0</v>
      </c>
      <c r="H84" s="140">
        <v>0</v>
      </c>
      <c r="I84" s="140">
        <v>0</v>
      </c>
      <c r="J84" s="140">
        <v>0</v>
      </c>
      <c r="K84" s="252">
        <v>9233</v>
      </c>
      <c r="L84" s="252">
        <v>0</v>
      </c>
      <c r="M84" s="252">
        <v>0</v>
      </c>
      <c r="N84" s="252">
        <v>590</v>
      </c>
      <c r="O84" s="252">
        <v>245</v>
      </c>
      <c r="P84" s="252">
        <v>0</v>
      </c>
      <c r="Q84" s="252">
        <v>0</v>
      </c>
      <c r="R84" s="252">
        <v>0</v>
      </c>
      <c r="S84" s="252">
        <v>0</v>
      </c>
      <c r="T84" s="252">
        <v>1293</v>
      </c>
      <c r="U84" s="252">
        <v>0</v>
      </c>
      <c r="V84" s="252">
        <v>862</v>
      </c>
      <c r="W84" s="252">
        <v>0</v>
      </c>
      <c r="X84" s="252">
        <v>0</v>
      </c>
      <c r="Y84" s="252">
        <v>0</v>
      </c>
      <c r="Z84" s="252">
        <v>0</v>
      </c>
      <c r="AA84" s="252">
        <v>0</v>
      </c>
      <c r="AB84" s="237">
        <v>0</v>
      </c>
      <c r="AC84" s="238">
        <v>0</v>
      </c>
      <c r="AD84" s="252">
        <v>0</v>
      </c>
      <c r="AE84" s="252">
        <v>0</v>
      </c>
      <c r="AF84" s="252">
        <v>0</v>
      </c>
      <c r="AG84" s="262">
        <v>0</v>
      </c>
      <c r="AH84" s="140">
        <v>0</v>
      </c>
      <c r="AI84" s="140">
        <v>0</v>
      </c>
      <c r="AJ84" s="252">
        <v>0</v>
      </c>
      <c r="AK84" s="252">
        <v>0</v>
      </c>
    </row>
    <row r="85" spans="1:37" ht="45">
      <c r="A85" s="247">
        <v>520114</v>
      </c>
      <c r="B85" s="247">
        <v>78</v>
      </c>
      <c r="C85" s="31" t="s">
        <v>125</v>
      </c>
      <c r="D85" s="140">
        <v>4142</v>
      </c>
      <c r="E85" s="140">
        <v>22541</v>
      </c>
      <c r="F85" s="140">
        <v>244</v>
      </c>
      <c r="G85" s="140">
        <v>0</v>
      </c>
      <c r="H85" s="140">
        <v>0</v>
      </c>
      <c r="I85" s="140">
        <v>0</v>
      </c>
      <c r="J85" s="140">
        <v>0</v>
      </c>
      <c r="K85" s="252">
        <v>5668</v>
      </c>
      <c r="L85" s="252">
        <v>0</v>
      </c>
      <c r="M85" s="252">
        <v>0</v>
      </c>
      <c r="N85" s="252">
        <v>859</v>
      </c>
      <c r="O85" s="252">
        <v>74</v>
      </c>
      <c r="P85" s="252">
        <v>0</v>
      </c>
      <c r="Q85" s="252">
        <v>0</v>
      </c>
      <c r="R85" s="252">
        <v>0</v>
      </c>
      <c r="S85" s="252">
        <v>0</v>
      </c>
      <c r="T85" s="252">
        <v>2214</v>
      </c>
      <c r="U85" s="252">
        <v>0</v>
      </c>
      <c r="V85" s="252">
        <v>1243</v>
      </c>
      <c r="W85" s="252">
        <v>0</v>
      </c>
      <c r="X85" s="252">
        <v>0</v>
      </c>
      <c r="Y85" s="252">
        <v>0</v>
      </c>
      <c r="Z85" s="252">
        <v>0</v>
      </c>
      <c r="AA85" s="252">
        <v>0</v>
      </c>
      <c r="AB85" s="237">
        <v>0</v>
      </c>
      <c r="AC85" s="238">
        <v>0</v>
      </c>
      <c r="AD85" s="252">
        <v>0</v>
      </c>
      <c r="AE85" s="252">
        <v>0</v>
      </c>
      <c r="AF85" s="252">
        <v>0</v>
      </c>
      <c r="AG85" s="262">
        <v>0</v>
      </c>
      <c r="AH85" s="140">
        <v>0</v>
      </c>
      <c r="AI85" s="140">
        <v>0</v>
      </c>
      <c r="AJ85" s="252">
        <v>0</v>
      </c>
      <c r="AK85" s="252">
        <v>0</v>
      </c>
    </row>
    <row r="86" spans="1:37" ht="45">
      <c r="A86" s="247">
        <v>520115</v>
      </c>
      <c r="B86" s="247">
        <v>79</v>
      </c>
      <c r="C86" s="31" t="s">
        <v>126</v>
      </c>
      <c r="D86" s="140">
        <v>4895</v>
      </c>
      <c r="E86" s="140">
        <v>3652</v>
      </c>
      <c r="F86" s="140">
        <v>9829</v>
      </c>
      <c r="G86" s="140">
        <v>0</v>
      </c>
      <c r="H86" s="140">
        <v>0</v>
      </c>
      <c r="I86" s="140">
        <v>0</v>
      </c>
      <c r="J86" s="140">
        <v>0</v>
      </c>
      <c r="K86" s="252">
        <v>10724</v>
      </c>
      <c r="L86" s="252">
        <v>0</v>
      </c>
      <c r="M86" s="252">
        <v>0</v>
      </c>
      <c r="N86" s="252">
        <v>47</v>
      </c>
      <c r="O86" s="252">
        <v>0</v>
      </c>
      <c r="P86" s="252">
        <v>0</v>
      </c>
      <c r="Q86" s="252">
        <v>0</v>
      </c>
      <c r="R86" s="252">
        <v>34</v>
      </c>
      <c r="S86" s="252">
        <v>0</v>
      </c>
      <c r="T86" s="252">
        <v>4416</v>
      </c>
      <c r="U86" s="252">
        <v>0</v>
      </c>
      <c r="V86" s="252">
        <v>1596</v>
      </c>
      <c r="W86" s="252">
        <v>0</v>
      </c>
      <c r="X86" s="252">
        <v>0</v>
      </c>
      <c r="Y86" s="252">
        <v>0</v>
      </c>
      <c r="Z86" s="252">
        <v>0</v>
      </c>
      <c r="AA86" s="252">
        <v>0</v>
      </c>
      <c r="AB86" s="237">
        <v>0</v>
      </c>
      <c r="AC86" s="238">
        <v>0</v>
      </c>
      <c r="AD86" s="252">
        <v>0</v>
      </c>
      <c r="AE86" s="252">
        <v>0</v>
      </c>
      <c r="AF86" s="252">
        <v>0</v>
      </c>
      <c r="AG86" s="262">
        <v>0</v>
      </c>
      <c r="AH86" s="140">
        <v>999</v>
      </c>
      <c r="AI86" s="140">
        <v>1440</v>
      </c>
      <c r="AJ86" s="252">
        <v>4551</v>
      </c>
      <c r="AK86" s="252">
        <v>5</v>
      </c>
    </row>
    <row r="87" spans="1:37" ht="60">
      <c r="A87" s="247">
        <v>520117</v>
      </c>
      <c r="B87" s="247">
        <v>80</v>
      </c>
      <c r="C87" s="31" t="s">
        <v>127</v>
      </c>
      <c r="D87" s="140">
        <v>7917</v>
      </c>
      <c r="E87" s="140">
        <v>3326</v>
      </c>
      <c r="F87" s="140">
        <v>9087</v>
      </c>
      <c r="G87" s="140">
        <v>0</v>
      </c>
      <c r="H87" s="140">
        <v>0</v>
      </c>
      <c r="I87" s="140">
        <v>0</v>
      </c>
      <c r="J87" s="140">
        <v>0</v>
      </c>
      <c r="K87" s="252">
        <v>16114</v>
      </c>
      <c r="L87" s="252">
        <v>133</v>
      </c>
      <c r="M87" s="252">
        <v>0</v>
      </c>
      <c r="N87" s="252">
        <v>808</v>
      </c>
      <c r="O87" s="252">
        <v>682</v>
      </c>
      <c r="P87" s="252">
        <v>2</v>
      </c>
      <c r="Q87" s="252">
        <v>266</v>
      </c>
      <c r="R87" s="252">
        <v>5</v>
      </c>
      <c r="S87" s="252">
        <v>0</v>
      </c>
      <c r="T87" s="252">
        <v>5307</v>
      </c>
      <c r="U87" s="252">
        <v>0</v>
      </c>
      <c r="V87" s="252">
        <v>2825</v>
      </c>
      <c r="W87" s="252">
        <v>548</v>
      </c>
      <c r="X87" s="252">
        <v>2400</v>
      </c>
      <c r="Y87" s="252">
        <v>0</v>
      </c>
      <c r="Z87" s="252">
        <v>8</v>
      </c>
      <c r="AA87" s="252">
        <v>0</v>
      </c>
      <c r="AB87" s="237">
        <v>626</v>
      </c>
      <c r="AC87" s="238">
        <v>435</v>
      </c>
      <c r="AD87" s="252">
        <v>435</v>
      </c>
      <c r="AE87" s="252">
        <v>0</v>
      </c>
      <c r="AF87" s="252">
        <v>0</v>
      </c>
      <c r="AG87" s="262">
        <v>0</v>
      </c>
      <c r="AH87" s="140">
        <v>0</v>
      </c>
      <c r="AI87" s="140">
        <v>0</v>
      </c>
      <c r="AJ87" s="252">
        <v>0</v>
      </c>
      <c r="AK87" s="252">
        <v>0</v>
      </c>
    </row>
    <row r="88" spans="1:37" ht="60">
      <c r="A88" s="247">
        <v>520118</v>
      </c>
      <c r="B88" s="247">
        <v>81</v>
      </c>
      <c r="C88" s="31" t="s">
        <v>128</v>
      </c>
      <c r="D88" s="140">
        <v>6028</v>
      </c>
      <c r="E88" s="140">
        <v>9254</v>
      </c>
      <c r="F88" s="140">
        <v>68</v>
      </c>
      <c r="G88" s="140">
        <v>0</v>
      </c>
      <c r="H88" s="140">
        <v>0</v>
      </c>
      <c r="I88" s="140">
        <v>0</v>
      </c>
      <c r="J88" s="140">
        <v>0</v>
      </c>
      <c r="K88" s="252">
        <v>4313</v>
      </c>
      <c r="L88" s="252">
        <v>0</v>
      </c>
      <c r="M88" s="252">
        <v>0</v>
      </c>
      <c r="N88" s="252">
        <v>551</v>
      </c>
      <c r="O88" s="252">
        <v>84</v>
      </c>
      <c r="P88" s="252">
        <v>0</v>
      </c>
      <c r="Q88" s="252">
        <v>0</v>
      </c>
      <c r="R88" s="252">
        <v>0</v>
      </c>
      <c r="S88" s="252">
        <v>0</v>
      </c>
      <c r="T88" s="252">
        <v>891</v>
      </c>
      <c r="U88" s="252">
        <v>0</v>
      </c>
      <c r="V88" s="252">
        <v>389</v>
      </c>
      <c r="W88" s="252">
        <v>873</v>
      </c>
      <c r="X88" s="252">
        <v>0</v>
      </c>
      <c r="Y88" s="252">
        <v>0</v>
      </c>
      <c r="Z88" s="252">
        <v>0</v>
      </c>
      <c r="AA88" s="252">
        <v>0</v>
      </c>
      <c r="AB88" s="237">
        <v>483</v>
      </c>
      <c r="AC88" s="238">
        <v>121</v>
      </c>
      <c r="AD88" s="252">
        <v>121</v>
      </c>
      <c r="AE88" s="252">
        <v>0</v>
      </c>
      <c r="AF88" s="252">
        <v>0</v>
      </c>
      <c r="AG88" s="262">
        <v>0</v>
      </c>
      <c r="AH88" s="140">
        <v>0</v>
      </c>
      <c r="AI88" s="140">
        <v>0</v>
      </c>
      <c r="AJ88" s="252">
        <v>0</v>
      </c>
      <c r="AK88" s="252">
        <v>0</v>
      </c>
    </row>
    <row r="89" spans="1:37" ht="45">
      <c r="A89" s="247">
        <v>520119</v>
      </c>
      <c r="B89" s="247">
        <v>82</v>
      </c>
      <c r="C89" s="31" t="s">
        <v>129</v>
      </c>
      <c r="D89" s="140">
        <v>2449</v>
      </c>
      <c r="E89" s="140">
        <v>1603</v>
      </c>
      <c r="F89" s="140">
        <v>7002</v>
      </c>
      <c r="G89" s="140">
        <v>1541</v>
      </c>
      <c r="H89" s="140">
        <v>0</v>
      </c>
      <c r="I89" s="140">
        <v>0</v>
      </c>
      <c r="J89" s="140">
        <v>0</v>
      </c>
      <c r="K89" s="252">
        <v>7471</v>
      </c>
      <c r="L89" s="252">
        <v>169</v>
      </c>
      <c r="M89" s="252">
        <v>0</v>
      </c>
      <c r="N89" s="252">
        <v>1040</v>
      </c>
      <c r="O89" s="252">
        <v>674</v>
      </c>
      <c r="P89" s="252">
        <v>0</v>
      </c>
      <c r="Q89" s="252">
        <v>0</v>
      </c>
      <c r="R89" s="252">
        <v>28</v>
      </c>
      <c r="S89" s="252">
        <v>0</v>
      </c>
      <c r="T89" s="252">
        <v>4298</v>
      </c>
      <c r="U89" s="252">
        <v>0</v>
      </c>
      <c r="V89" s="252">
        <v>3137</v>
      </c>
      <c r="W89" s="252">
        <v>1192</v>
      </c>
      <c r="X89" s="252">
        <v>0</v>
      </c>
      <c r="Y89" s="252">
        <v>0</v>
      </c>
      <c r="Z89" s="252">
        <v>0</v>
      </c>
      <c r="AA89" s="252">
        <v>0</v>
      </c>
      <c r="AB89" s="237">
        <v>635</v>
      </c>
      <c r="AC89" s="238">
        <v>945</v>
      </c>
      <c r="AD89" s="252">
        <v>945</v>
      </c>
      <c r="AE89" s="252">
        <v>0</v>
      </c>
      <c r="AF89" s="252">
        <v>0</v>
      </c>
      <c r="AG89" s="262">
        <v>0</v>
      </c>
      <c r="AH89" s="140">
        <v>531</v>
      </c>
      <c r="AI89" s="140">
        <v>249</v>
      </c>
      <c r="AJ89" s="252">
        <v>282</v>
      </c>
      <c r="AK89" s="252">
        <v>0</v>
      </c>
    </row>
    <row r="90" spans="1:37" ht="45">
      <c r="A90" s="247">
        <v>520120</v>
      </c>
      <c r="B90" s="247">
        <v>83</v>
      </c>
      <c r="C90" s="31" t="s">
        <v>130</v>
      </c>
      <c r="D90" s="140">
        <v>1839</v>
      </c>
      <c r="E90" s="140">
        <v>1798</v>
      </c>
      <c r="F90" s="140">
        <v>5122</v>
      </c>
      <c r="G90" s="140">
        <v>0</v>
      </c>
      <c r="H90" s="140">
        <v>0</v>
      </c>
      <c r="I90" s="140">
        <v>0</v>
      </c>
      <c r="J90" s="140">
        <v>0</v>
      </c>
      <c r="K90" s="252">
        <v>4589</v>
      </c>
      <c r="L90" s="252">
        <v>541</v>
      </c>
      <c r="M90" s="252">
        <v>0</v>
      </c>
      <c r="N90" s="252">
        <v>826</v>
      </c>
      <c r="O90" s="252">
        <v>215</v>
      </c>
      <c r="P90" s="252">
        <v>1</v>
      </c>
      <c r="Q90" s="252">
        <v>123</v>
      </c>
      <c r="R90" s="252">
        <v>0</v>
      </c>
      <c r="S90" s="252">
        <v>0</v>
      </c>
      <c r="T90" s="252">
        <v>2385</v>
      </c>
      <c r="U90" s="252">
        <v>0</v>
      </c>
      <c r="V90" s="252">
        <v>1074</v>
      </c>
      <c r="W90" s="252">
        <v>1513</v>
      </c>
      <c r="X90" s="252">
        <v>0</v>
      </c>
      <c r="Y90" s="252">
        <v>0</v>
      </c>
      <c r="Z90" s="252">
        <v>9</v>
      </c>
      <c r="AA90" s="252">
        <v>0</v>
      </c>
      <c r="AB90" s="237">
        <v>670</v>
      </c>
      <c r="AC90" s="238">
        <v>633</v>
      </c>
      <c r="AD90" s="252">
        <v>633</v>
      </c>
      <c r="AE90" s="252">
        <v>0</v>
      </c>
      <c r="AF90" s="252">
        <v>0</v>
      </c>
      <c r="AG90" s="262">
        <v>0</v>
      </c>
      <c r="AH90" s="140">
        <v>0</v>
      </c>
      <c r="AI90" s="140">
        <v>0</v>
      </c>
      <c r="AJ90" s="252">
        <v>0</v>
      </c>
      <c r="AK90" s="252">
        <v>0</v>
      </c>
    </row>
    <row r="91" spans="1:37" ht="45">
      <c r="A91" s="247">
        <v>520121</v>
      </c>
      <c r="B91" s="247">
        <v>84</v>
      </c>
      <c r="C91" s="31" t="s">
        <v>131</v>
      </c>
      <c r="D91" s="140">
        <v>5972</v>
      </c>
      <c r="E91" s="140">
        <v>12744</v>
      </c>
      <c r="F91" s="140">
        <v>139</v>
      </c>
      <c r="G91" s="140">
        <v>0</v>
      </c>
      <c r="H91" s="140">
        <v>0</v>
      </c>
      <c r="I91" s="140">
        <v>0</v>
      </c>
      <c r="J91" s="140">
        <v>0</v>
      </c>
      <c r="K91" s="252">
        <v>5687</v>
      </c>
      <c r="L91" s="252">
        <v>0</v>
      </c>
      <c r="M91" s="252">
        <v>0</v>
      </c>
      <c r="N91" s="252">
        <v>6</v>
      </c>
      <c r="O91" s="252">
        <v>6</v>
      </c>
      <c r="P91" s="252">
        <v>0</v>
      </c>
      <c r="Q91" s="252">
        <v>0</v>
      </c>
      <c r="R91" s="252">
        <v>0</v>
      </c>
      <c r="S91" s="252">
        <v>0</v>
      </c>
      <c r="T91" s="252">
        <v>1129</v>
      </c>
      <c r="U91" s="252">
        <v>0</v>
      </c>
      <c r="V91" s="252">
        <v>1316</v>
      </c>
      <c r="W91" s="252">
        <v>587</v>
      </c>
      <c r="X91" s="252">
        <v>0</v>
      </c>
      <c r="Y91" s="252">
        <v>0</v>
      </c>
      <c r="Z91" s="252">
        <v>0</v>
      </c>
      <c r="AA91" s="252">
        <v>0</v>
      </c>
      <c r="AB91" s="237">
        <v>583</v>
      </c>
      <c r="AC91" s="238">
        <v>426</v>
      </c>
      <c r="AD91" s="252">
        <v>426</v>
      </c>
      <c r="AE91" s="252">
        <v>0</v>
      </c>
      <c r="AF91" s="252">
        <v>0</v>
      </c>
      <c r="AG91" s="262">
        <v>0</v>
      </c>
      <c r="AH91" s="140">
        <v>0</v>
      </c>
      <c r="AI91" s="140">
        <v>0</v>
      </c>
      <c r="AJ91" s="252">
        <v>0</v>
      </c>
      <c r="AK91" s="252">
        <v>0</v>
      </c>
    </row>
    <row r="92" spans="1:37" ht="45">
      <c r="A92" s="247">
        <v>520122</v>
      </c>
      <c r="B92" s="247">
        <v>85</v>
      </c>
      <c r="C92" s="31" t="s">
        <v>132</v>
      </c>
      <c r="D92" s="140">
        <v>3887</v>
      </c>
      <c r="E92" s="140">
        <v>0</v>
      </c>
      <c r="F92" s="140">
        <v>0</v>
      </c>
      <c r="G92" s="140">
        <v>0</v>
      </c>
      <c r="H92" s="140">
        <v>0</v>
      </c>
      <c r="I92" s="140">
        <v>0</v>
      </c>
      <c r="J92" s="140">
        <v>0</v>
      </c>
      <c r="K92" s="252">
        <v>1434</v>
      </c>
      <c r="L92" s="252">
        <v>0</v>
      </c>
      <c r="M92" s="252">
        <v>0</v>
      </c>
      <c r="N92" s="252">
        <v>0</v>
      </c>
      <c r="O92" s="252">
        <v>0</v>
      </c>
      <c r="P92" s="252">
        <v>0</v>
      </c>
      <c r="Q92" s="252">
        <v>0</v>
      </c>
      <c r="R92" s="252">
        <v>0</v>
      </c>
      <c r="S92" s="252">
        <v>0</v>
      </c>
      <c r="T92" s="252">
        <v>0</v>
      </c>
      <c r="U92" s="252">
        <v>0</v>
      </c>
      <c r="V92" s="252">
        <v>0</v>
      </c>
      <c r="W92" s="252">
        <v>324</v>
      </c>
      <c r="X92" s="252">
        <v>0</v>
      </c>
      <c r="Y92" s="252">
        <v>0</v>
      </c>
      <c r="Z92" s="252">
        <v>0</v>
      </c>
      <c r="AA92" s="252">
        <v>0</v>
      </c>
      <c r="AB92" s="237">
        <v>458</v>
      </c>
      <c r="AC92" s="238">
        <v>204</v>
      </c>
      <c r="AD92" s="252">
        <v>204</v>
      </c>
      <c r="AE92" s="252">
        <v>0</v>
      </c>
      <c r="AF92" s="252">
        <v>0</v>
      </c>
      <c r="AG92" s="262">
        <v>0</v>
      </c>
      <c r="AH92" s="140">
        <v>359</v>
      </c>
      <c r="AI92" s="140">
        <v>795</v>
      </c>
      <c r="AJ92" s="252">
        <v>213</v>
      </c>
      <c r="AK92" s="252">
        <v>0</v>
      </c>
    </row>
    <row r="93" spans="1:37" ht="45">
      <c r="A93" s="247">
        <v>520123</v>
      </c>
      <c r="B93" s="247">
        <v>86</v>
      </c>
      <c r="C93" s="31" t="s">
        <v>133</v>
      </c>
      <c r="D93" s="140">
        <v>5859</v>
      </c>
      <c r="E93" s="140">
        <v>2723</v>
      </c>
      <c r="F93" s="140">
        <v>8925</v>
      </c>
      <c r="G93" s="140">
        <v>0</v>
      </c>
      <c r="H93" s="140">
        <v>0</v>
      </c>
      <c r="I93" s="140">
        <v>0</v>
      </c>
      <c r="J93" s="140">
        <v>0</v>
      </c>
      <c r="K93" s="252">
        <v>12598</v>
      </c>
      <c r="L93" s="252">
        <v>0</v>
      </c>
      <c r="M93" s="252">
        <v>0</v>
      </c>
      <c r="N93" s="252">
        <v>1847</v>
      </c>
      <c r="O93" s="252">
        <v>582</v>
      </c>
      <c r="P93" s="252">
        <v>0</v>
      </c>
      <c r="Q93" s="252">
        <v>0</v>
      </c>
      <c r="R93" s="252">
        <v>818</v>
      </c>
      <c r="S93" s="252">
        <v>0</v>
      </c>
      <c r="T93" s="252">
        <v>4360</v>
      </c>
      <c r="U93" s="252">
        <v>0</v>
      </c>
      <c r="V93" s="252">
        <v>3399</v>
      </c>
      <c r="W93" s="252">
        <v>0</v>
      </c>
      <c r="X93" s="252">
        <v>1675</v>
      </c>
      <c r="Y93" s="252">
        <v>0</v>
      </c>
      <c r="Z93" s="252">
        <v>0</v>
      </c>
      <c r="AA93" s="252">
        <v>0</v>
      </c>
      <c r="AB93" s="237">
        <v>0</v>
      </c>
      <c r="AC93" s="238">
        <v>256</v>
      </c>
      <c r="AD93" s="252">
        <v>256</v>
      </c>
      <c r="AE93" s="252">
        <v>0</v>
      </c>
      <c r="AF93" s="252">
        <v>0</v>
      </c>
      <c r="AG93" s="262">
        <v>0</v>
      </c>
      <c r="AH93" s="140">
        <v>522</v>
      </c>
      <c r="AI93" s="140">
        <v>658</v>
      </c>
      <c r="AJ93" s="252">
        <v>107</v>
      </c>
      <c r="AK93" s="252">
        <v>0</v>
      </c>
    </row>
    <row r="94" spans="1:37" ht="45">
      <c r="A94" s="247">
        <v>520126</v>
      </c>
      <c r="B94" s="247">
        <v>87</v>
      </c>
      <c r="C94" s="31" t="s">
        <v>134</v>
      </c>
      <c r="D94" s="140">
        <v>8458</v>
      </c>
      <c r="E94" s="140">
        <v>0</v>
      </c>
      <c r="F94" s="140">
        <v>0</v>
      </c>
      <c r="G94" s="140">
        <v>0</v>
      </c>
      <c r="H94" s="140">
        <v>0</v>
      </c>
      <c r="I94" s="140">
        <v>0</v>
      </c>
      <c r="J94" s="140">
        <v>0</v>
      </c>
      <c r="K94" s="252">
        <v>5392</v>
      </c>
      <c r="L94" s="252">
        <v>0</v>
      </c>
      <c r="M94" s="252">
        <v>0</v>
      </c>
      <c r="N94" s="252">
        <v>0</v>
      </c>
      <c r="O94" s="252">
        <v>0</v>
      </c>
      <c r="P94" s="252">
        <v>0</v>
      </c>
      <c r="Q94" s="252">
        <v>0</v>
      </c>
      <c r="R94" s="252">
        <v>0</v>
      </c>
      <c r="S94" s="252">
        <v>0</v>
      </c>
      <c r="T94" s="252">
        <v>0</v>
      </c>
      <c r="U94" s="252">
        <v>0</v>
      </c>
      <c r="V94" s="252">
        <v>0</v>
      </c>
      <c r="W94" s="252">
        <v>45</v>
      </c>
      <c r="X94" s="252">
        <v>0</v>
      </c>
      <c r="Y94" s="252">
        <v>0</v>
      </c>
      <c r="Z94" s="252">
        <v>0</v>
      </c>
      <c r="AA94" s="252">
        <v>0</v>
      </c>
      <c r="AB94" s="237">
        <v>494</v>
      </c>
      <c r="AC94" s="238">
        <v>130</v>
      </c>
      <c r="AD94" s="252">
        <v>130</v>
      </c>
      <c r="AE94" s="252">
        <v>0</v>
      </c>
      <c r="AF94" s="252">
        <v>0</v>
      </c>
      <c r="AG94" s="262">
        <v>0</v>
      </c>
      <c r="AH94" s="140">
        <v>2001</v>
      </c>
      <c r="AI94" s="140">
        <v>3889</v>
      </c>
      <c r="AJ94" s="252">
        <v>105</v>
      </c>
      <c r="AK94" s="252">
        <v>0</v>
      </c>
    </row>
    <row r="95" spans="1:37" ht="45">
      <c r="A95" s="247">
        <v>520131</v>
      </c>
      <c r="B95" s="247">
        <v>88</v>
      </c>
      <c r="C95" s="31" t="s">
        <v>135</v>
      </c>
      <c r="D95" s="140">
        <v>10803</v>
      </c>
      <c r="E95" s="140">
        <v>32164</v>
      </c>
      <c r="F95" s="140">
        <v>233</v>
      </c>
      <c r="G95" s="140">
        <v>0</v>
      </c>
      <c r="H95" s="140">
        <v>0</v>
      </c>
      <c r="I95" s="140">
        <v>0</v>
      </c>
      <c r="J95" s="140">
        <v>0</v>
      </c>
      <c r="K95" s="252">
        <v>19762</v>
      </c>
      <c r="L95" s="252">
        <v>0</v>
      </c>
      <c r="M95" s="252">
        <v>0</v>
      </c>
      <c r="N95" s="252">
        <v>984</v>
      </c>
      <c r="O95" s="252">
        <v>638</v>
      </c>
      <c r="P95" s="252">
        <v>0</v>
      </c>
      <c r="Q95" s="252">
        <v>0</v>
      </c>
      <c r="R95" s="252">
        <v>0</v>
      </c>
      <c r="S95" s="252">
        <v>0</v>
      </c>
      <c r="T95" s="252">
        <v>3258</v>
      </c>
      <c r="U95" s="252">
        <v>0</v>
      </c>
      <c r="V95" s="252">
        <v>1197</v>
      </c>
      <c r="W95" s="252">
        <v>0</v>
      </c>
      <c r="X95" s="252">
        <v>0</v>
      </c>
      <c r="Y95" s="252">
        <v>0</v>
      </c>
      <c r="Z95" s="252">
        <v>0</v>
      </c>
      <c r="AA95" s="252">
        <v>0</v>
      </c>
      <c r="AB95" s="237">
        <v>0</v>
      </c>
      <c r="AC95" s="238">
        <v>14</v>
      </c>
      <c r="AD95" s="252">
        <v>14</v>
      </c>
      <c r="AE95" s="252">
        <v>0</v>
      </c>
      <c r="AF95" s="252">
        <v>0</v>
      </c>
      <c r="AG95" s="262">
        <v>0</v>
      </c>
      <c r="AH95" s="140">
        <v>0</v>
      </c>
      <c r="AI95" s="140">
        <v>0</v>
      </c>
      <c r="AJ95" s="252">
        <v>0</v>
      </c>
      <c r="AK95" s="252">
        <v>0</v>
      </c>
    </row>
    <row r="96" spans="1:37" ht="45">
      <c r="A96" s="247">
        <v>520128</v>
      </c>
      <c r="B96" s="247">
        <v>89</v>
      </c>
      <c r="C96" s="31" t="s">
        <v>136</v>
      </c>
      <c r="D96" s="140">
        <v>5453</v>
      </c>
      <c r="E96" s="140">
        <v>6023</v>
      </c>
      <c r="F96" s="140">
        <v>16003</v>
      </c>
      <c r="G96" s="140">
        <v>2931</v>
      </c>
      <c r="H96" s="140">
        <v>0</v>
      </c>
      <c r="I96" s="140">
        <v>0</v>
      </c>
      <c r="J96" s="140">
        <v>584</v>
      </c>
      <c r="K96" s="252">
        <v>14582</v>
      </c>
      <c r="L96" s="252">
        <v>0</v>
      </c>
      <c r="M96" s="252">
        <v>0</v>
      </c>
      <c r="N96" s="252">
        <v>390</v>
      </c>
      <c r="O96" s="252">
        <v>1256</v>
      </c>
      <c r="P96" s="252">
        <v>3</v>
      </c>
      <c r="Q96" s="252">
        <v>355</v>
      </c>
      <c r="R96" s="252">
        <v>101</v>
      </c>
      <c r="S96" s="252">
        <v>0</v>
      </c>
      <c r="T96" s="252">
        <v>7743</v>
      </c>
      <c r="U96" s="252">
        <v>0</v>
      </c>
      <c r="V96" s="252">
        <v>2800</v>
      </c>
      <c r="W96" s="252">
        <v>0</v>
      </c>
      <c r="X96" s="252">
        <v>0</v>
      </c>
      <c r="Y96" s="252">
        <v>0</v>
      </c>
      <c r="Z96" s="252">
        <v>0</v>
      </c>
      <c r="AA96" s="252">
        <v>0</v>
      </c>
      <c r="AB96" s="237">
        <v>0</v>
      </c>
      <c r="AC96" s="238">
        <v>215</v>
      </c>
      <c r="AD96" s="252">
        <v>215</v>
      </c>
      <c r="AE96" s="252">
        <v>0</v>
      </c>
      <c r="AF96" s="252">
        <v>0</v>
      </c>
      <c r="AG96" s="262">
        <v>0</v>
      </c>
      <c r="AH96" s="140">
        <v>0</v>
      </c>
      <c r="AI96" s="140">
        <v>0</v>
      </c>
      <c r="AJ96" s="252">
        <v>0</v>
      </c>
      <c r="AK96" s="252">
        <v>0</v>
      </c>
    </row>
    <row r="97" spans="1:37" ht="45">
      <c r="A97" s="247">
        <v>520129</v>
      </c>
      <c r="B97" s="247">
        <v>90</v>
      </c>
      <c r="C97" s="31" t="s">
        <v>137</v>
      </c>
      <c r="D97" s="140">
        <v>1253</v>
      </c>
      <c r="E97" s="140">
        <v>2051</v>
      </c>
      <c r="F97" s="140">
        <v>6533</v>
      </c>
      <c r="G97" s="140">
        <v>0</v>
      </c>
      <c r="H97" s="140">
        <v>0</v>
      </c>
      <c r="I97" s="140">
        <v>0</v>
      </c>
      <c r="J97" s="140">
        <v>0</v>
      </c>
      <c r="K97" s="252">
        <v>7728</v>
      </c>
      <c r="L97" s="252">
        <v>0</v>
      </c>
      <c r="M97" s="252">
        <v>0</v>
      </c>
      <c r="N97" s="252">
        <v>1294</v>
      </c>
      <c r="O97" s="252">
        <v>0</v>
      </c>
      <c r="P97" s="252">
        <v>0</v>
      </c>
      <c r="Q97" s="252">
        <v>0</v>
      </c>
      <c r="R97" s="252">
        <v>0</v>
      </c>
      <c r="S97" s="252">
        <v>0</v>
      </c>
      <c r="T97" s="252">
        <v>2778</v>
      </c>
      <c r="U97" s="252">
        <v>0</v>
      </c>
      <c r="V97" s="252">
        <v>2870</v>
      </c>
      <c r="W97" s="252">
        <v>0</v>
      </c>
      <c r="X97" s="252">
        <v>3430</v>
      </c>
      <c r="Y97" s="252">
        <v>0</v>
      </c>
      <c r="Z97" s="252">
        <v>0</v>
      </c>
      <c r="AA97" s="252">
        <v>0</v>
      </c>
      <c r="AB97" s="237">
        <v>0</v>
      </c>
      <c r="AC97" s="238">
        <v>86</v>
      </c>
      <c r="AD97" s="252">
        <v>86</v>
      </c>
      <c r="AE97" s="252">
        <v>0</v>
      </c>
      <c r="AF97" s="252">
        <v>0</v>
      </c>
      <c r="AG97" s="262">
        <v>0</v>
      </c>
      <c r="AH97" s="140">
        <v>96</v>
      </c>
      <c r="AI97" s="140">
        <v>112</v>
      </c>
      <c r="AJ97" s="252">
        <v>65</v>
      </c>
      <c r="AK97" s="252">
        <v>2</v>
      </c>
    </row>
    <row r="98" spans="1:37" ht="45">
      <c r="A98" s="247">
        <v>520132</v>
      </c>
      <c r="B98" s="247">
        <v>91</v>
      </c>
      <c r="C98" s="31" t="s">
        <v>138</v>
      </c>
      <c r="D98" s="140">
        <v>0</v>
      </c>
      <c r="E98" s="140">
        <v>0</v>
      </c>
      <c r="F98" s="140">
        <v>0</v>
      </c>
      <c r="G98" s="140">
        <v>20760</v>
      </c>
      <c r="H98" s="140">
        <v>0</v>
      </c>
      <c r="I98" s="140">
        <v>0</v>
      </c>
      <c r="J98" s="140">
        <v>0</v>
      </c>
      <c r="K98" s="252">
        <v>0</v>
      </c>
      <c r="L98" s="252">
        <v>254</v>
      </c>
      <c r="M98" s="252">
        <v>0</v>
      </c>
      <c r="N98" s="252">
        <v>0</v>
      </c>
      <c r="O98" s="252">
        <v>0</v>
      </c>
      <c r="P98" s="252">
        <v>0</v>
      </c>
      <c r="Q98" s="252">
        <v>0</v>
      </c>
      <c r="R98" s="252">
        <v>0</v>
      </c>
      <c r="S98" s="252">
        <v>0</v>
      </c>
      <c r="T98" s="252">
        <v>0</v>
      </c>
      <c r="U98" s="252">
        <v>0</v>
      </c>
      <c r="V98" s="252">
        <v>1</v>
      </c>
      <c r="W98" s="252">
        <v>3010</v>
      </c>
      <c r="X98" s="252">
        <v>0</v>
      </c>
      <c r="Y98" s="252">
        <v>493</v>
      </c>
      <c r="Z98" s="252">
        <v>0</v>
      </c>
      <c r="AA98" s="252">
        <v>0</v>
      </c>
      <c r="AB98" s="237">
        <v>1869</v>
      </c>
      <c r="AC98" s="238">
        <v>224</v>
      </c>
      <c r="AD98" s="252">
        <v>224</v>
      </c>
      <c r="AE98" s="252">
        <v>0</v>
      </c>
      <c r="AF98" s="252">
        <v>0</v>
      </c>
      <c r="AG98" s="262">
        <v>0</v>
      </c>
      <c r="AH98" s="140">
        <v>0</v>
      </c>
      <c r="AI98" s="140">
        <v>0</v>
      </c>
      <c r="AJ98" s="252">
        <v>0</v>
      </c>
      <c r="AK98" s="252">
        <v>0</v>
      </c>
    </row>
    <row r="99" spans="1:37" ht="45">
      <c r="A99" s="247">
        <v>520133</v>
      </c>
      <c r="B99" s="247">
        <v>92</v>
      </c>
      <c r="C99" s="31" t="s">
        <v>139</v>
      </c>
      <c r="D99" s="140">
        <v>1889</v>
      </c>
      <c r="E99" s="140">
        <v>1645</v>
      </c>
      <c r="F99" s="140">
        <v>4810</v>
      </c>
      <c r="G99" s="140">
        <v>624</v>
      </c>
      <c r="H99" s="140">
        <v>0</v>
      </c>
      <c r="I99" s="140">
        <v>0</v>
      </c>
      <c r="J99" s="140">
        <v>0</v>
      </c>
      <c r="K99" s="252">
        <v>4388</v>
      </c>
      <c r="L99" s="252">
        <v>94</v>
      </c>
      <c r="M99" s="252">
        <v>0</v>
      </c>
      <c r="N99" s="252">
        <v>388</v>
      </c>
      <c r="O99" s="252">
        <v>235</v>
      </c>
      <c r="P99" s="252">
        <v>0</v>
      </c>
      <c r="Q99" s="252">
        <v>0</v>
      </c>
      <c r="R99" s="252">
        <v>0</v>
      </c>
      <c r="S99" s="252">
        <v>0</v>
      </c>
      <c r="T99" s="252">
        <v>2132</v>
      </c>
      <c r="U99" s="252">
        <v>0</v>
      </c>
      <c r="V99" s="252">
        <v>853</v>
      </c>
      <c r="W99" s="252">
        <v>1923</v>
      </c>
      <c r="X99" s="252">
        <v>0</v>
      </c>
      <c r="Y99" s="252">
        <v>0</v>
      </c>
      <c r="Z99" s="252">
        <v>0</v>
      </c>
      <c r="AA99" s="252">
        <v>0</v>
      </c>
      <c r="AB99" s="237">
        <v>1189</v>
      </c>
      <c r="AC99" s="238">
        <v>182</v>
      </c>
      <c r="AD99" s="252">
        <v>182</v>
      </c>
      <c r="AE99" s="252">
        <v>0</v>
      </c>
      <c r="AF99" s="252">
        <v>0</v>
      </c>
      <c r="AG99" s="262">
        <v>0</v>
      </c>
      <c r="AH99" s="140">
        <v>0</v>
      </c>
      <c r="AI99" s="140">
        <v>0</v>
      </c>
      <c r="AJ99" s="252">
        <v>0</v>
      </c>
      <c r="AK99" s="252">
        <v>0</v>
      </c>
    </row>
    <row r="100" spans="1:37" ht="45">
      <c r="A100" s="247">
        <v>520139</v>
      </c>
      <c r="B100" s="247">
        <v>93</v>
      </c>
      <c r="C100" s="31" t="s">
        <v>140</v>
      </c>
      <c r="D100" s="140">
        <v>3510</v>
      </c>
      <c r="E100" s="140">
        <v>3450</v>
      </c>
      <c r="F100" s="140">
        <v>13940</v>
      </c>
      <c r="G100" s="140">
        <v>2142</v>
      </c>
      <c r="H100" s="140">
        <v>0</v>
      </c>
      <c r="I100" s="140">
        <v>0</v>
      </c>
      <c r="J100" s="140">
        <v>0</v>
      </c>
      <c r="K100" s="252">
        <v>17249</v>
      </c>
      <c r="L100" s="252">
        <v>0</v>
      </c>
      <c r="M100" s="252">
        <v>0</v>
      </c>
      <c r="N100" s="252">
        <v>2056</v>
      </c>
      <c r="O100" s="252">
        <v>246</v>
      </c>
      <c r="P100" s="252">
        <v>0</v>
      </c>
      <c r="Q100" s="252">
        <v>0</v>
      </c>
      <c r="R100" s="252">
        <v>0</v>
      </c>
      <c r="S100" s="252">
        <v>0</v>
      </c>
      <c r="T100" s="252">
        <v>6164</v>
      </c>
      <c r="U100" s="252">
        <v>0</v>
      </c>
      <c r="V100" s="252">
        <v>2148</v>
      </c>
      <c r="W100" s="252">
        <v>0</v>
      </c>
      <c r="X100" s="252">
        <v>0</v>
      </c>
      <c r="Y100" s="252">
        <v>0</v>
      </c>
      <c r="Z100" s="252">
        <v>0</v>
      </c>
      <c r="AA100" s="252">
        <v>0</v>
      </c>
      <c r="AB100" s="237">
        <v>0</v>
      </c>
      <c r="AC100" s="238">
        <v>312</v>
      </c>
      <c r="AD100" s="252">
        <v>312</v>
      </c>
      <c r="AE100" s="252">
        <v>0</v>
      </c>
      <c r="AF100" s="252">
        <v>0</v>
      </c>
      <c r="AG100" s="262">
        <v>0</v>
      </c>
      <c r="AH100" s="140">
        <v>0</v>
      </c>
      <c r="AI100" s="140">
        <v>0</v>
      </c>
      <c r="AJ100" s="252">
        <v>0</v>
      </c>
      <c r="AK100" s="252">
        <v>0</v>
      </c>
    </row>
    <row r="101" spans="1:37" ht="45">
      <c r="A101" s="247">
        <v>520140</v>
      </c>
      <c r="B101" s="247">
        <v>94</v>
      </c>
      <c r="C101" s="31" t="s">
        <v>141</v>
      </c>
      <c r="D101" s="140">
        <v>5813</v>
      </c>
      <c r="E101" s="140">
        <v>2801</v>
      </c>
      <c r="F101" s="140">
        <v>7458</v>
      </c>
      <c r="G101" s="140">
        <v>0</v>
      </c>
      <c r="H101" s="140">
        <v>0</v>
      </c>
      <c r="I101" s="140">
        <v>0</v>
      </c>
      <c r="J101" s="140">
        <v>0</v>
      </c>
      <c r="K101" s="252">
        <v>6141</v>
      </c>
      <c r="L101" s="252">
        <v>0</v>
      </c>
      <c r="M101" s="252">
        <v>0</v>
      </c>
      <c r="N101" s="252">
        <v>1210</v>
      </c>
      <c r="O101" s="252">
        <v>386</v>
      </c>
      <c r="P101" s="252">
        <v>0</v>
      </c>
      <c r="Q101" s="252">
        <v>0</v>
      </c>
      <c r="R101" s="252">
        <v>0</v>
      </c>
      <c r="S101" s="252">
        <v>0</v>
      </c>
      <c r="T101" s="252">
        <v>3706</v>
      </c>
      <c r="U101" s="252">
        <v>0</v>
      </c>
      <c r="V101" s="252">
        <v>1369</v>
      </c>
      <c r="W101" s="252">
        <v>0</v>
      </c>
      <c r="X101" s="252">
        <v>1554</v>
      </c>
      <c r="Y101" s="252">
        <v>0</v>
      </c>
      <c r="Z101" s="252">
        <v>0</v>
      </c>
      <c r="AA101" s="252">
        <v>0</v>
      </c>
      <c r="AB101" s="237">
        <v>0</v>
      </c>
      <c r="AC101" s="238">
        <v>169</v>
      </c>
      <c r="AD101" s="252">
        <v>169</v>
      </c>
      <c r="AE101" s="252">
        <v>0</v>
      </c>
      <c r="AF101" s="252">
        <v>0</v>
      </c>
      <c r="AG101" s="262">
        <v>0</v>
      </c>
      <c r="AH101" s="140">
        <v>0</v>
      </c>
      <c r="AI101" s="140">
        <v>0</v>
      </c>
      <c r="AJ101" s="252">
        <v>0</v>
      </c>
      <c r="AK101" s="252">
        <v>0</v>
      </c>
    </row>
    <row r="102" spans="1:37" ht="45">
      <c r="A102" s="247">
        <v>520141</v>
      </c>
      <c r="B102" s="247">
        <v>95</v>
      </c>
      <c r="C102" s="31" t="s">
        <v>142</v>
      </c>
      <c r="D102" s="140">
        <v>268</v>
      </c>
      <c r="E102" s="140">
        <v>27795</v>
      </c>
      <c r="F102" s="140">
        <v>238</v>
      </c>
      <c r="G102" s="140">
        <v>0</v>
      </c>
      <c r="H102" s="140">
        <v>0</v>
      </c>
      <c r="I102" s="140">
        <v>0</v>
      </c>
      <c r="J102" s="140">
        <v>1165</v>
      </c>
      <c r="K102" s="252">
        <v>4092</v>
      </c>
      <c r="L102" s="252">
        <v>0</v>
      </c>
      <c r="M102" s="252">
        <v>0</v>
      </c>
      <c r="N102" s="252">
        <v>530</v>
      </c>
      <c r="O102" s="252">
        <v>25</v>
      </c>
      <c r="P102" s="252">
        <v>0</v>
      </c>
      <c r="Q102" s="252">
        <v>0</v>
      </c>
      <c r="R102" s="252">
        <v>0</v>
      </c>
      <c r="S102" s="252">
        <v>0</v>
      </c>
      <c r="T102" s="252">
        <v>2681</v>
      </c>
      <c r="U102" s="252">
        <v>0</v>
      </c>
      <c r="V102" s="252">
        <v>1703</v>
      </c>
      <c r="W102" s="252">
        <v>0</v>
      </c>
      <c r="X102" s="252">
        <v>0</v>
      </c>
      <c r="Y102" s="252">
        <v>0</v>
      </c>
      <c r="Z102" s="252">
        <v>0</v>
      </c>
      <c r="AA102" s="252">
        <v>0</v>
      </c>
      <c r="AB102" s="237">
        <v>0</v>
      </c>
      <c r="AC102" s="238">
        <v>90</v>
      </c>
      <c r="AD102" s="252">
        <v>90</v>
      </c>
      <c r="AE102" s="252">
        <v>0</v>
      </c>
      <c r="AF102" s="252">
        <v>0</v>
      </c>
      <c r="AG102" s="262">
        <v>0</v>
      </c>
      <c r="AH102" s="140">
        <v>0</v>
      </c>
      <c r="AI102" s="140">
        <v>0</v>
      </c>
      <c r="AJ102" s="252">
        <v>0</v>
      </c>
      <c r="AK102" s="252">
        <v>0</v>
      </c>
    </row>
    <row r="103" spans="1:37" ht="45">
      <c r="A103" s="247">
        <v>520137</v>
      </c>
      <c r="B103" s="247">
        <v>96</v>
      </c>
      <c r="C103" s="31" t="s">
        <v>143</v>
      </c>
      <c r="D103" s="140">
        <v>0</v>
      </c>
      <c r="E103" s="140">
        <v>0</v>
      </c>
      <c r="F103" s="140">
        <v>0</v>
      </c>
      <c r="G103" s="140">
        <v>0</v>
      </c>
      <c r="H103" s="140">
        <v>0</v>
      </c>
      <c r="I103" s="140">
        <v>0</v>
      </c>
      <c r="J103" s="140">
        <v>0</v>
      </c>
      <c r="K103" s="252">
        <v>0</v>
      </c>
      <c r="L103" s="252">
        <v>0</v>
      </c>
      <c r="M103" s="252">
        <v>0</v>
      </c>
      <c r="N103" s="252">
        <v>0</v>
      </c>
      <c r="O103" s="252">
        <v>0</v>
      </c>
      <c r="P103" s="252">
        <v>0</v>
      </c>
      <c r="Q103" s="252">
        <v>0</v>
      </c>
      <c r="R103" s="252">
        <v>0</v>
      </c>
      <c r="S103" s="252">
        <v>0</v>
      </c>
      <c r="T103" s="252">
        <v>0</v>
      </c>
      <c r="U103" s="252">
        <v>0</v>
      </c>
      <c r="V103" s="252">
        <v>0</v>
      </c>
      <c r="W103" s="252">
        <v>833</v>
      </c>
      <c r="X103" s="252">
        <v>0</v>
      </c>
      <c r="Y103" s="252">
        <v>0</v>
      </c>
      <c r="Z103" s="252">
        <v>0</v>
      </c>
      <c r="AA103" s="252">
        <v>0</v>
      </c>
      <c r="AB103" s="237">
        <v>275</v>
      </c>
      <c r="AC103" s="238">
        <v>80</v>
      </c>
      <c r="AD103" s="252">
        <v>80</v>
      </c>
      <c r="AE103" s="252">
        <v>0</v>
      </c>
      <c r="AF103" s="252">
        <v>0</v>
      </c>
      <c r="AG103" s="262">
        <v>0</v>
      </c>
      <c r="AH103" s="140">
        <v>0</v>
      </c>
      <c r="AI103" s="140">
        <v>0</v>
      </c>
      <c r="AJ103" s="252">
        <v>0</v>
      </c>
      <c r="AK103" s="252">
        <v>0</v>
      </c>
    </row>
    <row r="104" spans="1:37" ht="45">
      <c r="A104" s="247">
        <v>520144</v>
      </c>
      <c r="B104" s="247">
        <v>97</v>
      </c>
      <c r="C104" s="31" t="s">
        <v>144</v>
      </c>
      <c r="D104" s="140">
        <v>0</v>
      </c>
      <c r="E104" s="140">
        <v>0</v>
      </c>
      <c r="F104" s="140">
        <v>0</v>
      </c>
      <c r="G104" s="140">
        <v>4899</v>
      </c>
      <c r="H104" s="140">
        <v>3168</v>
      </c>
      <c r="I104" s="140">
        <v>0</v>
      </c>
      <c r="J104" s="140">
        <v>0</v>
      </c>
      <c r="K104" s="252">
        <v>0</v>
      </c>
      <c r="L104" s="252">
        <v>231</v>
      </c>
      <c r="M104" s="252">
        <v>107</v>
      </c>
      <c r="N104" s="252">
        <v>238</v>
      </c>
      <c r="O104" s="252">
        <v>47</v>
      </c>
      <c r="P104" s="252">
        <v>0</v>
      </c>
      <c r="Q104" s="252">
        <v>0</v>
      </c>
      <c r="R104" s="252">
        <v>0</v>
      </c>
      <c r="S104" s="252">
        <v>0</v>
      </c>
      <c r="T104" s="252">
        <v>0</v>
      </c>
      <c r="U104" s="252">
        <v>0</v>
      </c>
      <c r="V104" s="252">
        <v>0</v>
      </c>
      <c r="W104" s="252">
        <v>3465</v>
      </c>
      <c r="X104" s="252">
        <v>0</v>
      </c>
      <c r="Y104" s="252">
        <v>33</v>
      </c>
      <c r="Z104" s="252">
        <v>0</v>
      </c>
      <c r="AA104" s="252">
        <v>10</v>
      </c>
      <c r="AB104" s="237">
        <v>771</v>
      </c>
      <c r="AC104" s="238">
        <v>0</v>
      </c>
      <c r="AD104" s="252">
        <v>0</v>
      </c>
      <c r="AE104" s="252">
        <v>0</v>
      </c>
      <c r="AF104" s="252">
        <v>0</v>
      </c>
      <c r="AG104" s="262">
        <v>0</v>
      </c>
      <c r="AH104" s="140">
        <v>0</v>
      </c>
      <c r="AI104" s="140">
        <v>0</v>
      </c>
      <c r="AJ104" s="252">
        <v>0</v>
      </c>
      <c r="AK104" s="252">
        <v>0</v>
      </c>
    </row>
    <row r="105" spans="1:37" ht="45">
      <c r="A105" s="247">
        <v>520145</v>
      </c>
      <c r="B105" s="247">
        <v>98</v>
      </c>
      <c r="C105" s="31" t="s">
        <v>145</v>
      </c>
      <c r="D105" s="140">
        <v>2326</v>
      </c>
      <c r="E105" s="140">
        <v>2489</v>
      </c>
      <c r="F105" s="140">
        <v>7222</v>
      </c>
      <c r="G105" s="140">
        <v>0</v>
      </c>
      <c r="H105" s="140">
        <v>0</v>
      </c>
      <c r="I105" s="140">
        <v>0</v>
      </c>
      <c r="J105" s="140">
        <v>0</v>
      </c>
      <c r="K105" s="252">
        <v>8997</v>
      </c>
      <c r="L105" s="252">
        <v>0</v>
      </c>
      <c r="M105" s="252">
        <v>0</v>
      </c>
      <c r="N105" s="252">
        <v>780</v>
      </c>
      <c r="O105" s="252">
        <v>501</v>
      </c>
      <c r="P105" s="252">
        <v>1</v>
      </c>
      <c r="Q105" s="252">
        <v>165</v>
      </c>
      <c r="R105" s="252">
        <v>0</v>
      </c>
      <c r="S105" s="252">
        <v>0</v>
      </c>
      <c r="T105" s="252">
        <v>2988</v>
      </c>
      <c r="U105" s="252">
        <v>0</v>
      </c>
      <c r="V105" s="252">
        <v>1125</v>
      </c>
      <c r="W105" s="252">
        <v>0</v>
      </c>
      <c r="X105" s="252">
        <v>1934</v>
      </c>
      <c r="Y105" s="252">
        <v>0</v>
      </c>
      <c r="Z105" s="252">
        <v>0</v>
      </c>
      <c r="AA105" s="252">
        <v>0</v>
      </c>
      <c r="AB105" s="237">
        <v>0</v>
      </c>
      <c r="AC105" s="238">
        <v>79</v>
      </c>
      <c r="AD105" s="252">
        <v>79</v>
      </c>
      <c r="AE105" s="252">
        <v>0</v>
      </c>
      <c r="AF105" s="252">
        <v>0</v>
      </c>
      <c r="AG105" s="262">
        <v>0</v>
      </c>
      <c r="AH105" s="140">
        <v>514</v>
      </c>
      <c r="AI105" s="140">
        <v>1702</v>
      </c>
      <c r="AJ105" s="252">
        <v>1145</v>
      </c>
      <c r="AK105" s="252">
        <v>12</v>
      </c>
    </row>
    <row r="106" spans="1:37" ht="45">
      <c r="A106" s="247">
        <v>520146</v>
      </c>
      <c r="B106" s="247">
        <v>99</v>
      </c>
      <c r="C106" s="31" t="s">
        <v>146</v>
      </c>
      <c r="D106" s="140">
        <v>0</v>
      </c>
      <c r="E106" s="140">
        <v>0</v>
      </c>
      <c r="F106" s="140">
        <v>0</v>
      </c>
      <c r="G106" s="140">
        <v>2457</v>
      </c>
      <c r="H106" s="140">
        <v>0</v>
      </c>
      <c r="I106" s="140">
        <v>0</v>
      </c>
      <c r="J106" s="140">
        <v>0</v>
      </c>
      <c r="K106" s="252">
        <v>0</v>
      </c>
      <c r="L106" s="252">
        <v>0</v>
      </c>
      <c r="M106" s="252">
        <v>0</v>
      </c>
      <c r="N106" s="252">
        <v>0</v>
      </c>
      <c r="O106" s="252">
        <v>0</v>
      </c>
      <c r="P106" s="252">
        <v>0</v>
      </c>
      <c r="Q106" s="252">
        <v>0</v>
      </c>
      <c r="R106" s="252">
        <v>0</v>
      </c>
      <c r="S106" s="252">
        <v>0</v>
      </c>
      <c r="T106" s="252">
        <v>0</v>
      </c>
      <c r="U106" s="252">
        <v>0</v>
      </c>
      <c r="V106" s="252">
        <v>2384</v>
      </c>
      <c r="W106" s="252">
        <v>3178</v>
      </c>
      <c r="X106" s="252">
        <v>0</v>
      </c>
      <c r="Y106" s="252">
        <v>0</v>
      </c>
      <c r="Z106" s="252">
        <v>8</v>
      </c>
      <c r="AA106" s="252">
        <v>0</v>
      </c>
      <c r="AB106" s="237">
        <v>701</v>
      </c>
      <c r="AC106" s="238">
        <v>73</v>
      </c>
      <c r="AD106" s="252">
        <v>73</v>
      </c>
      <c r="AE106" s="252">
        <v>0</v>
      </c>
      <c r="AF106" s="252">
        <v>0</v>
      </c>
      <c r="AG106" s="262">
        <v>0</v>
      </c>
      <c r="AH106" s="140">
        <v>0</v>
      </c>
      <c r="AI106" s="140">
        <v>0</v>
      </c>
      <c r="AJ106" s="252">
        <v>0</v>
      </c>
      <c r="AK106" s="252">
        <v>0</v>
      </c>
    </row>
    <row r="107" spans="1:37" ht="45">
      <c r="A107" s="247">
        <v>520147</v>
      </c>
      <c r="B107" s="247">
        <v>100</v>
      </c>
      <c r="C107" s="31" t="s">
        <v>147</v>
      </c>
      <c r="D107" s="140">
        <v>1250</v>
      </c>
      <c r="E107" s="140">
        <v>4180</v>
      </c>
      <c r="F107" s="140">
        <v>12318</v>
      </c>
      <c r="G107" s="140">
        <v>0</v>
      </c>
      <c r="H107" s="140">
        <v>0</v>
      </c>
      <c r="I107" s="140">
        <v>0</v>
      </c>
      <c r="J107" s="140">
        <v>0</v>
      </c>
      <c r="K107" s="252">
        <v>12949</v>
      </c>
      <c r="L107" s="252">
        <v>0</v>
      </c>
      <c r="M107" s="252">
        <v>0</v>
      </c>
      <c r="N107" s="252">
        <v>1103</v>
      </c>
      <c r="O107" s="252">
        <v>316</v>
      </c>
      <c r="P107" s="252">
        <v>0</v>
      </c>
      <c r="Q107" s="252">
        <v>0</v>
      </c>
      <c r="R107" s="252">
        <v>0</v>
      </c>
      <c r="S107" s="252">
        <v>0</v>
      </c>
      <c r="T107" s="252">
        <v>5773</v>
      </c>
      <c r="U107" s="252">
        <v>0</v>
      </c>
      <c r="V107" s="252">
        <v>3653</v>
      </c>
      <c r="W107" s="252">
        <v>0</v>
      </c>
      <c r="X107" s="252">
        <v>0</v>
      </c>
      <c r="Y107" s="252">
        <v>0</v>
      </c>
      <c r="Z107" s="252">
        <v>0</v>
      </c>
      <c r="AA107" s="252">
        <v>0</v>
      </c>
      <c r="AB107" s="237">
        <v>0</v>
      </c>
      <c r="AC107" s="238">
        <v>149</v>
      </c>
      <c r="AD107" s="252">
        <v>149</v>
      </c>
      <c r="AE107" s="252">
        <v>0</v>
      </c>
      <c r="AF107" s="252">
        <v>0</v>
      </c>
      <c r="AG107" s="262">
        <v>0</v>
      </c>
      <c r="AH107" s="140">
        <v>71</v>
      </c>
      <c r="AI107" s="140">
        <v>180</v>
      </c>
      <c r="AJ107" s="252">
        <v>236</v>
      </c>
      <c r="AK107" s="252">
        <v>0</v>
      </c>
    </row>
    <row r="108" spans="1:37" ht="45">
      <c r="A108" s="247">
        <v>520148</v>
      </c>
      <c r="B108" s="247">
        <v>101</v>
      </c>
      <c r="C108" s="31" t="s">
        <v>148</v>
      </c>
      <c r="D108" s="140">
        <v>310</v>
      </c>
      <c r="E108" s="140">
        <v>2718</v>
      </c>
      <c r="F108" s="140">
        <v>7543</v>
      </c>
      <c r="G108" s="140">
        <v>0</v>
      </c>
      <c r="H108" s="140">
        <v>0</v>
      </c>
      <c r="I108" s="140">
        <v>0</v>
      </c>
      <c r="J108" s="140">
        <v>0</v>
      </c>
      <c r="K108" s="252">
        <v>11177</v>
      </c>
      <c r="L108" s="252">
        <v>0</v>
      </c>
      <c r="M108" s="252">
        <v>0</v>
      </c>
      <c r="N108" s="252">
        <v>1277</v>
      </c>
      <c r="O108" s="252">
        <v>0</v>
      </c>
      <c r="P108" s="252">
        <v>0</v>
      </c>
      <c r="Q108" s="252">
        <v>112</v>
      </c>
      <c r="R108" s="252">
        <v>0</v>
      </c>
      <c r="S108" s="252">
        <v>0</v>
      </c>
      <c r="T108" s="252">
        <v>3461</v>
      </c>
      <c r="U108" s="252">
        <v>0</v>
      </c>
      <c r="V108" s="252">
        <v>1338</v>
      </c>
      <c r="W108" s="252">
        <v>0</v>
      </c>
      <c r="X108" s="252">
        <v>0</v>
      </c>
      <c r="Y108" s="252">
        <v>0</v>
      </c>
      <c r="Z108" s="252">
        <v>0</v>
      </c>
      <c r="AA108" s="252">
        <v>0</v>
      </c>
      <c r="AB108" s="237">
        <v>0</v>
      </c>
      <c r="AC108" s="238">
        <v>41</v>
      </c>
      <c r="AD108" s="252">
        <v>41</v>
      </c>
      <c r="AE108" s="252">
        <v>0</v>
      </c>
      <c r="AF108" s="252">
        <v>0</v>
      </c>
      <c r="AG108" s="262">
        <v>0</v>
      </c>
      <c r="AH108" s="140">
        <v>0</v>
      </c>
      <c r="AI108" s="140">
        <v>0</v>
      </c>
      <c r="AJ108" s="252">
        <v>0</v>
      </c>
      <c r="AK108" s="252">
        <v>0</v>
      </c>
    </row>
    <row r="109" spans="1:37" ht="45">
      <c r="A109" s="247">
        <v>520149</v>
      </c>
      <c r="B109" s="247">
        <v>102</v>
      </c>
      <c r="C109" s="31" t="s">
        <v>149</v>
      </c>
      <c r="D109" s="140">
        <v>2219</v>
      </c>
      <c r="E109" s="140">
        <v>1622</v>
      </c>
      <c r="F109" s="140">
        <v>5471</v>
      </c>
      <c r="G109" s="140">
        <v>0</v>
      </c>
      <c r="H109" s="140">
        <v>0</v>
      </c>
      <c r="I109" s="140">
        <v>0</v>
      </c>
      <c r="J109" s="140">
        <v>0</v>
      </c>
      <c r="K109" s="252">
        <v>10578</v>
      </c>
      <c r="L109" s="252">
        <v>0</v>
      </c>
      <c r="M109" s="252">
        <v>0</v>
      </c>
      <c r="N109" s="252">
        <v>1234</v>
      </c>
      <c r="O109" s="252">
        <v>0</v>
      </c>
      <c r="P109" s="252">
        <v>0</v>
      </c>
      <c r="Q109" s="252">
        <v>0</v>
      </c>
      <c r="R109" s="252">
        <v>0</v>
      </c>
      <c r="S109" s="252">
        <v>0</v>
      </c>
      <c r="T109" s="252">
        <v>2649</v>
      </c>
      <c r="U109" s="252">
        <v>0</v>
      </c>
      <c r="V109" s="252">
        <v>3108</v>
      </c>
      <c r="W109" s="252">
        <v>0</v>
      </c>
      <c r="X109" s="252">
        <v>0</v>
      </c>
      <c r="Y109" s="252">
        <v>0</v>
      </c>
      <c r="Z109" s="252">
        <v>0</v>
      </c>
      <c r="AA109" s="252">
        <v>0</v>
      </c>
      <c r="AB109" s="237">
        <v>0</v>
      </c>
      <c r="AC109" s="238">
        <v>77</v>
      </c>
      <c r="AD109" s="252">
        <v>77</v>
      </c>
      <c r="AE109" s="252">
        <v>0</v>
      </c>
      <c r="AF109" s="252">
        <v>0</v>
      </c>
      <c r="AG109" s="262">
        <v>0</v>
      </c>
      <c r="AH109" s="140">
        <v>373</v>
      </c>
      <c r="AI109" s="140">
        <v>433</v>
      </c>
      <c r="AJ109" s="252">
        <v>1018</v>
      </c>
      <c r="AK109" s="252">
        <v>6</v>
      </c>
    </row>
    <row r="110" spans="1:37" ht="45">
      <c r="A110" s="247">
        <v>520150</v>
      </c>
      <c r="B110" s="247">
        <v>103</v>
      </c>
      <c r="C110" s="31" t="s">
        <v>150</v>
      </c>
      <c r="D110" s="140">
        <v>3400</v>
      </c>
      <c r="E110" s="140">
        <v>19375</v>
      </c>
      <c r="F110" s="140">
        <v>394</v>
      </c>
      <c r="G110" s="140">
        <v>0</v>
      </c>
      <c r="H110" s="140">
        <v>0</v>
      </c>
      <c r="I110" s="140">
        <v>0</v>
      </c>
      <c r="J110" s="140">
        <v>0</v>
      </c>
      <c r="K110" s="252">
        <v>7504</v>
      </c>
      <c r="L110" s="252">
        <v>0</v>
      </c>
      <c r="M110" s="252">
        <v>0</v>
      </c>
      <c r="N110" s="252">
        <v>173</v>
      </c>
      <c r="O110" s="252">
        <v>0</v>
      </c>
      <c r="P110" s="252">
        <v>0</v>
      </c>
      <c r="Q110" s="252">
        <v>0</v>
      </c>
      <c r="R110" s="252">
        <v>0</v>
      </c>
      <c r="S110" s="252">
        <v>0</v>
      </c>
      <c r="T110" s="252">
        <v>2132</v>
      </c>
      <c r="U110" s="252">
        <v>0</v>
      </c>
      <c r="V110" s="252">
        <v>1391</v>
      </c>
      <c r="W110" s="252">
        <v>1</v>
      </c>
      <c r="X110" s="252">
        <v>1</v>
      </c>
      <c r="Y110" s="252">
        <v>0</v>
      </c>
      <c r="Z110" s="252">
        <v>0</v>
      </c>
      <c r="AA110" s="252">
        <v>0</v>
      </c>
      <c r="AB110" s="237">
        <v>0</v>
      </c>
      <c r="AC110" s="238">
        <v>38</v>
      </c>
      <c r="AD110" s="252">
        <v>38</v>
      </c>
      <c r="AE110" s="252">
        <v>0</v>
      </c>
      <c r="AF110" s="252">
        <v>0</v>
      </c>
      <c r="AG110" s="262">
        <v>0</v>
      </c>
      <c r="AH110" s="140">
        <v>0</v>
      </c>
      <c r="AI110" s="140">
        <v>0</v>
      </c>
      <c r="AJ110" s="252">
        <v>0</v>
      </c>
      <c r="AK110" s="252">
        <v>0</v>
      </c>
    </row>
    <row r="111" spans="1:37" ht="45">
      <c r="A111" s="247">
        <v>520151</v>
      </c>
      <c r="B111" s="247">
        <v>104</v>
      </c>
      <c r="C111" s="31" t="s">
        <v>151</v>
      </c>
      <c r="D111" s="140">
        <v>8946</v>
      </c>
      <c r="E111" s="140">
        <v>14846</v>
      </c>
      <c r="F111" s="140">
        <v>67</v>
      </c>
      <c r="G111" s="140">
        <v>0</v>
      </c>
      <c r="H111" s="140">
        <v>0</v>
      </c>
      <c r="I111" s="140">
        <v>0</v>
      </c>
      <c r="J111" s="140">
        <v>0</v>
      </c>
      <c r="K111" s="252">
        <v>6604</v>
      </c>
      <c r="L111" s="252">
        <v>0</v>
      </c>
      <c r="M111" s="252">
        <v>0</v>
      </c>
      <c r="N111" s="252">
        <v>545</v>
      </c>
      <c r="O111" s="252">
        <v>49</v>
      </c>
      <c r="P111" s="252">
        <v>0</v>
      </c>
      <c r="Q111" s="252">
        <v>0</v>
      </c>
      <c r="R111" s="252">
        <v>0</v>
      </c>
      <c r="S111" s="252">
        <v>0</v>
      </c>
      <c r="T111" s="252">
        <v>1395</v>
      </c>
      <c r="U111" s="252">
        <v>0</v>
      </c>
      <c r="V111" s="252">
        <v>964</v>
      </c>
      <c r="W111" s="252">
        <v>0</v>
      </c>
      <c r="X111" s="252">
        <v>0</v>
      </c>
      <c r="Y111" s="252">
        <v>0</v>
      </c>
      <c r="Z111" s="252">
        <v>0</v>
      </c>
      <c r="AA111" s="252">
        <v>0</v>
      </c>
      <c r="AB111" s="237">
        <v>0</v>
      </c>
      <c r="AC111" s="238">
        <v>54</v>
      </c>
      <c r="AD111" s="252">
        <v>54</v>
      </c>
      <c r="AE111" s="252">
        <v>0</v>
      </c>
      <c r="AF111" s="252">
        <v>0</v>
      </c>
      <c r="AG111" s="262">
        <v>0</v>
      </c>
      <c r="AH111" s="140">
        <v>0</v>
      </c>
      <c r="AI111" s="140">
        <v>0</v>
      </c>
      <c r="AJ111" s="252">
        <v>0</v>
      </c>
      <c r="AK111" s="252">
        <v>0</v>
      </c>
    </row>
    <row r="112" spans="1:37" ht="45">
      <c r="A112" s="247">
        <v>520154</v>
      </c>
      <c r="B112" s="247">
        <v>105</v>
      </c>
      <c r="C112" s="31" t="s">
        <v>152</v>
      </c>
      <c r="D112" s="140">
        <v>11094</v>
      </c>
      <c r="E112" s="140">
        <v>11520</v>
      </c>
      <c r="F112" s="140">
        <v>24612</v>
      </c>
      <c r="G112" s="140">
        <v>0</v>
      </c>
      <c r="H112" s="140">
        <v>0</v>
      </c>
      <c r="I112" s="140">
        <v>0</v>
      </c>
      <c r="J112" s="140">
        <v>7697</v>
      </c>
      <c r="K112" s="252">
        <v>34356</v>
      </c>
      <c r="L112" s="252">
        <v>218</v>
      </c>
      <c r="M112" s="252">
        <v>0</v>
      </c>
      <c r="N112" s="252">
        <v>1047</v>
      </c>
      <c r="O112" s="252">
        <v>611</v>
      </c>
      <c r="P112" s="252">
        <v>0</v>
      </c>
      <c r="Q112" s="252">
        <v>0</v>
      </c>
      <c r="R112" s="252">
        <v>0</v>
      </c>
      <c r="S112" s="252">
        <v>0</v>
      </c>
      <c r="T112" s="252">
        <v>16728</v>
      </c>
      <c r="U112" s="252">
        <v>0</v>
      </c>
      <c r="V112" s="252">
        <v>4906</v>
      </c>
      <c r="W112" s="252">
        <v>2339</v>
      </c>
      <c r="X112" s="252">
        <v>3242</v>
      </c>
      <c r="Y112" s="252">
        <v>0</v>
      </c>
      <c r="Z112" s="252">
        <v>27</v>
      </c>
      <c r="AA112" s="252">
        <v>193</v>
      </c>
      <c r="AB112" s="237">
        <v>1412</v>
      </c>
      <c r="AC112" s="238">
        <v>2021</v>
      </c>
      <c r="AD112" s="252">
        <v>2021</v>
      </c>
      <c r="AE112" s="252">
        <v>43</v>
      </c>
      <c r="AF112" s="252">
        <v>0</v>
      </c>
      <c r="AG112" s="262">
        <v>0</v>
      </c>
      <c r="AH112" s="140">
        <v>2827</v>
      </c>
      <c r="AI112" s="140">
        <v>10075</v>
      </c>
      <c r="AJ112" s="252">
        <v>6391</v>
      </c>
      <c r="AK112" s="252">
        <v>62</v>
      </c>
    </row>
    <row r="113" spans="1:37" ht="45">
      <c r="A113" s="247">
        <v>520156</v>
      </c>
      <c r="B113" s="247">
        <v>106</v>
      </c>
      <c r="C113" s="31" t="s">
        <v>153</v>
      </c>
      <c r="D113" s="140">
        <v>10759</v>
      </c>
      <c r="E113" s="140">
        <v>38244</v>
      </c>
      <c r="F113" s="140">
        <v>337</v>
      </c>
      <c r="G113" s="140">
        <v>0</v>
      </c>
      <c r="H113" s="140">
        <v>0</v>
      </c>
      <c r="I113" s="140">
        <v>0</v>
      </c>
      <c r="J113" s="140">
        <v>0</v>
      </c>
      <c r="K113" s="252">
        <v>11716</v>
      </c>
      <c r="L113" s="252">
        <v>0</v>
      </c>
      <c r="M113" s="252">
        <v>0</v>
      </c>
      <c r="N113" s="252">
        <v>1090</v>
      </c>
      <c r="O113" s="252">
        <v>548</v>
      </c>
      <c r="P113" s="252">
        <v>0</v>
      </c>
      <c r="Q113" s="252">
        <v>0</v>
      </c>
      <c r="R113" s="252">
        <v>0</v>
      </c>
      <c r="S113" s="252">
        <v>0</v>
      </c>
      <c r="T113" s="252">
        <v>4008</v>
      </c>
      <c r="U113" s="252">
        <v>0</v>
      </c>
      <c r="V113" s="252">
        <v>2020</v>
      </c>
      <c r="W113" s="252">
        <v>72</v>
      </c>
      <c r="X113" s="252">
        <v>0</v>
      </c>
      <c r="Y113" s="252">
        <v>0</v>
      </c>
      <c r="Z113" s="252">
        <v>0</v>
      </c>
      <c r="AA113" s="252">
        <v>43</v>
      </c>
      <c r="AB113" s="237">
        <v>102</v>
      </c>
      <c r="AC113" s="238">
        <v>34</v>
      </c>
      <c r="AD113" s="252">
        <v>34</v>
      </c>
      <c r="AE113" s="252">
        <v>0</v>
      </c>
      <c r="AF113" s="252">
        <v>0</v>
      </c>
      <c r="AG113" s="262">
        <v>0</v>
      </c>
      <c r="AH113" s="140">
        <v>0</v>
      </c>
      <c r="AI113" s="140">
        <v>0</v>
      </c>
      <c r="AJ113" s="252">
        <v>0</v>
      </c>
      <c r="AK113" s="252">
        <v>0</v>
      </c>
    </row>
    <row r="114" spans="1:37" ht="45">
      <c r="A114" s="247">
        <v>520164</v>
      </c>
      <c r="B114" s="247">
        <v>107</v>
      </c>
      <c r="C114" s="31" t="s">
        <v>154</v>
      </c>
      <c r="D114" s="140">
        <v>7843</v>
      </c>
      <c r="E114" s="140">
        <v>0</v>
      </c>
      <c r="F114" s="140">
        <v>0</v>
      </c>
      <c r="G114" s="140">
        <v>0</v>
      </c>
      <c r="H114" s="140">
        <v>0</v>
      </c>
      <c r="I114" s="140">
        <v>0</v>
      </c>
      <c r="J114" s="140">
        <v>0</v>
      </c>
      <c r="K114" s="252">
        <v>827</v>
      </c>
      <c r="L114" s="252">
        <v>0</v>
      </c>
      <c r="M114" s="252">
        <v>0</v>
      </c>
      <c r="N114" s="252">
        <v>0</v>
      </c>
      <c r="O114" s="252">
        <v>0</v>
      </c>
      <c r="P114" s="252">
        <v>0</v>
      </c>
      <c r="Q114" s="252">
        <v>0</v>
      </c>
      <c r="R114" s="252">
        <v>0</v>
      </c>
      <c r="S114" s="252">
        <v>0</v>
      </c>
      <c r="T114" s="252">
        <v>0</v>
      </c>
      <c r="U114" s="252">
        <v>0</v>
      </c>
      <c r="V114" s="252">
        <v>0</v>
      </c>
      <c r="W114" s="252">
        <v>0</v>
      </c>
      <c r="X114" s="252">
        <v>0</v>
      </c>
      <c r="Y114" s="252">
        <v>0</v>
      </c>
      <c r="Z114" s="252">
        <v>0</v>
      </c>
      <c r="AA114" s="252">
        <v>0</v>
      </c>
      <c r="AB114" s="237">
        <v>0</v>
      </c>
      <c r="AC114" s="238">
        <v>84</v>
      </c>
      <c r="AD114" s="252">
        <v>84</v>
      </c>
      <c r="AE114" s="252">
        <v>0</v>
      </c>
      <c r="AF114" s="252">
        <v>0</v>
      </c>
      <c r="AG114" s="262">
        <v>0</v>
      </c>
      <c r="AH114" s="140">
        <v>160</v>
      </c>
      <c r="AI114" s="140">
        <v>843</v>
      </c>
      <c r="AJ114" s="252">
        <v>108</v>
      </c>
      <c r="AK114" s="252">
        <v>9</v>
      </c>
    </row>
    <row r="115" spans="1:37" ht="30">
      <c r="A115" s="247">
        <v>520239</v>
      </c>
      <c r="B115" s="247">
        <v>108</v>
      </c>
      <c r="C115" s="31" t="s">
        <v>155</v>
      </c>
      <c r="D115" s="140">
        <v>0</v>
      </c>
      <c r="E115" s="140">
        <v>0</v>
      </c>
      <c r="F115" s="140">
        <v>0</v>
      </c>
      <c r="G115" s="140">
        <v>0</v>
      </c>
      <c r="H115" s="140">
        <v>0</v>
      </c>
      <c r="I115" s="140">
        <v>0</v>
      </c>
      <c r="J115" s="140">
        <v>0</v>
      </c>
      <c r="K115" s="252">
        <v>0</v>
      </c>
      <c r="L115" s="252">
        <v>0</v>
      </c>
      <c r="M115" s="252">
        <v>0</v>
      </c>
      <c r="N115" s="252">
        <v>0</v>
      </c>
      <c r="O115" s="252">
        <v>0</v>
      </c>
      <c r="P115" s="252">
        <v>0</v>
      </c>
      <c r="Q115" s="252">
        <v>0</v>
      </c>
      <c r="R115" s="252">
        <v>0</v>
      </c>
      <c r="S115" s="252">
        <v>0</v>
      </c>
      <c r="T115" s="252">
        <v>0</v>
      </c>
      <c r="U115" s="252">
        <v>0</v>
      </c>
      <c r="V115" s="252">
        <v>0</v>
      </c>
      <c r="W115" s="252">
        <v>0</v>
      </c>
      <c r="X115" s="252">
        <v>0</v>
      </c>
      <c r="Y115" s="252">
        <v>0</v>
      </c>
      <c r="Z115" s="252">
        <v>0</v>
      </c>
      <c r="AA115" s="252">
        <v>0</v>
      </c>
      <c r="AB115" s="237">
        <v>0</v>
      </c>
      <c r="AC115" s="238">
        <v>0</v>
      </c>
      <c r="AD115" s="252">
        <v>0</v>
      </c>
      <c r="AE115" s="252">
        <v>0</v>
      </c>
      <c r="AF115" s="252">
        <v>0</v>
      </c>
      <c r="AG115" s="262">
        <v>33266</v>
      </c>
      <c r="AH115" s="140">
        <v>0</v>
      </c>
      <c r="AI115" s="140">
        <v>0</v>
      </c>
      <c r="AJ115" s="252">
        <v>0</v>
      </c>
      <c r="AK115" s="252">
        <v>0</v>
      </c>
    </row>
    <row r="116" spans="1:37" ht="30">
      <c r="A116" s="247">
        <v>520166</v>
      </c>
      <c r="B116" s="247">
        <v>109</v>
      </c>
      <c r="C116" s="31" t="s">
        <v>156</v>
      </c>
      <c r="D116" s="140">
        <v>0</v>
      </c>
      <c r="E116" s="140">
        <v>0</v>
      </c>
      <c r="F116" s="140">
        <v>0</v>
      </c>
      <c r="G116" s="140">
        <v>15844</v>
      </c>
      <c r="H116" s="140">
        <v>20946</v>
      </c>
      <c r="I116" s="140">
        <v>14400</v>
      </c>
      <c r="J116" s="140">
        <v>0</v>
      </c>
      <c r="K116" s="252">
        <v>10</v>
      </c>
      <c r="L116" s="252">
        <v>205</v>
      </c>
      <c r="M116" s="252">
        <v>158</v>
      </c>
      <c r="N116" s="252">
        <v>604</v>
      </c>
      <c r="O116" s="252">
        <v>1543</v>
      </c>
      <c r="P116" s="252">
        <v>0</v>
      </c>
      <c r="Q116" s="252">
        <v>35</v>
      </c>
      <c r="R116" s="252">
        <v>0</v>
      </c>
      <c r="S116" s="252">
        <v>0</v>
      </c>
      <c r="T116" s="252">
        <v>0</v>
      </c>
      <c r="U116" s="252">
        <v>2</v>
      </c>
      <c r="V116" s="252">
        <v>0</v>
      </c>
      <c r="W116" s="252">
        <v>620</v>
      </c>
      <c r="X116" s="252">
        <v>0</v>
      </c>
      <c r="Y116" s="252">
        <v>32</v>
      </c>
      <c r="Z116" s="252">
        <v>49</v>
      </c>
      <c r="AA116" s="252">
        <v>0</v>
      </c>
      <c r="AB116" s="237">
        <v>2438</v>
      </c>
      <c r="AC116" s="238">
        <v>452</v>
      </c>
      <c r="AD116" s="252">
        <v>452</v>
      </c>
      <c r="AE116" s="252">
        <v>0</v>
      </c>
      <c r="AF116" s="252">
        <v>0</v>
      </c>
      <c r="AG116" s="262">
        <v>0</v>
      </c>
      <c r="AH116" s="140">
        <v>885</v>
      </c>
      <c r="AI116" s="140">
        <v>3096</v>
      </c>
      <c r="AJ116" s="252">
        <v>452</v>
      </c>
      <c r="AK116" s="252">
        <v>5</v>
      </c>
    </row>
    <row r="117" spans="1:37" ht="30">
      <c r="A117" s="247">
        <v>520169</v>
      </c>
      <c r="B117" s="247">
        <v>110</v>
      </c>
      <c r="C117" s="31" t="s">
        <v>157</v>
      </c>
      <c r="D117" s="140">
        <v>50</v>
      </c>
      <c r="E117" s="140">
        <v>0</v>
      </c>
      <c r="F117" s="140">
        <v>0</v>
      </c>
      <c r="G117" s="140">
        <v>20889</v>
      </c>
      <c r="H117" s="140">
        <v>0</v>
      </c>
      <c r="I117" s="140">
        <v>93860</v>
      </c>
      <c r="J117" s="140">
        <v>0</v>
      </c>
      <c r="K117" s="252">
        <v>629</v>
      </c>
      <c r="L117" s="252">
        <v>248</v>
      </c>
      <c r="M117" s="252">
        <v>197</v>
      </c>
      <c r="N117" s="252">
        <v>8604</v>
      </c>
      <c r="O117" s="252">
        <v>1411</v>
      </c>
      <c r="P117" s="252">
        <v>144</v>
      </c>
      <c r="Q117" s="252">
        <v>5546</v>
      </c>
      <c r="R117" s="252">
        <v>0</v>
      </c>
      <c r="S117" s="252">
        <v>0</v>
      </c>
      <c r="T117" s="252">
        <v>0</v>
      </c>
      <c r="U117" s="252">
        <v>40</v>
      </c>
      <c r="V117" s="252">
        <v>0</v>
      </c>
      <c r="W117" s="252">
        <v>1820</v>
      </c>
      <c r="X117" s="252">
        <v>0</v>
      </c>
      <c r="Y117" s="252">
        <v>341</v>
      </c>
      <c r="Z117" s="252">
        <v>106</v>
      </c>
      <c r="AA117" s="252">
        <v>75</v>
      </c>
      <c r="AB117" s="237">
        <v>2895</v>
      </c>
      <c r="AC117" s="238">
        <v>0</v>
      </c>
      <c r="AD117" s="252">
        <v>0</v>
      </c>
      <c r="AE117" s="252">
        <v>0</v>
      </c>
      <c r="AF117" s="252">
        <v>0</v>
      </c>
      <c r="AG117" s="262">
        <v>0</v>
      </c>
      <c r="AH117" s="140">
        <v>66</v>
      </c>
      <c r="AI117" s="140">
        <v>84</v>
      </c>
      <c r="AJ117" s="252">
        <v>159</v>
      </c>
      <c r="AK117" s="252">
        <v>2</v>
      </c>
    </row>
    <row r="118" spans="1:37" ht="30">
      <c r="A118" s="247">
        <v>520171</v>
      </c>
      <c r="B118" s="247">
        <v>111</v>
      </c>
      <c r="C118" s="31" t="s">
        <v>158</v>
      </c>
      <c r="D118" s="140">
        <v>1424</v>
      </c>
      <c r="E118" s="140">
        <v>0</v>
      </c>
      <c r="F118" s="140">
        <v>0</v>
      </c>
      <c r="G118" s="140">
        <v>15268</v>
      </c>
      <c r="H118" s="140">
        <v>0</v>
      </c>
      <c r="I118" s="140">
        <v>0</v>
      </c>
      <c r="J118" s="140">
        <v>0</v>
      </c>
      <c r="K118" s="252">
        <v>656</v>
      </c>
      <c r="L118" s="252">
        <v>1230</v>
      </c>
      <c r="M118" s="252">
        <v>1044</v>
      </c>
      <c r="N118" s="252">
        <v>193</v>
      </c>
      <c r="O118" s="252">
        <v>2350</v>
      </c>
      <c r="P118" s="252">
        <v>192</v>
      </c>
      <c r="Q118" s="252">
        <v>3611</v>
      </c>
      <c r="R118" s="252">
        <v>0</v>
      </c>
      <c r="S118" s="252">
        <v>1250</v>
      </c>
      <c r="T118" s="252">
        <v>0</v>
      </c>
      <c r="U118" s="252">
        <v>0</v>
      </c>
      <c r="V118" s="252">
        <v>0</v>
      </c>
      <c r="W118" s="252">
        <v>0</v>
      </c>
      <c r="X118" s="252">
        <v>0</v>
      </c>
      <c r="Y118" s="252">
        <v>295</v>
      </c>
      <c r="Z118" s="252">
        <v>1740</v>
      </c>
      <c r="AA118" s="252">
        <v>0</v>
      </c>
      <c r="AB118" s="237">
        <v>1348</v>
      </c>
      <c r="AC118" s="238">
        <v>1663</v>
      </c>
      <c r="AD118" s="252">
        <v>1663</v>
      </c>
      <c r="AE118" s="252">
        <v>1253</v>
      </c>
      <c r="AF118" s="252">
        <v>0</v>
      </c>
      <c r="AG118" s="262">
        <v>0</v>
      </c>
      <c r="AH118" s="140">
        <v>0</v>
      </c>
      <c r="AI118" s="140">
        <v>0</v>
      </c>
      <c r="AJ118" s="252">
        <v>0</v>
      </c>
      <c r="AK118" s="252">
        <v>0</v>
      </c>
    </row>
    <row r="119" spans="1:37" ht="45">
      <c r="A119" s="247">
        <v>520170</v>
      </c>
      <c r="B119" s="247">
        <v>112</v>
      </c>
      <c r="C119" s="31" t="s">
        <v>159</v>
      </c>
      <c r="D119" s="140">
        <v>0</v>
      </c>
      <c r="E119" s="140">
        <v>0</v>
      </c>
      <c r="F119" s="140">
        <v>0</v>
      </c>
      <c r="G119" s="140">
        <v>18533</v>
      </c>
      <c r="H119" s="140">
        <v>0</v>
      </c>
      <c r="I119" s="140">
        <v>0</v>
      </c>
      <c r="J119" s="140">
        <v>0</v>
      </c>
      <c r="K119" s="252">
        <v>0</v>
      </c>
      <c r="L119" s="252">
        <v>0</v>
      </c>
      <c r="M119" s="252">
        <v>414</v>
      </c>
      <c r="N119" s="252">
        <v>0</v>
      </c>
      <c r="O119" s="252">
        <v>0</v>
      </c>
      <c r="P119" s="252">
        <v>0</v>
      </c>
      <c r="Q119" s="252">
        <v>0</v>
      </c>
      <c r="R119" s="252">
        <v>0</v>
      </c>
      <c r="S119" s="252">
        <v>0</v>
      </c>
      <c r="T119" s="252">
        <v>0</v>
      </c>
      <c r="U119" s="252">
        <v>0</v>
      </c>
      <c r="V119" s="252">
        <v>0</v>
      </c>
      <c r="W119" s="252">
        <v>87</v>
      </c>
      <c r="X119" s="252">
        <v>0</v>
      </c>
      <c r="Y119" s="252">
        <v>30</v>
      </c>
      <c r="Z119" s="252">
        <v>0</v>
      </c>
      <c r="AA119" s="252">
        <v>74</v>
      </c>
      <c r="AB119" s="237">
        <v>445</v>
      </c>
      <c r="AC119" s="238">
        <v>735</v>
      </c>
      <c r="AD119" s="252">
        <v>735</v>
      </c>
      <c r="AE119" s="252">
        <v>0</v>
      </c>
      <c r="AF119" s="252">
        <v>0</v>
      </c>
      <c r="AG119" s="262">
        <v>0</v>
      </c>
      <c r="AH119" s="140">
        <v>833</v>
      </c>
      <c r="AI119" s="140">
        <v>443</v>
      </c>
      <c r="AJ119" s="252">
        <v>390</v>
      </c>
      <c r="AK119" s="252">
        <v>0</v>
      </c>
    </row>
    <row r="120" spans="1:37" ht="30">
      <c r="A120" s="247">
        <v>520023</v>
      </c>
      <c r="B120" s="247">
        <v>113</v>
      </c>
      <c r="C120" s="31" t="s">
        <v>160</v>
      </c>
      <c r="D120" s="140">
        <v>0</v>
      </c>
      <c r="E120" s="140">
        <v>0</v>
      </c>
      <c r="F120" s="140">
        <v>0</v>
      </c>
      <c r="G120" s="140">
        <v>12218</v>
      </c>
      <c r="H120" s="140">
        <v>40337</v>
      </c>
      <c r="I120" s="140">
        <v>0</v>
      </c>
      <c r="J120" s="140">
        <v>0</v>
      </c>
      <c r="K120" s="252">
        <v>0</v>
      </c>
      <c r="L120" s="252">
        <v>984</v>
      </c>
      <c r="M120" s="252">
        <v>182</v>
      </c>
      <c r="N120" s="252">
        <v>1328</v>
      </c>
      <c r="O120" s="252">
        <v>2327</v>
      </c>
      <c r="P120" s="252">
        <v>0</v>
      </c>
      <c r="Q120" s="252">
        <v>0</v>
      </c>
      <c r="R120" s="252">
        <v>250</v>
      </c>
      <c r="S120" s="252">
        <v>0</v>
      </c>
      <c r="T120" s="252">
        <v>0</v>
      </c>
      <c r="U120" s="252">
        <v>0</v>
      </c>
      <c r="V120" s="252">
        <v>0</v>
      </c>
      <c r="W120" s="252">
        <v>0</v>
      </c>
      <c r="X120" s="252">
        <v>0</v>
      </c>
      <c r="Y120" s="252">
        <v>0</v>
      </c>
      <c r="Z120" s="252">
        <v>0</v>
      </c>
      <c r="AA120" s="252">
        <v>0</v>
      </c>
      <c r="AB120" s="237">
        <v>43</v>
      </c>
      <c r="AC120" s="238">
        <v>0</v>
      </c>
      <c r="AD120" s="252">
        <v>0</v>
      </c>
      <c r="AE120" s="252">
        <v>0</v>
      </c>
      <c r="AF120" s="252">
        <v>0</v>
      </c>
      <c r="AG120" s="262">
        <v>0</v>
      </c>
      <c r="AH120" s="140">
        <v>0</v>
      </c>
      <c r="AI120" s="140">
        <v>0</v>
      </c>
      <c r="AJ120" s="252">
        <v>0</v>
      </c>
      <c r="AK120" s="252">
        <v>0</v>
      </c>
    </row>
    <row r="121" spans="1:37" ht="30">
      <c r="A121" s="247">
        <v>520055</v>
      </c>
      <c r="B121" s="247">
        <v>114</v>
      </c>
      <c r="C121" s="31" t="s">
        <v>161</v>
      </c>
      <c r="D121" s="140">
        <v>0</v>
      </c>
      <c r="E121" s="140">
        <v>0</v>
      </c>
      <c r="F121" s="140">
        <v>0</v>
      </c>
      <c r="G121" s="140">
        <v>0</v>
      </c>
      <c r="H121" s="140">
        <v>0</v>
      </c>
      <c r="I121" s="140">
        <v>0</v>
      </c>
      <c r="J121" s="140">
        <v>0</v>
      </c>
      <c r="K121" s="252">
        <v>0</v>
      </c>
      <c r="L121" s="252">
        <v>145</v>
      </c>
      <c r="M121" s="252">
        <v>0</v>
      </c>
      <c r="N121" s="252">
        <v>0</v>
      </c>
      <c r="O121" s="252">
        <v>0</v>
      </c>
      <c r="P121" s="252">
        <v>0</v>
      </c>
      <c r="Q121" s="252">
        <v>0</v>
      </c>
      <c r="R121" s="252">
        <v>0</v>
      </c>
      <c r="S121" s="252">
        <v>0</v>
      </c>
      <c r="T121" s="252">
        <v>0</v>
      </c>
      <c r="U121" s="252">
        <v>0</v>
      </c>
      <c r="V121" s="252">
        <v>0</v>
      </c>
      <c r="W121" s="252">
        <v>693</v>
      </c>
      <c r="X121" s="252">
        <v>0</v>
      </c>
      <c r="Y121" s="252">
        <v>0</v>
      </c>
      <c r="Z121" s="252">
        <v>0</v>
      </c>
      <c r="AA121" s="252">
        <v>64</v>
      </c>
      <c r="AB121" s="237">
        <v>733</v>
      </c>
      <c r="AC121" s="238">
        <v>122</v>
      </c>
      <c r="AD121" s="252">
        <v>122</v>
      </c>
      <c r="AE121" s="252">
        <v>0</v>
      </c>
      <c r="AF121" s="252">
        <v>0</v>
      </c>
      <c r="AG121" s="262">
        <v>0</v>
      </c>
      <c r="AH121" s="140">
        <v>0</v>
      </c>
      <c r="AI121" s="140">
        <v>0</v>
      </c>
      <c r="AJ121" s="252">
        <v>0</v>
      </c>
      <c r="AK121" s="252">
        <v>0</v>
      </c>
    </row>
    <row r="122" spans="1:37" ht="60">
      <c r="A122" s="247">
        <v>520172</v>
      </c>
      <c r="B122" s="247">
        <v>115</v>
      </c>
      <c r="C122" s="31" t="s">
        <v>162</v>
      </c>
      <c r="D122" s="140">
        <v>0</v>
      </c>
      <c r="E122" s="140">
        <v>0</v>
      </c>
      <c r="F122" s="140">
        <v>0</v>
      </c>
      <c r="G122" s="140">
        <v>0</v>
      </c>
      <c r="H122" s="140">
        <v>0</v>
      </c>
      <c r="I122" s="140">
        <v>25650</v>
      </c>
      <c r="J122" s="140">
        <v>0</v>
      </c>
      <c r="K122" s="252">
        <v>0</v>
      </c>
      <c r="L122" s="252">
        <v>0</v>
      </c>
      <c r="M122" s="252">
        <v>0</v>
      </c>
      <c r="N122" s="252">
        <v>0</v>
      </c>
      <c r="O122" s="252">
        <v>0</v>
      </c>
      <c r="P122" s="252">
        <v>0</v>
      </c>
      <c r="Q122" s="252">
        <v>0</v>
      </c>
      <c r="R122" s="252">
        <v>0</v>
      </c>
      <c r="S122" s="252">
        <v>0</v>
      </c>
      <c r="T122" s="252">
        <v>0</v>
      </c>
      <c r="U122" s="252">
        <v>0</v>
      </c>
      <c r="V122" s="252">
        <v>0</v>
      </c>
      <c r="W122" s="252">
        <v>0</v>
      </c>
      <c r="X122" s="252">
        <v>0</v>
      </c>
      <c r="Y122" s="252">
        <v>0</v>
      </c>
      <c r="Z122" s="252">
        <v>0</v>
      </c>
      <c r="AA122" s="252">
        <v>0</v>
      </c>
      <c r="AB122" s="237">
        <v>0</v>
      </c>
      <c r="AC122" s="238">
        <v>0</v>
      </c>
      <c r="AD122" s="252">
        <v>0</v>
      </c>
      <c r="AE122" s="252">
        <v>0</v>
      </c>
      <c r="AF122" s="252">
        <v>0</v>
      </c>
      <c r="AG122" s="262">
        <v>0</v>
      </c>
      <c r="AH122" s="140">
        <v>55210</v>
      </c>
      <c r="AI122" s="140">
        <v>144075</v>
      </c>
      <c r="AJ122" s="252">
        <v>129356</v>
      </c>
      <c r="AK122" s="252">
        <v>403</v>
      </c>
    </row>
    <row r="123" spans="1:37" ht="60">
      <c r="A123" s="247">
        <v>520284</v>
      </c>
      <c r="B123" s="247">
        <v>116</v>
      </c>
      <c r="C123" s="31" t="s">
        <v>163</v>
      </c>
      <c r="D123" s="140">
        <v>0</v>
      </c>
      <c r="E123" s="140">
        <v>0</v>
      </c>
      <c r="F123" s="140">
        <v>0</v>
      </c>
      <c r="G123" s="140">
        <v>5020</v>
      </c>
      <c r="H123" s="140">
        <v>0</v>
      </c>
      <c r="I123" s="140">
        <v>0</v>
      </c>
      <c r="J123" s="140">
        <v>0</v>
      </c>
      <c r="K123" s="252">
        <v>0</v>
      </c>
      <c r="L123" s="252">
        <v>60</v>
      </c>
      <c r="M123" s="252">
        <v>0</v>
      </c>
      <c r="N123" s="252">
        <v>0</v>
      </c>
      <c r="O123" s="252">
        <v>0</v>
      </c>
      <c r="P123" s="252">
        <v>0</v>
      </c>
      <c r="Q123" s="252">
        <v>0</v>
      </c>
      <c r="R123" s="252">
        <v>0</v>
      </c>
      <c r="S123" s="252">
        <v>0</v>
      </c>
      <c r="T123" s="252">
        <v>0</v>
      </c>
      <c r="U123" s="252">
        <v>0</v>
      </c>
      <c r="V123" s="252">
        <v>0</v>
      </c>
      <c r="W123" s="252">
        <v>0</v>
      </c>
      <c r="X123" s="252">
        <v>0</v>
      </c>
      <c r="Y123" s="252">
        <v>276</v>
      </c>
      <c r="Z123" s="252">
        <v>0</v>
      </c>
      <c r="AA123" s="252">
        <v>0</v>
      </c>
      <c r="AB123" s="237">
        <v>135</v>
      </c>
      <c r="AC123" s="238">
        <v>249</v>
      </c>
      <c r="AD123" s="252">
        <v>249</v>
      </c>
      <c r="AE123" s="252">
        <v>0</v>
      </c>
      <c r="AF123" s="252">
        <v>0</v>
      </c>
      <c r="AG123" s="262">
        <v>0</v>
      </c>
      <c r="AH123" s="140">
        <v>0</v>
      </c>
      <c r="AI123" s="140">
        <v>0</v>
      </c>
      <c r="AJ123" s="252">
        <v>0</v>
      </c>
      <c r="AK123" s="252">
        <v>0</v>
      </c>
    </row>
    <row r="124" spans="1:37" ht="45">
      <c r="A124" s="247">
        <v>520345</v>
      </c>
      <c r="B124" s="247">
        <v>117</v>
      </c>
      <c r="C124" s="31" t="s">
        <v>164</v>
      </c>
      <c r="D124" s="140">
        <v>0</v>
      </c>
      <c r="E124" s="140">
        <v>0</v>
      </c>
      <c r="F124" s="140">
        <v>0</v>
      </c>
      <c r="G124" s="140">
        <v>0</v>
      </c>
      <c r="H124" s="140">
        <v>0</v>
      </c>
      <c r="I124" s="140">
        <v>0</v>
      </c>
      <c r="J124" s="140">
        <v>0</v>
      </c>
      <c r="K124" s="252">
        <v>0</v>
      </c>
      <c r="L124" s="252">
        <v>0</v>
      </c>
      <c r="M124" s="252">
        <v>0</v>
      </c>
      <c r="N124" s="252">
        <v>0</v>
      </c>
      <c r="O124" s="252">
        <v>0</v>
      </c>
      <c r="P124" s="252">
        <v>0</v>
      </c>
      <c r="Q124" s="252">
        <v>0</v>
      </c>
      <c r="R124" s="252">
        <v>0</v>
      </c>
      <c r="S124" s="252">
        <v>0</v>
      </c>
      <c r="T124" s="252">
        <v>0</v>
      </c>
      <c r="U124" s="252">
        <v>0</v>
      </c>
      <c r="V124" s="252">
        <v>0</v>
      </c>
      <c r="W124" s="252">
        <v>0</v>
      </c>
      <c r="X124" s="252">
        <v>0</v>
      </c>
      <c r="Y124" s="252">
        <v>0</v>
      </c>
      <c r="Z124" s="252">
        <v>0</v>
      </c>
      <c r="AA124" s="252">
        <v>0</v>
      </c>
      <c r="AB124" s="237">
        <v>0</v>
      </c>
      <c r="AC124" s="238">
        <v>42</v>
      </c>
      <c r="AD124" s="252">
        <v>42</v>
      </c>
      <c r="AE124" s="252">
        <v>0</v>
      </c>
      <c r="AF124" s="252">
        <v>0</v>
      </c>
      <c r="AG124" s="262">
        <v>0</v>
      </c>
      <c r="AH124" s="140">
        <v>0</v>
      </c>
      <c r="AI124" s="140">
        <v>0</v>
      </c>
      <c r="AJ124" s="252">
        <v>0</v>
      </c>
      <c r="AK124" s="252">
        <v>0</v>
      </c>
    </row>
    <row r="125" spans="1:37" ht="75">
      <c r="A125" s="247">
        <v>520165</v>
      </c>
      <c r="B125" s="247">
        <v>118</v>
      </c>
      <c r="C125" s="31" t="s">
        <v>165</v>
      </c>
      <c r="D125" s="140">
        <v>10252</v>
      </c>
      <c r="E125" s="140">
        <v>21865</v>
      </c>
      <c r="F125" s="140">
        <v>14683</v>
      </c>
      <c r="G125" s="140">
        <v>0</v>
      </c>
      <c r="H125" s="140">
        <v>0</v>
      </c>
      <c r="I125" s="140">
        <v>0</v>
      </c>
      <c r="J125" s="140">
        <v>1070</v>
      </c>
      <c r="K125" s="252">
        <v>12510</v>
      </c>
      <c r="L125" s="252">
        <v>255</v>
      </c>
      <c r="M125" s="252">
        <v>122</v>
      </c>
      <c r="N125" s="252">
        <v>3985</v>
      </c>
      <c r="O125" s="252">
        <v>326</v>
      </c>
      <c r="P125" s="252">
        <v>38</v>
      </c>
      <c r="Q125" s="252">
        <v>463</v>
      </c>
      <c r="R125" s="252">
        <v>168</v>
      </c>
      <c r="S125" s="252">
        <v>0</v>
      </c>
      <c r="T125" s="252">
        <v>10462</v>
      </c>
      <c r="U125" s="252">
        <v>48</v>
      </c>
      <c r="V125" s="252">
        <v>2768</v>
      </c>
      <c r="W125" s="252">
        <v>1871</v>
      </c>
      <c r="X125" s="252">
        <v>0</v>
      </c>
      <c r="Y125" s="252">
        <v>0</v>
      </c>
      <c r="Z125" s="252">
        <v>0</v>
      </c>
      <c r="AA125" s="252">
        <v>0</v>
      </c>
      <c r="AB125" s="237">
        <v>0</v>
      </c>
      <c r="AC125" s="238">
        <v>305</v>
      </c>
      <c r="AD125" s="252">
        <v>305</v>
      </c>
      <c r="AE125" s="252">
        <v>0</v>
      </c>
      <c r="AF125" s="252">
        <v>0</v>
      </c>
      <c r="AG125" s="262">
        <v>2002</v>
      </c>
      <c r="AH125" s="140">
        <v>9422</v>
      </c>
      <c r="AI125" s="140">
        <v>21694</v>
      </c>
      <c r="AJ125" s="252">
        <v>12812</v>
      </c>
      <c r="AK125" s="252">
        <v>75</v>
      </c>
    </row>
    <row r="126" spans="1:37" ht="45">
      <c r="A126" s="247">
        <v>520136</v>
      </c>
      <c r="B126" s="247">
        <v>119</v>
      </c>
      <c r="C126" s="31" t="s">
        <v>166</v>
      </c>
      <c r="D126" s="140">
        <v>5298</v>
      </c>
      <c r="E126" s="140">
        <v>1786</v>
      </c>
      <c r="F126" s="140">
        <v>4328</v>
      </c>
      <c r="G126" s="140">
        <v>0</v>
      </c>
      <c r="H126" s="140">
        <v>0</v>
      </c>
      <c r="I126" s="140">
        <v>0</v>
      </c>
      <c r="J126" s="140">
        <v>0</v>
      </c>
      <c r="K126" s="252">
        <v>9978</v>
      </c>
      <c r="L126" s="252">
        <v>62</v>
      </c>
      <c r="M126" s="252">
        <v>0</v>
      </c>
      <c r="N126" s="252">
        <v>84</v>
      </c>
      <c r="O126" s="252">
        <v>124</v>
      </c>
      <c r="P126" s="252">
        <v>90</v>
      </c>
      <c r="Q126" s="252">
        <v>0</v>
      </c>
      <c r="R126" s="252">
        <v>11</v>
      </c>
      <c r="S126" s="252">
        <v>0</v>
      </c>
      <c r="T126" s="252">
        <v>2216</v>
      </c>
      <c r="U126" s="252">
        <v>34</v>
      </c>
      <c r="V126" s="252">
        <v>431</v>
      </c>
      <c r="W126" s="252">
        <v>0</v>
      </c>
      <c r="X126" s="252">
        <v>0</v>
      </c>
      <c r="Y126" s="252">
        <v>0</v>
      </c>
      <c r="Z126" s="252">
        <v>0</v>
      </c>
      <c r="AA126" s="252">
        <v>0</v>
      </c>
      <c r="AB126" s="237">
        <v>83</v>
      </c>
      <c r="AC126" s="238">
        <v>94</v>
      </c>
      <c r="AD126" s="252">
        <v>94</v>
      </c>
      <c r="AE126" s="252">
        <v>0</v>
      </c>
      <c r="AF126" s="252">
        <v>0</v>
      </c>
      <c r="AG126" s="262">
        <v>967</v>
      </c>
      <c r="AH126" s="140">
        <v>2912</v>
      </c>
      <c r="AI126" s="140">
        <v>4638</v>
      </c>
      <c r="AJ126" s="252">
        <v>7266</v>
      </c>
      <c r="AK126" s="252">
        <v>119</v>
      </c>
    </row>
    <row r="127" spans="1:37" ht="60">
      <c r="A127" s="247">
        <v>520198</v>
      </c>
      <c r="B127" s="247">
        <v>120</v>
      </c>
      <c r="C127" s="31" t="s">
        <v>167</v>
      </c>
      <c r="D127" s="140">
        <v>1394</v>
      </c>
      <c r="E127" s="140">
        <v>934</v>
      </c>
      <c r="F127" s="140">
        <v>1638</v>
      </c>
      <c r="G127" s="140">
        <v>0</v>
      </c>
      <c r="H127" s="140">
        <v>0</v>
      </c>
      <c r="I127" s="140">
        <v>0</v>
      </c>
      <c r="J127" s="140">
        <v>0</v>
      </c>
      <c r="K127" s="252">
        <v>2470</v>
      </c>
      <c r="L127" s="252">
        <v>0</v>
      </c>
      <c r="M127" s="252">
        <v>0</v>
      </c>
      <c r="N127" s="252">
        <v>53</v>
      </c>
      <c r="O127" s="252">
        <v>37</v>
      </c>
      <c r="P127" s="252">
        <v>0</v>
      </c>
      <c r="Q127" s="252">
        <v>0</v>
      </c>
      <c r="R127" s="252">
        <v>0</v>
      </c>
      <c r="S127" s="252">
        <v>0</v>
      </c>
      <c r="T127" s="252">
        <v>1018</v>
      </c>
      <c r="U127" s="252">
        <v>0</v>
      </c>
      <c r="V127" s="252">
        <v>82</v>
      </c>
      <c r="W127" s="252">
        <v>0</v>
      </c>
      <c r="X127" s="252">
        <v>0</v>
      </c>
      <c r="Y127" s="252">
        <v>0</v>
      </c>
      <c r="Z127" s="252">
        <v>0</v>
      </c>
      <c r="AA127" s="252">
        <v>0</v>
      </c>
      <c r="AB127" s="237">
        <v>0</v>
      </c>
      <c r="AC127" s="238">
        <v>37</v>
      </c>
      <c r="AD127" s="252">
        <v>37</v>
      </c>
      <c r="AE127" s="252">
        <v>0</v>
      </c>
      <c r="AF127" s="252">
        <v>0</v>
      </c>
      <c r="AG127" s="262">
        <v>0</v>
      </c>
      <c r="AH127" s="140">
        <v>563</v>
      </c>
      <c r="AI127" s="140">
        <v>369</v>
      </c>
      <c r="AJ127" s="252">
        <v>607</v>
      </c>
      <c r="AK127" s="252">
        <v>2</v>
      </c>
    </row>
    <row r="128" spans="1:37" ht="45">
      <c r="A128" s="247">
        <v>520176</v>
      </c>
      <c r="B128" s="247">
        <v>121</v>
      </c>
      <c r="C128" s="31" t="s">
        <v>168</v>
      </c>
      <c r="D128" s="140">
        <v>0</v>
      </c>
      <c r="E128" s="140">
        <v>0</v>
      </c>
      <c r="F128" s="140">
        <v>0</v>
      </c>
      <c r="G128" s="140">
        <v>128</v>
      </c>
      <c r="H128" s="140">
        <v>0</v>
      </c>
      <c r="I128" s="140">
        <v>0</v>
      </c>
      <c r="J128" s="140">
        <v>0</v>
      </c>
      <c r="K128" s="252">
        <v>0</v>
      </c>
      <c r="L128" s="252">
        <v>0</v>
      </c>
      <c r="M128" s="252">
        <v>0</v>
      </c>
      <c r="N128" s="252">
        <v>0</v>
      </c>
      <c r="O128" s="252">
        <v>0</v>
      </c>
      <c r="P128" s="252">
        <v>0</v>
      </c>
      <c r="Q128" s="252">
        <v>0</v>
      </c>
      <c r="R128" s="252">
        <v>0</v>
      </c>
      <c r="S128" s="252">
        <v>0</v>
      </c>
      <c r="T128" s="252">
        <v>0</v>
      </c>
      <c r="U128" s="252">
        <v>0</v>
      </c>
      <c r="V128" s="252">
        <v>0</v>
      </c>
      <c r="W128" s="252">
        <v>214</v>
      </c>
      <c r="X128" s="252">
        <v>0</v>
      </c>
      <c r="Y128" s="252">
        <v>5</v>
      </c>
      <c r="Z128" s="252">
        <v>0</v>
      </c>
      <c r="AA128" s="252">
        <v>0</v>
      </c>
      <c r="AB128" s="237">
        <v>169</v>
      </c>
      <c r="AC128" s="238">
        <v>0</v>
      </c>
      <c r="AD128" s="252">
        <v>0</v>
      </c>
      <c r="AE128" s="252">
        <v>0</v>
      </c>
      <c r="AF128" s="252">
        <v>0</v>
      </c>
      <c r="AG128" s="262">
        <v>0</v>
      </c>
      <c r="AH128" s="140">
        <v>264</v>
      </c>
      <c r="AI128" s="140">
        <v>225</v>
      </c>
      <c r="AJ128" s="252">
        <v>350</v>
      </c>
      <c r="AK128" s="252">
        <v>0</v>
      </c>
    </row>
    <row r="129" spans="1:37" ht="75">
      <c r="A129" s="247">
        <v>520213</v>
      </c>
      <c r="B129" s="247">
        <v>122</v>
      </c>
      <c r="C129" s="31" t="s">
        <v>169</v>
      </c>
      <c r="D129" s="140">
        <v>45</v>
      </c>
      <c r="E129" s="140">
        <v>0</v>
      </c>
      <c r="F129" s="140">
        <v>0</v>
      </c>
      <c r="G129" s="140">
        <v>0</v>
      </c>
      <c r="H129" s="140">
        <v>0</v>
      </c>
      <c r="I129" s="140">
        <v>0</v>
      </c>
      <c r="J129" s="140">
        <v>0</v>
      </c>
      <c r="K129" s="252">
        <v>371</v>
      </c>
      <c r="L129" s="252">
        <v>0</v>
      </c>
      <c r="M129" s="252">
        <v>0</v>
      </c>
      <c r="N129" s="252">
        <v>0</v>
      </c>
      <c r="O129" s="252">
        <v>0</v>
      </c>
      <c r="P129" s="252">
        <v>0</v>
      </c>
      <c r="Q129" s="252">
        <v>3</v>
      </c>
      <c r="R129" s="252">
        <v>0</v>
      </c>
      <c r="S129" s="252">
        <v>0</v>
      </c>
      <c r="T129" s="252">
        <v>0</v>
      </c>
      <c r="U129" s="252">
        <v>0</v>
      </c>
      <c r="V129" s="252">
        <v>0</v>
      </c>
      <c r="W129" s="252">
        <v>0</v>
      </c>
      <c r="X129" s="252">
        <v>0</v>
      </c>
      <c r="Y129" s="252">
        <v>0</v>
      </c>
      <c r="Z129" s="252">
        <v>0</v>
      </c>
      <c r="AA129" s="252">
        <v>0</v>
      </c>
      <c r="AB129" s="237">
        <v>0</v>
      </c>
      <c r="AC129" s="238">
        <v>0</v>
      </c>
      <c r="AD129" s="252">
        <v>0</v>
      </c>
      <c r="AE129" s="252">
        <v>0</v>
      </c>
      <c r="AF129" s="252">
        <v>0</v>
      </c>
      <c r="AG129" s="262">
        <v>0</v>
      </c>
      <c r="AH129" s="140">
        <v>0</v>
      </c>
      <c r="AI129" s="140">
        <v>0</v>
      </c>
      <c r="AJ129" s="252">
        <v>0</v>
      </c>
      <c r="AK129" s="252">
        <v>0</v>
      </c>
    </row>
    <row r="130" spans="1:37" ht="45">
      <c r="A130" s="247">
        <v>520384</v>
      </c>
      <c r="B130" s="247">
        <v>123</v>
      </c>
      <c r="C130" s="31" t="s">
        <v>170</v>
      </c>
      <c r="D130" s="140">
        <v>0</v>
      </c>
      <c r="E130" s="140">
        <v>0</v>
      </c>
      <c r="F130" s="140">
        <v>0</v>
      </c>
      <c r="G130" s="140">
        <v>0</v>
      </c>
      <c r="H130" s="140">
        <v>0</v>
      </c>
      <c r="I130" s="140">
        <v>0</v>
      </c>
      <c r="J130" s="140">
        <v>0</v>
      </c>
      <c r="K130" s="252">
        <v>0</v>
      </c>
      <c r="L130" s="252">
        <v>0</v>
      </c>
      <c r="M130" s="252">
        <v>0</v>
      </c>
      <c r="N130" s="252">
        <v>0</v>
      </c>
      <c r="O130" s="252">
        <v>0</v>
      </c>
      <c r="P130" s="252">
        <v>0</v>
      </c>
      <c r="Q130" s="252">
        <v>0</v>
      </c>
      <c r="R130" s="252">
        <v>0</v>
      </c>
      <c r="S130" s="252">
        <v>0</v>
      </c>
      <c r="T130" s="252">
        <v>0</v>
      </c>
      <c r="U130" s="252">
        <v>0</v>
      </c>
      <c r="V130" s="252">
        <v>0</v>
      </c>
      <c r="W130" s="252">
        <v>0</v>
      </c>
      <c r="X130" s="252">
        <v>0</v>
      </c>
      <c r="Y130" s="252">
        <v>0</v>
      </c>
      <c r="Z130" s="252">
        <v>0</v>
      </c>
      <c r="AA130" s="252">
        <v>0</v>
      </c>
      <c r="AB130" s="237">
        <v>0</v>
      </c>
      <c r="AC130" s="238">
        <v>7</v>
      </c>
      <c r="AD130" s="252">
        <v>7</v>
      </c>
      <c r="AE130" s="252">
        <v>0</v>
      </c>
      <c r="AF130" s="252">
        <v>0</v>
      </c>
      <c r="AG130" s="262">
        <v>0</v>
      </c>
      <c r="AH130" s="140">
        <v>0</v>
      </c>
      <c r="AI130" s="140">
        <v>0</v>
      </c>
      <c r="AJ130" s="252">
        <v>0</v>
      </c>
      <c r="AK130" s="252">
        <v>0</v>
      </c>
    </row>
    <row r="131" spans="1:37" ht="45">
      <c r="A131" s="247">
        <v>520109</v>
      </c>
      <c r="B131" s="247">
        <v>124</v>
      </c>
      <c r="C131" s="31" t="s">
        <v>344</v>
      </c>
      <c r="D131" s="140">
        <v>3162</v>
      </c>
      <c r="E131" s="140">
        <v>1625</v>
      </c>
      <c r="F131" s="140">
        <v>3156</v>
      </c>
      <c r="G131" s="140">
        <v>0</v>
      </c>
      <c r="H131" s="140">
        <v>0</v>
      </c>
      <c r="I131" s="140">
        <v>0</v>
      </c>
      <c r="J131" s="140">
        <v>0</v>
      </c>
      <c r="K131" s="252">
        <v>4193</v>
      </c>
      <c r="L131" s="252">
        <v>0</v>
      </c>
      <c r="M131" s="252">
        <v>27</v>
      </c>
      <c r="N131" s="252">
        <v>158</v>
      </c>
      <c r="O131" s="252">
        <v>85</v>
      </c>
      <c r="P131" s="252">
        <v>0</v>
      </c>
      <c r="Q131" s="252">
        <v>52</v>
      </c>
      <c r="R131" s="252">
        <v>0</v>
      </c>
      <c r="S131" s="252">
        <v>0</v>
      </c>
      <c r="T131" s="252">
        <v>1950</v>
      </c>
      <c r="U131" s="252">
        <v>0</v>
      </c>
      <c r="V131" s="252">
        <v>247</v>
      </c>
      <c r="W131" s="252">
        <v>15</v>
      </c>
      <c r="X131" s="252">
        <v>0</v>
      </c>
      <c r="Y131" s="252">
        <v>15</v>
      </c>
      <c r="Z131" s="252">
        <v>0</v>
      </c>
      <c r="AA131" s="252">
        <v>0</v>
      </c>
      <c r="AB131" s="237">
        <v>225</v>
      </c>
      <c r="AC131" s="238">
        <v>165</v>
      </c>
      <c r="AD131" s="252">
        <v>165</v>
      </c>
      <c r="AE131" s="252">
        <v>0</v>
      </c>
      <c r="AF131" s="252">
        <v>0</v>
      </c>
      <c r="AG131" s="262">
        <v>0</v>
      </c>
      <c r="AH131" s="140">
        <v>785</v>
      </c>
      <c r="AI131" s="140">
        <v>1098</v>
      </c>
      <c r="AJ131" s="252">
        <v>2065</v>
      </c>
      <c r="AK131" s="252">
        <v>9</v>
      </c>
    </row>
    <row r="132" spans="1:37" ht="18.75">
      <c r="A132" s="247">
        <v>520089</v>
      </c>
      <c r="B132" s="247">
        <v>125</v>
      </c>
      <c r="C132" s="31" t="s">
        <v>171</v>
      </c>
      <c r="D132" s="140">
        <v>344</v>
      </c>
      <c r="E132" s="140">
        <v>92</v>
      </c>
      <c r="F132" s="140">
        <v>231</v>
      </c>
      <c r="G132" s="140">
        <v>0</v>
      </c>
      <c r="H132" s="140">
        <v>0</v>
      </c>
      <c r="I132" s="140">
        <v>0</v>
      </c>
      <c r="J132" s="140">
        <v>0</v>
      </c>
      <c r="K132" s="252">
        <v>374</v>
      </c>
      <c r="L132" s="252">
        <v>0</v>
      </c>
      <c r="M132" s="252">
        <v>0</v>
      </c>
      <c r="N132" s="252">
        <v>35</v>
      </c>
      <c r="O132" s="252">
        <v>27</v>
      </c>
      <c r="P132" s="252">
        <v>0</v>
      </c>
      <c r="Q132" s="252">
        <v>0</v>
      </c>
      <c r="R132" s="252">
        <v>0</v>
      </c>
      <c r="S132" s="252">
        <v>0</v>
      </c>
      <c r="T132" s="252">
        <v>156</v>
      </c>
      <c r="U132" s="252">
        <v>0</v>
      </c>
      <c r="V132" s="252">
        <v>205</v>
      </c>
      <c r="W132" s="252">
        <v>0</v>
      </c>
      <c r="X132" s="252">
        <v>0</v>
      </c>
      <c r="Y132" s="252">
        <v>0</v>
      </c>
      <c r="Z132" s="252">
        <v>0</v>
      </c>
      <c r="AA132" s="252">
        <v>0</v>
      </c>
      <c r="AB132" s="237">
        <v>0</v>
      </c>
      <c r="AC132" s="238">
        <v>11</v>
      </c>
      <c r="AD132" s="252">
        <v>11</v>
      </c>
      <c r="AE132" s="252">
        <v>0</v>
      </c>
      <c r="AF132" s="252">
        <v>0</v>
      </c>
      <c r="AG132" s="262">
        <v>0</v>
      </c>
      <c r="AH132" s="140">
        <v>172</v>
      </c>
      <c r="AI132" s="140">
        <v>124</v>
      </c>
      <c r="AJ132" s="252">
        <v>97</v>
      </c>
      <c r="AK132" s="252">
        <v>2</v>
      </c>
    </row>
    <row r="133" spans="1:37" ht="30">
      <c r="A133" s="247">
        <v>520095</v>
      </c>
      <c r="B133" s="247">
        <v>126</v>
      </c>
      <c r="C133" s="31" t="s">
        <v>172</v>
      </c>
      <c r="D133" s="140">
        <v>3129</v>
      </c>
      <c r="E133" s="140">
        <v>3235</v>
      </c>
      <c r="F133" s="140">
        <v>9179</v>
      </c>
      <c r="G133" s="140">
        <v>0</v>
      </c>
      <c r="H133" s="140">
        <v>0</v>
      </c>
      <c r="I133" s="140">
        <v>0</v>
      </c>
      <c r="J133" s="140">
        <v>0</v>
      </c>
      <c r="K133" s="252">
        <v>9687</v>
      </c>
      <c r="L133" s="252">
        <v>0</v>
      </c>
      <c r="M133" s="252">
        <v>28</v>
      </c>
      <c r="N133" s="252">
        <v>1032</v>
      </c>
      <c r="O133" s="252">
        <v>581</v>
      </c>
      <c r="P133" s="252">
        <v>0</v>
      </c>
      <c r="Q133" s="252">
        <v>0</v>
      </c>
      <c r="R133" s="252">
        <v>34</v>
      </c>
      <c r="S133" s="252">
        <v>0</v>
      </c>
      <c r="T133" s="252">
        <v>3505</v>
      </c>
      <c r="U133" s="252">
        <v>0</v>
      </c>
      <c r="V133" s="252">
        <v>659</v>
      </c>
      <c r="W133" s="252">
        <v>0</v>
      </c>
      <c r="X133" s="252">
        <v>0</v>
      </c>
      <c r="Y133" s="252">
        <v>0</v>
      </c>
      <c r="Z133" s="252">
        <v>0</v>
      </c>
      <c r="AA133" s="252">
        <v>0</v>
      </c>
      <c r="AB133" s="237">
        <v>0</v>
      </c>
      <c r="AC133" s="238">
        <v>198</v>
      </c>
      <c r="AD133" s="252">
        <v>198</v>
      </c>
      <c r="AE133" s="252">
        <v>0</v>
      </c>
      <c r="AF133" s="252">
        <v>0</v>
      </c>
      <c r="AG133" s="262">
        <v>0</v>
      </c>
      <c r="AH133" s="140">
        <v>0</v>
      </c>
      <c r="AI133" s="140">
        <v>0</v>
      </c>
      <c r="AJ133" s="252">
        <v>0</v>
      </c>
      <c r="AK133" s="252">
        <v>0</v>
      </c>
    </row>
    <row r="134" spans="1:37" ht="30">
      <c r="A134" s="247">
        <v>520125</v>
      </c>
      <c r="B134" s="247">
        <v>127</v>
      </c>
      <c r="C134" s="31" t="s">
        <v>173</v>
      </c>
      <c r="D134" s="140">
        <v>1888</v>
      </c>
      <c r="E134" s="140">
        <v>0</v>
      </c>
      <c r="F134" s="140">
        <v>0</v>
      </c>
      <c r="G134" s="140">
        <v>0</v>
      </c>
      <c r="H134" s="140">
        <v>0</v>
      </c>
      <c r="I134" s="140">
        <v>0</v>
      </c>
      <c r="J134" s="140">
        <v>0</v>
      </c>
      <c r="K134" s="252">
        <v>1598</v>
      </c>
      <c r="L134" s="252">
        <v>0</v>
      </c>
      <c r="M134" s="252">
        <v>0</v>
      </c>
      <c r="N134" s="252">
        <v>0</v>
      </c>
      <c r="O134" s="252">
        <v>0</v>
      </c>
      <c r="P134" s="252">
        <v>0</v>
      </c>
      <c r="Q134" s="252">
        <v>0</v>
      </c>
      <c r="R134" s="252">
        <v>0</v>
      </c>
      <c r="S134" s="252">
        <v>0</v>
      </c>
      <c r="T134" s="252">
        <v>0</v>
      </c>
      <c r="U134" s="252">
        <v>0</v>
      </c>
      <c r="V134" s="252">
        <v>0</v>
      </c>
      <c r="W134" s="252">
        <v>0</v>
      </c>
      <c r="X134" s="252">
        <v>0</v>
      </c>
      <c r="Y134" s="252">
        <v>0</v>
      </c>
      <c r="Z134" s="252">
        <v>0</v>
      </c>
      <c r="AA134" s="252">
        <v>0</v>
      </c>
      <c r="AB134" s="237">
        <v>0</v>
      </c>
      <c r="AC134" s="238">
        <v>0</v>
      </c>
      <c r="AD134" s="252">
        <v>0</v>
      </c>
      <c r="AE134" s="252">
        <v>0</v>
      </c>
      <c r="AF134" s="252">
        <v>0</v>
      </c>
      <c r="AG134" s="262">
        <v>0</v>
      </c>
      <c r="AH134" s="140">
        <v>119</v>
      </c>
      <c r="AI134" s="140">
        <v>506</v>
      </c>
      <c r="AJ134" s="252">
        <v>194</v>
      </c>
      <c r="AK134" s="252">
        <v>2</v>
      </c>
    </row>
    <row r="135" spans="1:37" ht="45">
      <c r="A135" s="247">
        <v>520030</v>
      </c>
      <c r="B135" s="247">
        <v>128</v>
      </c>
      <c r="C135" s="31" t="s">
        <v>174</v>
      </c>
      <c r="D135" s="140">
        <v>0</v>
      </c>
      <c r="E135" s="140">
        <v>0</v>
      </c>
      <c r="F135" s="140">
        <v>0</v>
      </c>
      <c r="G135" s="140">
        <v>0</v>
      </c>
      <c r="H135" s="140">
        <v>0</v>
      </c>
      <c r="I135" s="140">
        <v>0</v>
      </c>
      <c r="J135" s="140">
        <v>0</v>
      </c>
      <c r="K135" s="252">
        <v>1808</v>
      </c>
      <c r="L135" s="252">
        <v>0</v>
      </c>
      <c r="M135" s="252">
        <v>0</v>
      </c>
      <c r="N135" s="252">
        <v>0</v>
      </c>
      <c r="O135" s="252">
        <v>0</v>
      </c>
      <c r="P135" s="252">
        <v>0</v>
      </c>
      <c r="Q135" s="252">
        <v>0</v>
      </c>
      <c r="R135" s="252">
        <v>0</v>
      </c>
      <c r="S135" s="252">
        <v>0</v>
      </c>
      <c r="T135" s="252">
        <v>0</v>
      </c>
      <c r="U135" s="252">
        <v>0</v>
      </c>
      <c r="V135" s="252">
        <v>125</v>
      </c>
      <c r="W135" s="252">
        <v>0</v>
      </c>
      <c r="X135" s="252">
        <v>0</v>
      </c>
      <c r="Y135" s="252">
        <v>0</v>
      </c>
      <c r="Z135" s="252">
        <v>0</v>
      </c>
      <c r="AA135" s="252">
        <v>0</v>
      </c>
      <c r="AB135" s="237">
        <v>0</v>
      </c>
      <c r="AC135" s="238">
        <v>0</v>
      </c>
      <c r="AD135" s="252">
        <v>0</v>
      </c>
      <c r="AE135" s="252">
        <v>0</v>
      </c>
      <c r="AF135" s="252">
        <v>0</v>
      </c>
      <c r="AG135" s="262">
        <v>0</v>
      </c>
      <c r="AH135" s="140">
        <v>0</v>
      </c>
      <c r="AI135" s="140">
        <v>0</v>
      </c>
      <c r="AJ135" s="252">
        <v>0</v>
      </c>
      <c r="AK135" s="252">
        <v>0</v>
      </c>
    </row>
    <row r="136" spans="1:37" ht="18.75">
      <c r="A136" s="247">
        <v>520283</v>
      </c>
      <c r="B136" s="247">
        <v>129</v>
      </c>
      <c r="C136" s="31" t="s">
        <v>175</v>
      </c>
      <c r="D136" s="140">
        <v>320</v>
      </c>
      <c r="E136" s="140">
        <v>0</v>
      </c>
      <c r="F136" s="140">
        <v>0</v>
      </c>
      <c r="G136" s="140">
        <v>0</v>
      </c>
      <c r="H136" s="140">
        <v>0</v>
      </c>
      <c r="I136" s="140">
        <v>0</v>
      </c>
      <c r="J136" s="140">
        <v>0</v>
      </c>
      <c r="K136" s="252">
        <v>314</v>
      </c>
      <c r="L136" s="252">
        <v>0</v>
      </c>
      <c r="M136" s="252">
        <v>0</v>
      </c>
      <c r="N136" s="252">
        <v>0</v>
      </c>
      <c r="O136" s="252">
        <v>0</v>
      </c>
      <c r="P136" s="252">
        <v>0</v>
      </c>
      <c r="Q136" s="252">
        <v>0</v>
      </c>
      <c r="R136" s="252">
        <v>0</v>
      </c>
      <c r="S136" s="252">
        <v>0</v>
      </c>
      <c r="T136" s="252">
        <v>0</v>
      </c>
      <c r="U136" s="252">
        <v>0</v>
      </c>
      <c r="V136" s="252">
        <v>0</v>
      </c>
      <c r="W136" s="252">
        <v>0</v>
      </c>
      <c r="X136" s="252">
        <v>0</v>
      </c>
      <c r="Y136" s="252">
        <v>0</v>
      </c>
      <c r="Z136" s="252">
        <v>0</v>
      </c>
      <c r="AA136" s="252">
        <v>0</v>
      </c>
      <c r="AB136" s="237">
        <v>0</v>
      </c>
      <c r="AC136" s="238">
        <v>0</v>
      </c>
      <c r="AD136" s="252">
        <v>0</v>
      </c>
      <c r="AE136" s="252">
        <v>0</v>
      </c>
      <c r="AF136" s="252">
        <v>0</v>
      </c>
      <c r="AG136" s="262">
        <v>0</v>
      </c>
      <c r="AH136" s="140">
        <v>0</v>
      </c>
      <c r="AI136" s="140">
        <v>0</v>
      </c>
      <c r="AJ136" s="252">
        <v>0</v>
      </c>
      <c r="AK136" s="252">
        <v>0</v>
      </c>
    </row>
    <row r="137" spans="1:37" ht="45">
      <c r="A137" s="247">
        <v>520217</v>
      </c>
      <c r="B137" s="247">
        <v>130</v>
      </c>
      <c r="C137" s="31" t="s">
        <v>176</v>
      </c>
      <c r="D137" s="140">
        <v>708</v>
      </c>
      <c r="E137" s="140">
        <v>0</v>
      </c>
      <c r="F137" s="140">
        <v>0</v>
      </c>
      <c r="G137" s="140">
        <v>0</v>
      </c>
      <c r="H137" s="140">
        <v>0</v>
      </c>
      <c r="I137" s="140">
        <v>0</v>
      </c>
      <c r="J137" s="140">
        <v>0</v>
      </c>
      <c r="K137" s="252">
        <v>1130</v>
      </c>
      <c r="L137" s="252">
        <v>0</v>
      </c>
      <c r="M137" s="252">
        <v>0</v>
      </c>
      <c r="N137" s="252">
        <v>0</v>
      </c>
      <c r="O137" s="252">
        <v>0</v>
      </c>
      <c r="P137" s="252">
        <v>0</v>
      </c>
      <c r="Q137" s="252">
        <v>0</v>
      </c>
      <c r="R137" s="252">
        <v>0</v>
      </c>
      <c r="S137" s="252">
        <v>0</v>
      </c>
      <c r="T137" s="252">
        <v>0</v>
      </c>
      <c r="U137" s="252">
        <v>0</v>
      </c>
      <c r="V137" s="252">
        <v>0</v>
      </c>
      <c r="W137" s="252">
        <v>0</v>
      </c>
      <c r="X137" s="252">
        <v>0</v>
      </c>
      <c r="Y137" s="252">
        <v>0</v>
      </c>
      <c r="Z137" s="252">
        <v>0</v>
      </c>
      <c r="AA137" s="252">
        <v>0</v>
      </c>
      <c r="AB137" s="237">
        <v>0</v>
      </c>
      <c r="AC137" s="238">
        <v>150</v>
      </c>
      <c r="AD137" s="252">
        <v>111</v>
      </c>
      <c r="AE137" s="252">
        <v>0</v>
      </c>
      <c r="AF137" s="252">
        <v>39</v>
      </c>
      <c r="AG137" s="262">
        <v>0</v>
      </c>
      <c r="AH137" s="140">
        <v>0</v>
      </c>
      <c r="AI137" s="140">
        <v>0</v>
      </c>
      <c r="AJ137" s="252">
        <v>0</v>
      </c>
      <c r="AK137" s="252">
        <v>0</v>
      </c>
    </row>
    <row r="138" spans="1:37" ht="18.75">
      <c r="A138" s="247">
        <v>520225</v>
      </c>
      <c r="B138" s="247">
        <v>131</v>
      </c>
      <c r="C138" s="31" t="s">
        <v>177</v>
      </c>
      <c r="D138" s="140">
        <v>381</v>
      </c>
      <c r="E138" s="140">
        <v>0</v>
      </c>
      <c r="F138" s="140">
        <v>0</v>
      </c>
      <c r="G138" s="140">
        <v>0</v>
      </c>
      <c r="H138" s="140">
        <v>0</v>
      </c>
      <c r="I138" s="140">
        <v>0</v>
      </c>
      <c r="J138" s="140">
        <v>0</v>
      </c>
      <c r="K138" s="252">
        <v>149</v>
      </c>
      <c r="L138" s="252">
        <v>0</v>
      </c>
      <c r="M138" s="252">
        <v>251</v>
      </c>
      <c r="N138" s="252">
        <v>0</v>
      </c>
      <c r="O138" s="252">
        <v>0</v>
      </c>
      <c r="P138" s="252">
        <v>0</v>
      </c>
      <c r="Q138" s="252">
        <v>0</v>
      </c>
      <c r="R138" s="252">
        <v>0</v>
      </c>
      <c r="S138" s="252">
        <v>0</v>
      </c>
      <c r="T138" s="252">
        <v>0</v>
      </c>
      <c r="U138" s="252">
        <v>0</v>
      </c>
      <c r="V138" s="252">
        <v>0</v>
      </c>
      <c r="W138" s="252">
        <v>0</v>
      </c>
      <c r="X138" s="252">
        <v>0</v>
      </c>
      <c r="Y138" s="252">
        <v>0</v>
      </c>
      <c r="Z138" s="252">
        <v>0</v>
      </c>
      <c r="AA138" s="252">
        <v>0</v>
      </c>
      <c r="AB138" s="237">
        <v>0</v>
      </c>
      <c r="AC138" s="238">
        <v>0</v>
      </c>
      <c r="AD138" s="252">
        <v>0</v>
      </c>
      <c r="AE138" s="252">
        <v>0</v>
      </c>
      <c r="AF138" s="252">
        <v>0</v>
      </c>
      <c r="AG138" s="262">
        <v>0</v>
      </c>
      <c r="AH138" s="140">
        <v>202</v>
      </c>
      <c r="AI138" s="140">
        <v>259</v>
      </c>
      <c r="AJ138" s="252">
        <v>211</v>
      </c>
      <c r="AK138" s="252">
        <v>0</v>
      </c>
    </row>
    <row r="139" spans="1:37" ht="18.75">
      <c r="A139" s="247">
        <v>520281</v>
      </c>
      <c r="B139" s="247">
        <v>132</v>
      </c>
      <c r="C139" s="31" t="s">
        <v>178</v>
      </c>
      <c r="D139" s="140">
        <v>3045</v>
      </c>
      <c r="E139" s="140">
        <v>0</v>
      </c>
      <c r="F139" s="140">
        <v>0</v>
      </c>
      <c r="G139" s="140">
        <v>0</v>
      </c>
      <c r="H139" s="140">
        <v>0</v>
      </c>
      <c r="I139" s="140">
        <v>0</v>
      </c>
      <c r="J139" s="140">
        <v>0</v>
      </c>
      <c r="K139" s="252">
        <v>2979</v>
      </c>
      <c r="L139" s="252">
        <v>0</v>
      </c>
      <c r="M139" s="252">
        <v>0</v>
      </c>
      <c r="N139" s="252">
        <v>0</v>
      </c>
      <c r="O139" s="252">
        <v>0</v>
      </c>
      <c r="P139" s="252">
        <v>0</v>
      </c>
      <c r="Q139" s="252">
        <v>0</v>
      </c>
      <c r="R139" s="252">
        <v>0</v>
      </c>
      <c r="S139" s="252">
        <v>0</v>
      </c>
      <c r="T139" s="252">
        <v>0</v>
      </c>
      <c r="U139" s="252">
        <v>0</v>
      </c>
      <c r="V139" s="252">
        <v>0</v>
      </c>
      <c r="W139" s="252">
        <v>0</v>
      </c>
      <c r="X139" s="252">
        <v>0</v>
      </c>
      <c r="Y139" s="252">
        <v>0</v>
      </c>
      <c r="Z139" s="252">
        <v>0</v>
      </c>
      <c r="AA139" s="252">
        <v>0</v>
      </c>
      <c r="AB139" s="237">
        <v>0</v>
      </c>
      <c r="AC139" s="238">
        <v>0</v>
      </c>
      <c r="AD139" s="252">
        <v>0</v>
      </c>
      <c r="AE139" s="252">
        <v>0</v>
      </c>
      <c r="AF139" s="252">
        <v>0</v>
      </c>
      <c r="AG139" s="262">
        <v>0</v>
      </c>
      <c r="AH139" s="140">
        <v>538</v>
      </c>
      <c r="AI139" s="140">
        <v>1605</v>
      </c>
      <c r="AJ139" s="252">
        <v>904</v>
      </c>
      <c r="AK139" s="252">
        <v>2</v>
      </c>
    </row>
    <row r="140" spans="1:37" ht="18.75">
      <c r="A140" s="247">
        <v>520316</v>
      </c>
      <c r="B140" s="247">
        <v>133</v>
      </c>
      <c r="C140" s="31" t="s">
        <v>179</v>
      </c>
      <c r="D140" s="140">
        <v>0</v>
      </c>
      <c r="E140" s="140">
        <v>0</v>
      </c>
      <c r="F140" s="140">
        <v>0</v>
      </c>
      <c r="G140" s="140">
        <v>0</v>
      </c>
      <c r="H140" s="140">
        <v>0</v>
      </c>
      <c r="I140" s="140">
        <v>0</v>
      </c>
      <c r="J140" s="140">
        <v>0</v>
      </c>
      <c r="K140" s="252">
        <v>0</v>
      </c>
      <c r="L140" s="252">
        <v>0</v>
      </c>
      <c r="M140" s="252">
        <v>0</v>
      </c>
      <c r="N140" s="252">
        <v>0</v>
      </c>
      <c r="O140" s="252">
        <v>0</v>
      </c>
      <c r="P140" s="252">
        <v>0</v>
      </c>
      <c r="Q140" s="252">
        <v>0</v>
      </c>
      <c r="R140" s="252">
        <v>0</v>
      </c>
      <c r="S140" s="252">
        <v>0</v>
      </c>
      <c r="T140" s="252">
        <v>0</v>
      </c>
      <c r="U140" s="252">
        <v>0</v>
      </c>
      <c r="V140" s="252">
        <v>0</v>
      </c>
      <c r="W140" s="252">
        <v>0</v>
      </c>
      <c r="X140" s="252">
        <v>0</v>
      </c>
      <c r="Y140" s="252">
        <v>0</v>
      </c>
      <c r="Z140" s="252">
        <v>0</v>
      </c>
      <c r="AA140" s="252">
        <v>0</v>
      </c>
      <c r="AB140" s="237">
        <v>0</v>
      </c>
      <c r="AC140" s="238">
        <v>0</v>
      </c>
      <c r="AD140" s="252">
        <v>0</v>
      </c>
      <c r="AE140" s="252">
        <v>0</v>
      </c>
      <c r="AF140" s="252">
        <v>0</v>
      </c>
      <c r="AG140" s="262">
        <v>661</v>
      </c>
      <c r="AH140" s="140">
        <v>0</v>
      </c>
      <c r="AI140" s="140">
        <v>0</v>
      </c>
      <c r="AJ140" s="252">
        <v>0</v>
      </c>
      <c r="AK140" s="252">
        <v>0</v>
      </c>
    </row>
    <row r="141" spans="1:37" ht="18.75">
      <c r="A141" s="247">
        <v>520306</v>
      </c>
      <c r="B141" s="247">
        <v>134</v>
      </c>
      <c r="C141" s="31" t="s">
        <v>180</v>
      </c>
      <c r="D141" s="140">
        <v>0</v>
      </c>
      <c r="E141" s="140">
        <v>0</v>
      </c>
      <c r="F141" s="140">
        <v>0</v>
      </c>
      <c r="G141" s="140">
        <v>0</v>
      </c>
      <c r="H141" s="140">
        <v>0</v>
      </c>
      <c r="I141" s="140">
        <v>0</v>
      </c>
      <c r="J141" s="140">
        <v>0</v>
      </c>
      <c r="K141" s="252">
        <v>0</v>
      </c>
      <c r="L141" s="252">
        <v>0</v>
      </c>
      <c r="M141" s="252">
        <v>0</v>
      </c>
      <c r="N141" s="252">
        <v>0</v>
      </c>
      <c r="O141" s="252">
        <v>0</v>
      </c>
      <c r="P141" s="252">
        <v>0</v>
      </c>
      <c r="Q141" s="252">
        <v>0</v>
      </c>
      <c r="R141" s="252">
        <v>0</v>
      </c>
      <c r="S141" s="252">
        <v>0</v>
      </c>
      <c r="T141" s="252">
        <v>0</v>
      </c>
      <c r="U141" s="252">
        <v>0</v>
      </c>
      <c r="V141" s="252">
        <v>0</v>
      </c>
      <c r="W141" s="252">
        <v>0</v>
      </c>
      <c r="X141" s="252">
        <v>0</v>
      </c>
      <c r="Y141" s="252">
        <v>0</v>
      </c>
      <c r="Z141" s="252">
        <v>0</v>
      </c>
      <c r="AA141" s="252">
        <v>0</v>
      </c>
      <c r="AB141" s="237">
        <v>0</v>
      </c>
      <c r="AC141" s="238">
        <v>0</v>
      </c>
      <c r="AD141" s="252">
        <v>0</v>
      </c>
      <c r="AE141" s="252">
        <v>0</v>
      </c>
      <c r="AF141" s="252">
        <v>0</v>
      </c>
      <c r="AG141" s="262">
        <v>0</v>
      </c>
      <c r="AH141" s="140">
        <v>1022</v>
      </c>
      <c r="AI141" s="140">
        <v>3068</v>
      </c>
      <c r="AJ141" s="252">
        <v>3057</v>
      </c>
      <c r="AK141" s="252">
        <v>3</v>
      </c>
    </row>
    <row r="142" spans="1:37" ht="18.75">
      <c r="A142" s="247">
        <v>520397</v>
      </c>
      <c r="B142" s="247">
        <v>135</v>
      </c>
      <c r="C142" s="31" t="s">
        <v>181</v>
      </c>
      <c r="D142" s="140">
        <v>0</v>
      </c>
      <c r="E142" s="140">
        <v>0</v>
      </c>
      <c r="F142" s="140">
        <v>0</v>
      </c>
      <c r="G142" s="140">
        <v>0</v>
      </c>
      <c r="H142" s="140">
        <v>0</v>
      </c>
      <c r="I142" s="140">
        <v>0</v>
      </c>
      <c r="J142" s="140">
        <v>0</v>
      </c>
      <c r="K142" s="252">
        <v>0</v>
      </c>
      <c r="L142" s="252">
        <v>0</v>
      </c>
      <c r="M142" s="252">
        <v>0</v>
      </c>
      <c r="N142" s="252">
        <v>0</v>
      </c>
      <c r="O142" s="252">
        <v>0</v>
      </c>
      <c r="P142" s="252">
        <v>0</v>
      </c>
      <c r="Q142" s="252">
        <v>0</v>
      </c>
      <c r="R142" s="252">
        <v>0</v>
      </c>
      <c r="S142" s="252">
        <v>0</v>
      </c>
      <c r="T142" s="252">
        <v>0</v>
      </c>
      <c r="U142" s="252">
        <v>0</v>
      </c>
      <c r="V142" s="252">
        <v>0</v>
      </c>
      <c r="W142" s="252">
        <v>0</v>
      </c>
      <c r="X142" s="252">
        <v>0</v>
      </c>
      <c r="Y142" s="252">
        <v>0</v>
      </c>
      <c r="Z142" s="252">
        <v>0</v>
      </c>
      <c r="AA142" s="252">
        <v>99</v>
      </c>
      <c r="AB142" s="237">
        <v>0</v>
      </c>
      <c r="AC142" s="238">
        <v>0</v>
      </c>
      <c r="AD142" s="252">
        <v>0</v>
      </c>
      <c r="AE142" s="252">
        <v>0</v>
      </c>
      <c r="AF142" s="252">
        <v>0</v>
      </c>
      <c r="AG142" s="262">
        <v>0</v>
      </c>
      <c r="AH142" s="140">
        <v>0</v>
      </c>
      <c r="AI142" s="140">
        <v>0</v>
      </c>
      <c r="AJ142" s="252">
        <v>0</v>
      </c>
      <c r="AK142" s="252">
        <v>0</v>
      </c>
    </row>
    <row r="143" spans="1:37" ht="18.75">
      <c r="A143" s="247">
        <v>520193</v>
      </c>
      <c r="B143" s="247">
        <v>136</v>
      </c>
      <c r="C143" s="31" t="s">
        <v>182</v>
      </c>
      <c r="D143" s="140">
        <v>750</v>
      </c>
      <c r="E143" s="140">
        <v>0</v>
      </c>
      <c r="F143" s="140">
        <v>0</v>
      </c>
      <c r="G143" s="140">
        <v>0</v>
      </c>
      <c r="H143" s="140">
        <v>0</v>
      </c>
      <c r="I143" s="140">
        <v>0</v>
      </c>
      <c r="J143" s="140">
        <v>0</v>
      </c>
      <c r="K143" s="252">
        <v>250</v>
      </c>
      <c r="L143" s="252">
        <v>0</v>
      </c>
      <c r="M143" s="252">
        <v>0</v>
      </c>
      <c r="N143" s="252">
        <v>0</v>
      </c>
      <c r="O143" s="252">
        <v>0</v>
      </c>
      <c r="P143" s="252">
        <v>0</v>
      </c>
      <c r="Q143" s="252">
        <v>0</v>
      </c>
      <c r="R143" s="252">
        <v>0</v>
      </c>
      <c r="S143" s="252">
        <v>0</v>
      </c>
      <c r="T143" s="252">
        <v>0</v>
      </c>
      <c r="U143" s="252">
        <v>0</v>
      </c>
      <c r="V143" s="252">
        <v>0</v>
      </c>
      <c r="W143" s="252">
        <v>0</v>
      </c>
      <c r="X143" s="252">
        <v>0</v>
      </c>
      <c r="Y143" s="252">
        <v>0</v>
      </c>
      <c r="Z143" s="252">
        <v>0</v>
      </c>
      <c r="AA143" s="252">
        <v>0</v>
      </c>
      <c r="AB143" s="237">
        <v>0</v>
      </c>
      <c r="AC143" s="238">
        <v>0</v>
      </c>
      <c r="AD143" s="252">
        <v>0</v>
      </c>
      <c r="AE143" s="252">
        <v>0</v>
      </c>
      <c r="AF143" s="252">
        <v>0</v>
      </c>
      <c r="AG143" s="262">
        <v>0</v>
      </c>
      <c r="AH143" s="140">
        <v>242</v>
      </c>
      <c r="AI143" s="140">
        <v>637</v>
      </c>
      <c r="AJ143" s="252">
        <v>248</v>
      </c>
      <c r="AK143" s="252">
        <v>5</v>
      </c>
    </row>
    <row r="144" spans="1:37" ht="18.75">
      <c r="A144" s="247">
        <v>520279</v>
      </c>
      <c r="B144" s="247">
        <v>137</v>
      </c>
      <c r="C144" s="31" t="s">
        <v>183</v>
      </c>
      <c r="D144" s="140">
        <v>0</v>
      </c>
      <c r="E144" s="140">
        <v>0</v>
      </c>
      <c r="F144" s="140">
        <v>0</v>
      </c>
      <c r="G144" s="140">
        <v>0</v>
      </c>
      <c r="H144" s="140">
        <v>0</v>
      </c>
      <c r="I144" s="140">
        <v>0</v>
      </c>
      <c r="J144" s="140">
        <v>0</v>
      </c>
      <c r="K144" s="252">
        <v>0</v>
      </c>
      <c r="L144" s="252">
        <v>0</v>
      </c>
      <c r="M144" s="252">
        <v>0</v>
      </c>
      <c r="N144" s="252">
        <v>0</v>
      </c>
      <c r="O144" s="252">
        <v>0</v>
      </c>
      <c r="P144" s="252">
        <v>0</v>
      </c>
      <c r="Q144" s="252">
        <v>0</v>
      </c>
      <c r="R144" s="252">
        <v>0</v>
      </c>
      <c r="S144" s="252">
        <v>0</v>
      </c>
      <c r="T144" s="252">
        <v>0</v>
      </c>
      <c r="U144" s="252">
        <v>0</v>
      </c>
      <c r="V144" s="252">
        <v>0</v>
      </c>
      <c r="W144" s="252">
        <v>0</v>
      </c>
      <c r="X144" s="252">
        <v>0</v>
      </c>
      <c r="Y144" s="252">
        <v>0</v>
      </c>
      <c r="Z144" s="252">
        <v>0</v>
      </c>
      <c r="AA144" s="252">
        <v>0</v>
      </c>
      <c r="AB144" s="237">
        <v>0</v>
      </c>
      <c r="AC144" s="238">
        <v>0</v>
      </c>
      <c r="AD144" s="252">
        <v>0</v>
      </c>
      <c r="AE144" s="252">
        <v>0</v>
      </c>
      <c r="AF144" s="252">
        <v>0</v>
      </c>
      <c r="AG144" s="262">
        <v>0</v>
      </c>
      <c r="AH144" s="140">
        <v>605</v>
      </c>
      <c r="AI144" s="140">
        <v>2606</v>
      </c>
      <c r="AJ144" s="252">
        <v>1015</v>
      </c>
      <c r="AK144" s="252">
        <v>4</v>
      </c>
    </row>
    <row r="145" spans="1:37" ht="18.75">
      <c r="A145" s="247">
        <v>520240</v>
      </c>
      <c r="B145" s="247">
        <v>138</v>
      </c>
      <c r="C145" s="31" t="s">
        <v>184</v>
      </c>
      <c r="D145" s="140">
        <v>1085</v>
      </c>
      <c r="E145" s="140">
        <v>0</v>
      </c>
      <c r="F145" s="140">
        <v>0</v>
      </c>
      <c r="G145" s="140">
        <v>0</v>
      </c>
      <c r="H145" s="140">
        <v>0</v>
      </c>
      <c r="I145" s="140">
        <v>0</v>
      </c>
      <c r="J145" s="140">
        <v>0</v>
      </c>
      <c r="K145" s="252">
        <v>123</v>
      </c>
      <c r="L145" s="252">
        <v>0</v>
      </c>
      <c r="M145" s="252">
        <v>0</v>
      </c>
      <c r="N145" s="252">
        <v>0</v>
      </c>
      <c r="O145" s="252">
        <v>0</v>
      </c>
      <c r="P145" s="252">
        <v>0</v>
      </c>
      <c r="Q145" s="252">
        <v>0</v>
      </c>
      <c r="R145" s="252">
        <v>0</v>
      </c>
      <c r="S145" s="252">
        <v>0</v>
      </c>
      <c r="T145" s="252">
        <v>0</v>
      </c>
      <c r="U145" s="252">
        <v>0</v>
      </c>
      <c r="V145" s="252">
        <v>0</v>
      </c>
      <c r="W145" s="252">
        <v>0</v>
      </c>
      <c r="X145" s="252">
        <v>0</v>
      </c>
      <c r="Y145" s="252">
        <v>0</v>
      </c>
      <c r="Z145" s="252">
        <v>0</v>
      </c>
      <c r="AA145" s="252">
        <v>0</v>
      </c>
      <c r="AB145" s="237">
        <v>0</v>
      </c>
      <c r="AC145" s="238">
        <v>10</v>
      </c>
      <c r="AD145" s="252">
        <v>10</v>
      </c>
      <c r="AE145" s="252">
        <v>0</v>
      </c>
      <c r="AF145" s="252">
        <v>0</v>
      </c>
      <c r="AG145" s="262">
        <v>0</v>
      </c>
      <c r="AH145" s="140">
        <v>0</v>
      </c>
      <c r="AI145" s="140">
        <v>0</v>
      </c>
      <c r="AJ145" s="252">
        <v>0</v>
      </c>
      <c r="AK145" s="252">
        <v>0</v>
      </c>
    </row>
    <row r="146" spans="1:37" ht="30">
      <c r="A146" s="247">
        <v>520052</v>
      </c>
      <c r="B146" s="247">
        <v>139</v>
      </c>
      <c r="C146" s="31" t="s">
        <v>185</v>
      </c>
      <c r="D146" s="140">
        <v>416</v>
      </c>
      <c r="E146" s="140">
        <v>0</v>
      </c>
      <c r="F146" s="140">
        <v>0</v>
      </c>
      <c r="G146" s="140">
        <v>0</v>
      </c>
      <c r="H146" s="140">
        <v>0</v>
      </c>
      <c r="I146" s="140">
        <v>0</v>
      </c>
      <c r="J146" s="140">
        <v>0</v>
      </c>
      <c r="K146" s="252">
        <v>472</v>
      </c>
      <c r="L146" s="252">
        <v>0</v>
      </c>
      <c r="M146" s="252">
        <v>0</v>
      </c>
      <c r="N146" s="252">
        <v>0</v>
      </c>
      <c r="O146" s="252">
        <v>0</v>
      </c>
      <c r="P146" s="252">
        <v>0</v>
      </c>
      <c r="Q146" s="252">
        <v>0</v>
      </c>
      <c r="R146" s="252">
        <v>0</v>
      </c>
      <c r="S146" s="252">
        <v>0</v>
      </c>
      <c r="T146" s="252">
        <v>0</v>
      </c>
      <c r="U146" s="252">
        <v>0</v>
      </c>
      <c r="V146" s="252">
        <v>0</v>
      </c>
      <c r="W146" s="252">
        <v>0</v>
      </c>
      <c r="X146" s="252">
        <v>0</v>
      </c>
      <c r="Y146" s="252">
        <v>0</v>
      </c>
      <c r="Z146" s="252">
        <v>0</v>
      </c>
      <c r="AA146" s="252">
        <v>0</v>
      </c>
      <c r="AB146" s="237">
        <v>0</v>
      </c>
      <c r="AC146" s="238">
        <v>13</v>
      </c>
      <c r="AD146" s="252">
        <v>13</v>
      </c>
      <c r="AE146" s="252">
        <v>0</v>
      </c>
      <c r="AF146" s="252">
        <v>0</v>
      </c>
      <c r="AG146" s="262">
        <v>0</v>
      </c>
      <c r="AH146" s="140">
        <v>0</v>
      </c>
      <c r="AI146" s="140">
        <v>0</v>
      </c>
      <c r="AJ146" s="252">
        <v>0</v>
      </c>
      <c r="AK146" s="252">
        <v>0</v>
      </c>
    </row>
    <row r="147" spans="1:37" ht="18.75">
      <c r="A147" s="247">
        <v>520297</v>
      </c>
      <c r="B147" s="247">
        <v>140</v>
      </c>
      <c r="C147" s="31" t="s">
        <v>186</v>
      </c>
      <c r="D147" s="140">
        <v>0</v>
      </c>
      <c r="E147" s="140">
        <v>0</v>
      </c>
      <c r="F147" s="140">
        <v>0</v>
      </c>
      <c r="G147" s="140">
        <v>0</v>
      </c>
      <c r="H147" s="140">
        <v>0</v>
      </c>
      <c r="I147" s="140">
        <v>0</v>
      </c>
      <c r="J147" s="140">
        <v>0</v>
      </c>
      <c r="K147" s="252">
        <v>0</v>
      </c>
      <c r="L147" s="252">
        <v>0</v>
      </c>
      <c r="M147" s="252">
        <v>0</v>
      </c>
      <c r="N147" s="252">
        <v>0</v>
      </c>
      <c r="O147" s="252">
        <v>0</v>
      </c>
      <c r="P147" s="252">
        <v>0</v>
      </c>
      <c r="Q147" s="252">
        <v>0</v>
      </c>
      <c r="R147" s="252">
        <v>0</v>
      </c>
      <c r="S147" s="252">
        <v>0</v>
      </c>
      <c r="T147" s="252">
        <v>0</v>
      </c>
      <c r="U147" s="252">
        <v>0</v>
      </c>
      <c r="V147" s="252">
        <v>0</v>
      </c>
      <c r="W147" s="252">
        <v>0</v>
      </c>
      <c r="X147" s="252">
        <v>0</v>
      </c>
      <c r="Y147" s="252">
        <v>0</v>
      </c>
      <c r="Z147" s="252">
        <v>0</v>
      </c>
      <c r="AA147" s="252">
        <v>0</v>
      </c>
      <c r="AB147" s="237">
        <v>0</v>
      </c>
      <c r="AC147" s="238">
        <v>0</v>
      </c>
      <c r="AD147" s="252">
        <v>0</v>
      </c>
      <c r="AE147" s="252">
        <v>0</v>
      </c>
      <c r="AF147" s="252">
        <v>0</v>
      </c>
      <c r="AG147" s="262">
        <v>0</v>
      </c>
      <c r="AH147" s="140">
        <v>751</v>
      </c>
      <c r="AI147" s="140">
        <v>2172</v>
      </c>
      <c r="AJ147" s="252">
        <v>1835</v>
      </c>
      <c r="AK147" s="252">
        <v>4</v>
      </c>
    </row>
    <row r="148" spans="1:37" ht="18.75">
      <c r="A148" s="247">
        <v>520248</v>
      </c>
      <c r="B148" s="247">
        <v>141</v>
      </c>
      <c r="C148" s="31" t="s">
        <v>187</v>
      </c>
      <c r="D148" s="140">
        <v>0</v>
      </c>
      <c r="E148" s="140">
        <v>0</v>
      </c>
      <c r="F148" s="140">
        <v>0</v>
      </c>
      <c r="G148" s="140">
        <v>0</v>
      </c>
      <c r="H148" s="140">
        <v>0</v>
      </c>
      <c r="I148" s="140">
        <v>0</v>
      </c>
      <c r="J148" s="140">
        <v>0</v>
      </c>
      <c r="K148" s="252">
        <v>0</v>
      </c>
      <c r="L148" s="252">
        <v>0</v>
      </c>
      <c r="M148" s="252">
        <v>0</v>
      </c>
      <c r="N148" s="252">
        <v>0</v>
      </c>
      <c r="O148" s="252">
        <v>0</v>
      </c>
      <c r="P148" s="252">
        <v>0</v>
      </c>
      <c r="Q148" s="252">
        <v>0</v>
      </c>
      <c r="R148" s="252">
        <v>0</v>
      </c>
      <c r="S148" s="252">
        <v>0</v>
      </c>
      <c r="T148" s="252">
        <v>0</v>
      </c>
      <c r="U148" s="252">
        <v>0</v>
      </c>
      <c r="V148" s="252">
        <v>0</v>
      </c>
      <c r="W148" s="252">
        <v>0</v>
      </c>
      <c r="X148" s="252">
        <v>0</v>
      </c>
      <c r="Y148" s="252">
        <v>0</v>
      </c>
      <c r="Z148" s="252">
        <v>0</v>
      </c>
      <c r="AA148" s="252">
        <v>0</v>
      </c>
      <c r="AB148" s="237">
        <v>0</v>
      </c>
      <c r="AC148" s="238">
        <v>0</v>
      </c>
      <c r="AD148" s="252">
        <v>0</v>
      </c>
      <c r="AE148" s="252">
        <v>0</v>
      </c>
      <c r="AF148" s="252">
        <v>0</v>
      </c>
      <c r="AG148" s="262">
        <v>0</v>
      </c>
      <c r="AH148" s="140">
        <v>451</v>
      </c>
      <c r="AI148" s="140">
        <v>2070</v>
      </c>
      <c r="AJ148" s="252">
        <v>624</v>
      </c>
      <c r="AK148" s="252">
        <v>4</v>
      </c>
    </row>
    <row r="149" spans="1:37" ht="18.75">
      <c r="A149" s="247">
        <v>520291</v>
      </c>
      <c r="B149" s="247">
        <v>142</v>
      </c>
      <c r="C149" s="31" t="s">
        <v>188</v>
      </c>
      <c r="D149" s="140">
        <v>0</v>
      </c>
      <c r="E149" s="140">
        <v>0</v>
      </c>
      <c r="F149" s="140">
        <v>0</v>
      </c>
      <c r="G149" s="140">
        <v>0</v>
      </c>
      <c r="H149" s="140">
        <v>0</v>
      </c>
      <c r="I149" s="140">
        <v>0</v>
      </c>
      <c r="J149" s="140">
        <v>0</v>
      </c>
      <c r="K149" s="252">
        <v>0</v>
      </c>
      <c r="L149" s="252">
        <v>0</v>
      </c>
      <c r="M149" s="252">
        <v>0</v>
      </c>
      <c r="N149" s="252">
        <v>0</v>
      </c>
      <c r="O149" s="252">
        <v>0</v>
      </c>
      <c r="P149" s="252">
        <v>0</v>
      </c>
      <c r="Q149" s="252">
        <v>0</v>
      </c>
      <c r="R149" s="252">
        <v>0</v>
      </c>
      <c r="S149" s="252">
        <v>0</v>
      </c>
      <c r="T149" s="252">
        <v>0</v>
      </c>
      <c r="U149" s="252">
        <v>0</v>
      </c>
      <c r="V149" s="252">
        <v>0</v>
      </c>
      <c r="W149" s="252">
        <v>0</v>
      </c>
      <c r="X149" s="252">
        <v>0</v>
      </c>
      <c r="Y149" s="252">
        <v>0</v>
      </c>
      <c r="Z149" s="252">
        <v>0</v>
      </c>
      <c r="AA149" s="252">
        <v>0</v>
      </c>
      <c r="AB149" s="237">
        <v>0</v>
      </c>
      <c r="AC149" s="238">
        <v>0</v>
      </c>
      <c r="AD149" s="252">
        <v>0</v>
      </c>
      <c r="AE149" s="252">
        <v>0</v>
      </c>
      <c r="AF149" s="252">
        <v>0</v>
      </c>
      <c r="AG149" s="262">
        <v>0</v>
      </c>
      <c r="AH149" s="140">
        <v>523</v>
      </c>
      <c r="AI149" s="140">
        <v>595</v>
      </c>
      <c r="AJ149" s="252">
        <v>2542</v>
      </c>
      <c r="AK149" s="252">
        <v>4</v>
      </c>
    </row>
    <row r="150" spans="1:37" ht="18.75">
      <c r="A150" s="247">
        <v>520353</v>
      </c>
      <c r="B150" s="247">
        <v>143</v>
      </c>
      <c r="C150" s="31" t="s">
        <v>189</v>
      </c>
      <c r="D150" s="140">
        <v>0</v>
      </c>
      <c r="E150" s="140">
        <v>0</v>
      </c>
      <c r="F150" s="140">
        <v>0</v>
      </c>
      <c r="G150" s="140">
        <v>0</v>
      </c>
      <c r="H150" s="140">
        <v>0</v>
      </c>
      <c r="I150" s="140">
        <v>0</v>
      </c>
      <c r="J150" s="140">
        <v>0</v>
      </c>
      <c r="K150" s="252">
        <v>0</v>
      </c>
      <c r="L150" s="252">
        <v>0</v>
      </c>
      <c r="M150" s="252">
        <v>0</v>
      </c>
      <c r="N150" s="252">
        <v>0</v>
      </c>
      <c r="O150" s="252">
        <v>0</v>
      </c>
      <c r="P150" s="252">
        <v>0</v>
      </c>
      <c r="Q150" s="252">
        <v>0</v>
      </c>
      <c r="R150" s="252">
        <v>0</v>
      </c>
      <c r="S150" s="252">
        <v>0</v>
      </c>
      <c r="T150" s="252">
        <v>0</v>
      </c>
      <c r="U150" s="252">
        <v>0</v>
      </c>
      <c r="V150" s="252">
        <v>0</v>
      </c>
      <c r="W150" s="252">
        <v>0</v>
      </c>
      <c r="X150" s="252">
        <v>0</v>
      </c>
      <c r="Y150" s="252">
        <v>0</v>
      </c>
      <c r="Z150" s="252">
        <v>0</v>
      </c>
      <c r="AA150" s="252">
        <v>0</v>
      </c>
      <c r="AB150" s="237">
        <v>0</v>
      </c>
      <c r="AC150" s="238">
        <v>0</v>
      </c>
      <c r="AD150" s="252">
        <v>0</v>
      </c>
      <c r="AE150" s="252">
        <v>0</v>
      </c>
      <c r="AF150" s="252">
        <v>0</v>
      </c>
      <c r="AG150" s="262">
        <v>0</v>
      </c>
      <c r="AH150" s="140">
        <v>207</v>
      </c>
      <c r="AI150" s="140">
        <v>781</v>
      </c>
      <c r="AJ150" s="252">
        <v>172</v>
      </c>
      <c r="AK150" s="252">
        <v>2</v>
      </c>
    </row>
    <row r="151" spans="1:37" ht="18.75">
      <c r="A151" s="247">
        <v>520380</v>
      </c>
      <c r="B151" s="247">
        <v>144</v>
      </c>
      <c r="C151" s="31" t="s">
        <v>190</v>
      </c>
      <c r="D151" s="140">
        <v>0</v>
      </c>
      <c r="E151" s="140">
        <v>0</v>
      </c>
      <c r="F151" s="140">
        <v>0</v>
      </c>
      <c r="G151" s="140">
        <v>0</v>
      </c>
      <c r="H151" s="140">
        <v>0</v>
      </c>
      <c r="I151" s="140">
        <v>0</v>
      </c>
      <c r="J151" s="140">
        <v>0</v>
      </c>
      <c r="K151" s="252">
        <v>0</v>
      </c>
      <c r="L151" s="252">
        <v>0</v>
      </c>
      <c r="M151" s="252">
        <v>0</v>
      </c>
      <c r="N151" s="252">
        <v>0</v>
      </c>
      <c r="O151" s="252">
        <v>0</v>
      </c>
      <c r="P151" s="252">
        <v>0</v>
      </c>
      <c r="Q151" s="252">
        <v>0</v>
      </c>
      <c r="R151" s="252">
        <v>0</v>
      </c>
      <c r="S151" s="252">
        <v>0</v>
      </c>
      <c r="T151" s="252">
        <v>0</v>
      </c>
      <c r="U151" s="252">
        <v>0</v>
      </c>
      <c r="V151" s="252">
        <v>0</v>
      </c>
      <c r="W151" s="252">
        <v>0</v>
      </c>
      <c r="X151" s="252">
        <v>0</v>
      </c>
      <c r="Y151" s="252">
        <v>0</v>
      </c>
      <c r="Z151" s="252">
        <v>0</v>
      </c>
      <c r="AA151" s="252">
        <v>0</v>
      </c>
      <c r="AB151" s="237">
        <v>0</v>
      </c>
      <c r="AC151" s="238">
        <v>0</v>
      </c>
      <c r="AD151" s="252">
        <v>0</v>
      </c>
      <c r="AE151" s="252">
        <v>0</v>
      </c>
      <c r="AF151" s="252">
        <v>0</v>
      </c>
      <c r="AG151" s="262">
        <v>0</v>
      </c>
      <c r="AH151" s="140">
        <v>1398</v>
      </c>
      <c r="AI151" s="140">
        <v>2658</v>
      </c>
      <c r="AJ151" s="252">
        <v>5695</v>
      </c>
      <c r="AK151" s="252">
        <v>34</v>
      </c>
    </row>
    <row r="152" spans="1:37" ht="30">
      <c r="A152" s="247">
        <v>520231</v>
      </c>
      <c r="B152" s="247">
        <v>145</v>
      </c>
      <c r="C152" s="31" t="s">
        <v>191</v>
      </c>
      <c r="D152" s="140">
        <v>0</v>
      </c>
      <c r="E152" s="140">
        <v>0</v>
      </c>
      <c r="F152" s="140">
        <v>0</v>
      </c>
      <c r="G152" s="140">
        <v>0</v>
      </c>
      <c r="H152" s="140">
        <v>0</v>
      </c>
      <c r="I152" s="140">
        <v>0</v>
      </c>
      <c r="J152" s="140">
        <v>0</v>
      </c>
      <c r="K152" s="252">
        <v>0</v>
      </c>
      <c r="L152" s="252">
        <v>0</v>
      </c>
      <c r="M152" s="252">
        <v>0</v>
      </c>
      <c r="N152" s="252">
        <v>0</v>
      </c>
      <c r="O152" s="252">
        <v>0</v>
      </c>
      <c r="P152" s="252">
        <v>0</v>
      </c>
      <c r="Q152" s="252">
        <v>0</v>
      </c>
      <c r="R152" s="252">
        <v>0</v>
      </c>
      <c r="S152" s="252">
        <v>0</v>
      </c>
      <c r="T152" s="252">
        <v>0</v>
      </c>
      <c r="U152" s="252">
        <v>0</v>
      </c>
      <c r="V152" s="252">
        <v>0</v>
      </c>
      <c r="W152" s="252">
        <v>0</v>
      </c>
      <c r="X152" s="252">
        <v>0</v>
      </c>
      <c r="Y152" s="252">
        <v>0</v>
      </c>
      <c r="Z152" s="252">
        <v>0</v>
      </c>
      <c r="AA152" s="252">
        <v>0</v>
      </c>
      <c r="AB152" s="237">
        <v>0</v>
      </c>
      <c r="AC152" s="238">
        <v>0</v>
      </c>
      <c r="AD152" s="252">
        <v>0</v>
      </c>
      <c r="AE152" s="252">
        <v>0</v>
      </c>
      <c r="AF152" s="252">
        <v>0</v>
      </c>
      <c r="AG152" s="262">
        <v>0</v>
      </c>
      <c r="AH152" s="140">
        <v>413</v>
      </c>
      <c r="AI152" s="140">
        <v>1148</v>
      </c>
      <c r="AJ152" s="252">
        <v>394</v>
      </c>
      <c r="AK152" s="252">
        <v>3</v>
      </c>
    </row>
    <row r="153" spans="1:37" ht="18.75">
      <c r="A153" s="247">
        <v>520311</v>
      </c>
      <c r="B153" s="247">
        <v>146</v>
      </c>
      <c r="C153" s="31" t="s">
        <v>192</v>
      </c>
      <c r="D153" s="140">
        <v>0</v>
      </c>
      <c r="E153" s="140">
        <v>0</v>
      </c>
      <c r="F153" s="140">
        <v>0</v>
      </c>
      <c r="G153" s="140">
        <v>0</v>
      </c>
      <c r="H153" s="140">
        <v>0</v>
      </c>
      <c r="I153" s="140">
        <v>0</v>
      </c>
      <c r="J153" s="140">
        <v>0</v>
      </c>
      <c r="K153" s="252">
        <v>0</v>
      </c>
      <c r="L153" s="252">
        <v>0</v>
      </c>
      <c r="M153" s="252">
        <v>0</v>
      </c>
      <c r="N153" s="252">
        <v>0</v>
      </c>
      <c r="O153" s="252">
        <v>0</v>
      </c>
      <c r="P153" s="252">
        <v>0</v>
      </c>
      <c r="Q153" s="252">
        <v>0</v>
      </c>
      <c r="R153" s="252">
        <v>0</v>
      </c>
      <c r="S153" s="252">
        <v>0</v>
      </c>
      <c r="T153" s="252">
        <v>0</v>
      </c>
      <c r="U153" s="252">
        <v>0</v>
      </c>
      <c r="V153" s="252">
        <v>0</v>
      </c>
      <c r="W153" s="252">
        <v>0</v>
      </c>
      <c r="X153" s="252">
        <v>0</v>
      </c>
      <c r="Y153" s="252">
        <v>0</v>
      </c>
      <c r="Z153" s="252">
        <v>0</v>
      </c>
      <c r="AA153" s="252">
        <v>0</v>
      </c>
      <c r="AB153" s="237">
        <v>0</v>
      </c>
      <c r="AC153" s="238">
        <v>0</v>
      </c>
      <c r="AD153" s="252">
        <v>0</v>
      </c>
      <c r="AE153" s="252">
        <v>0</v>
      </c>
      <c r="AF153" s="252">
        <v>0</v>
      </c>
      <c r="AG153" s="262">
        <v>0</v>
      </c>
      <c r="AH153" s="140">
        <v>2457</v>
      </c>
      <c r="AI153" s="140">
        <v>4680</v>
      </c>
      <c r="AJ153" s="252">
        <v>10040</v>
      </c>
      <c r="AK153" s="252">
        <v>9</v>
      </c>
    </row>
    <row r="154" spans="1:37" ht="18.75">
      <c r="A154" s="247">
        <v>520407</v>
      </c>
      <c r="B154" s="247">
        <v>147</v>
      </c>
      <c r="C154" s="31" t="s">
        <v>193</v>
      </c>
      <c r="D154" s="140">
        <v>0</v>
      </c>
      <c r="E154" s="140">
        <v>0</v>
      </c>
      <c r="F154" s="140">
        <v>0</v>
      </c>
      <c r="G154" s="140">
        <v>0</v>
      </c>
      <c r="H154" s="140">
        <v>0</v>
      </c>
      <c r="I154" s="140">
        <v>0</v>
      </c>
      <c r="J154" s="140">
        <v>0</v>
      </c>
      <c r="K154" s="252">
        <v>0</v>
      </c>
      <c r="L154" s="252">
        <v>179</v>
      </c>
      <c r="M154" s="252">
        <v>130</v>
      </c>
      <c r="N154" s="252">
        <v>0</v>
      </c>
      <c r="O154" s="252">
        <v>0</v>
      </c>
      <c r="P154" s="252">
        <v>0</v>
      </c>
      <c r="Q154" s="252">
        <v>0</v>
      </c>
      <c r="R154" s="252">
        <v>0</v>
      </c>
      <c r="S154" s="252">
        <v>0</v>
      </c>
      <c r="T154" s="252">
        <v>0</v>
      </c>
      <c r="U154" s="252">
        <v>0</v>
      </c>
      <c r="V154" s="252">
        <v>0</v>
      </c>
      <c r="W154" s="252">
        <v>0</v>
      </c>
      <c r="X154" s="252">
        <v>0</v>
      </c>
      <c r="Y154" s="252">
        <v>0</v>
      </c>
      <c r="Z154" s="252">
        <v>0</v>
      </c>
      <c r="AA154" s="252">
        <v>0</v>
      </c>
      <c r="AB154" s="237">
        <v>0</v>
      </c>
      <c r="AC154" s="238">
        <v>0</v>
      </c>
      <c r="AD154" s="252">
        <v>0</v>
      </c>
      <c r="AE154" s="252">
        <v>0</v>
      </c>
      <c r="AF154" s="252">
        <v>0</v>
      </c>
      <c r="AG154" s="262">
        <v>0</v>
      </c>
      <c r="AH154" s="140">
        <v>0</v>
      </c>
      <c r="AI154" s="140">
        <v>0</v>
      </c>
      <c r="AJ154" s="252">
        <v>0</v>
      </c>
      <c r="AK154" s="252">
        <v>0</v>
      </c>
    </row>
    <row r="155" spans="1:37" ht="18.75">
      <c r="A155" s="247">
        <v>520210</v>
      </c>
      <c r="B155" s="247">
        <v>148</v>
      </c>
      <c r="C155" s="31" t="s">
        <v>194</v>
      </c>
      <c r="D155" s="140">
        <v>1897</v>
      </c>
      <c r="E155" s="140">
        <v>0</v>
      </c>
      <c r="F155" s="140">
        <v>0</v>
      </c>
      <c r="G155" s="140">
        <v>0</v>
      </c>
      <c r="H155" s="140">
        <v>0</v>
      </c>
      <c r="I155" s="140">
        <v>0</v>
      </c>
      <c r="J155" s="140">
        <v>0</v>
      </c>
      <c r="K155" s="252">
        <v>1412</v>
      </c>
      <c r="L155" s="252">
        <v>0</v>
      </c>
      <c r="M155" s="252">
        <v>0</v>
      </c>
      <c r="N155" s="252">
        <v>0</v>
      </c>
      <c r="O155" s="252">
        <v>0</v>
      </c>
      <c r="P155" s="252">
        <v>0</v>
      </c>
      <c r="Q155" s="252">
        <v>0</v>
      </c>
      <c r="R155" s="252">
        <v>0</v>
      </c>
      <c r="S155" s="252">
        <v>0</v>
      </c>
      <c r="T155" s="252">
        <v>0</v>
      </c>
      <c r="U155" s="252">
        <v>0</v>
      </c>
      <c r="V155" s="252">
        <v>0</v>
      </c>
      <c r="W155" s="252">
        <v>0</v>
      </c>
      <c r="X155" s="252">
        <v>0</v>
      </c>
      <c r="Y155" s="252">
        <v>0</v>
      </c>
      <c r="Z155" s="252">
        <v>0</v>
      </c>
      <c r="AA155" s="252">
        <v>0</v>
      </c>
      <c r="AB155" s="237">
        <v>0</v>
      </c>
      <c r="AC155" s="238">
        <v>0</v>
      </c>
      <c r="AD155" s="252">
        <v>0</v>
      </c>
      <c r="AE155" s="252">
        <v>0</v>
      </c>
      <c r="AF155" s="252">
        <v>0</v>
      </c>
      <c r="AG155" s="262">
        <v>0</v>
      </c>
      <c r="AH155" s="140">
        <v>520</v>
      </c>
      <c r="AI155" s="140">
        <v>2807</v>
      </c>
      <c r="AJ155" s="252">
        <v>290</v>
      </c>
      <c r="AK155" s="252">
        <v>2</v>
      </c>
    </row>
    <row r="156" spans="1:37" ht="18.75">
      <c r="A156" s="247">
        <v>520191</v>
      </c>
      <c r="B156" s="247">
        <v>149</v>
      </c>
      <c r="C156" s="31" t="s">
        <v>195</v>
      </c>
      <c r="D156" s="140">
        <v>242</v>
      </c>
      <c r="E156" s="140">
        <v>0</v>
      </c>
      <c r="F156" s="140">
        <v>0</v>
      </c>
      <c r="G156" s="140">
        <v>0</v>
      </c>
      <c r="H156" s="140">
        <v>0</v>
      </c>
      <c r="I156" s="140">
        <v>0</v>
      </c>
      <c r="J156" s="140">
        <v>0</v>
      </c>
      <c r="K156" s="252">
        <v>905</v>
      </c>
      <c r="L156" s="252">
        <v>0</v>
      </c>
      <c r="M156" s="252">
        <v>0</v>
      </c>
      <c r="N156" s="252">
        <v>0</v>
      </c>
      <c r="O156" s="252">
        <v>0</v>
      </c>
      <c r="P156" s="252">
        <v>0</v>
      </c>
      <c r="Q156" s="252">
        <v>0</v>
      </c>
      <c r="R156" s="252">
        <v>0</v>
      </c>
      <c r="S156" s="252">
        <v>0</v>
      </c>
      <c r="T156" s="252">
        <v>0</v>
      </c>
      <c r="U156" s="252">
        <v>0</v>
      </c>
      <c r="V156" s="252">
        <v>0</v>
      </c>
      <c r="W156" s="252">
        <v>0</v>
      </c>
      <c r="X156" s="252">
        <v>0</v>
      </c>
      <c r="Y156" s="252">
        <v>0</v>
      </c>
      <c r="Z156" s="252">
        <v>0</v>
      </c>
      <c r="AA156" s="252">
        <v>0</v>
      </c>
      <c r="AB156" s="237">
        <v>0</v>
      </c>
      <c r="AC156" s="238">
        <v>0</v>
      </c>
      <c r="AD156" s="252">
        <v>0</v>
      </c>
      <c r="AE156" s="252">
        <v>0</v>
      </c>
      <c r="AF156" s="252">
        <v>0</v>
      </c>
      <c r="AG156" s="262">
        <v>0</v>
      </c>
      <c r="AH156" s="140">
        <v>0</v>
      </c>
      <c r="AI156" s="140">
        <v>0</v>
      </c>
      <c r="AJ156" s="252">
        <v>0</v>
      </c>
      <c r="AK156" s="252">
        <v>0</v>
      </c>
    </row>
    <row r="157" spans="1:37" ht="18.75">
      <c r="A157" s="247">
        <v>520188</v>
      </c>
      <c r="B157" s="247">
        <v>150</v>
      </c>
      <c r="C157" s="31" t="s">
        <v>196</v>
      </c>
      <c r="D157" s="140">
        <v>411</v>
      </c>
      <c r="E157" s="140">
        <v>119</v>
      </c>
      <c r="F157" s="140">
        <v>317</v>
      </c>
      <c r="G157" s="140">
        <v>0</v>
      </c>
      <c r="H157" s="140">
        <v>0</v>
      </c>
      <c r="I157" s="140">
        <v>0</v>
      </c>
      <c r="J157" s="140">
        <v>0</v>
      </c>
      <c r="K157" s="252">
        <v>7068</v>
      </c>
      <c r="L157" s="252">
        <v>0</v>
      </c>
      <c r="M157" s="252">
        <v>0</v>
      </c>
      <c r="N157" s="252">
        <v>76</v>
      </c>
      <c r="O157" s="252">
        <v>46</v>
      </c>
      <c r="P157" s="252">
        <v>0</v>
      </c>
      <c r="Q157" s="252">
        <v>0</v>
      </c>
      <c r="R157" s="252">
        <v>54</v>
      </c>
      <c r="S157" s="252">
        <v>0</v>
      </c>
      <c r="T157" s="252">
        <v>396</v>
      </c>
      <c r="U157" s="252">
        <v>0</v>
      </c>
      <c r="V157" s="252">
        <v>103</v>
      </c>
      <c r="W157" s="252">
        <v>0</v>
      </c>
      <c r="X157" s="252">
        <v>0</v>
      </c>
      <c r="Y157" s="252">
        <v>0</v>
      </c>
      <c r="Z157" s="252">
        <v>0</v>
      </c>
      <c r="AA157" s="252">
        <v>0</v>
      </c>
      <c r="AB157" s="237">
        <v>0</v>
      </c>
      <c r="AC157" s="238">
        <v>641</v>
      </c>
      <c r="AD157" s="252">
        <v>641</v>
      </c>
      <c r="AE157" s="252">
        <v>39</v>
      </c>
      <c r="AF157" s="252">
        <v>0</v>
      </c>
      <c r="AG157" s="262">
        <v>0</v>
      </c>
      <c r="AH157" s="140">
        <v>0</v>
      </c>
      <c r="AI157" s="140">
        <v>0</v>
      </c>
      <c r="AJ157" s="252">
        <v>0</v>
      </c>
      <c r="AK157" s="252">
        <v>0</v>
      </c>
    </row>
    <row r="158" spans="1:37" ht="18.75">
      <c r="A158" s="240">
        <v>520414</v>
      </c>
      <c r="B158" s="247">
        <v>151</v>
      </c>
      <c r="C158" s="31" t="s">
        <v>197</v>
      </c>
      <c r="D158" s="140">
        <v>7628</v>
      </c>
      <c r="E158" s="140">
        <v>0</v>
      </c>
      <c r="F158" s="140">
        <v>0</v>
      </c>
      <c r="G158" s="140">
        <v>0</v>
      </c>
      <c r="H158" s="140">
        <v>0</v>
      </c>
      <c r="I158" s="140">
        <v>0</v>
      </c>
      <c r="J158" s="140">
        <v>0</v>
      </c>
      <c r="K158" s="252">
        <v>6944</v>
      </c>
      <c r="L158" s="252">
        <v>0</v>
      </c>
      <c r="M158" s="252">
        <v>0</v>
      </c>
      <c r="N158" s="252">
        <v>0</v>
      </c>
      <c r="O158" s="252">
        <v>0</v>
      </c>
      <c r="P158" s="252">
        <v>0</v>
      </c>
      <c r="Q158" s="252">
        <v>0</v>
      </c>
      <c r="R158" s="252">
        <v>0</v>
      </c>
      <c r="S158" s="252">
        <v>0</v>
      </c>
      <c r="T158" s="252">
        <v>0</v>
      </c>
      <c r="U158" s="252">
        <v>0</v>
      </c>
      <c r="V158" s="252">
        <v>0</v>
      </c>
      <c r="W158" s="252">
        <v>0</v>
      </c>
      <c r="X158" s="252">
        <v>2167</v>
      </c>
      <c r="Y158" s="252">
        <v>0</v>
      </c>
      <c r="Z158" s="252">
        <v>0</v>
      </c>
      <c r="AA158" s="252">
        <v>0</v>
      </c>
      <c r="AB158" s="237">
        <v>0</v>
      </c>
      <c r="AC158" s="238">
        <v>0</v>
      </c>
      <c r="AD158" s="252">
        <v>0</v>
      </c>
      <c r="AE158" s="252">
        <v>0</v>
      </c>
      <c r="AF158" s="252">
        <v>0</v>
      </c>
      <c r="AG158" s="262">
        <v>0</v>
      </c>
      <c r="AH158" s="140">
        <v>0</v>
      </c>
      <c r="AI158" s="140">
        <v>0</v>
      </c>
      <c r="AJ158" s="252">
        <v>0</v>
      </c>
      <c r="AK158" s="252">
        <v>0</v>
      </c>
    </row>
    <row r="159" spans="1:37" ht="18.75">
      <c r="A159" s="247">
        <v>520269</v>
      </c>
      <c r="B159" s="247">
        <v>152</v>
      </c>
      <c r="C159" s="31" t="s">
        <v>198</v>
      </c>
      <c r="D159" s="140">
        <v>0</v>
      </c>
      <c r="E159" s="140">
        <v>0</v>
      </c>
      <c r="F159" s="140">
        <v>0</v>
      </c>
      <c r="G159" s="140">
        <v>0</v>
      </c>
      <c r="H159" s="140">
        <v>0</v>
      </c>
      <c r="I159" s="140">
        <v>0</v>
      </c>
      <c r="J159" s="140">
        <v>0</v>
      </c>
      <c r="K159" s="252">
        <v>0</v>
      </c>
      <c r="L159" s="252">
        <v>0</v>
      </c>
      <c r="M159" s="252">
        <v>0</v>
      </c>
      <c r="N159" s="252">
        <v>0</v>
      </c>
      <c r="O159" s="252">
        <v>0</v>
      </c>
      <c r="P159" s="252">
        <v>0</v>
      </c>
      <c r="Q159" s="252">
        <v>0</v>
      </c>
      <c r="R159" s="252">
        <v>0</v>
      </c>
      <c r="S159" s="252">
        <v>0</v>
      </c>
      <c r="T159" s="252">
        <v>0</v>
      </c>
      <c r="U159" s="252">
        <v>0</v>
      </c>
      <c r="V159" s="252">
        <v>0</v>
      </c>
      <c r="W159" s="252">
        <v>0</v>
      </c>
      <c r="X159" s="252">
        <v>0</v>
      </c>
      <c r="Y159" s="252">
        <v>0</v>
      </c>
      <c r="Z159" s="252">
        <v>0</v>
      </c>
      <c r="AA159" s="252">
        <v>0</v>
      </c>
      <c r="AB159" s="237">
        <v>0</v>
      </c>
      <c r="AC159" s="238">
        <v>0</v>
      </c>
      <c r="AD159" s="252">
        <v>0</v>
      </c>
      <c r="AE159" s="252">
        <v>0</v>
      </c>
      <c r="AF159" s="252">
        <v>0</v>
      </c>
      <c r="AG159" s="262">
        <v>0</v>
      </c>
      <c r="AH159" s="140">
        <v>380</v>
      </c>
      <c r="AI159" s="140">
        <v>758</v>
      </c>
      <c r="AJ159" s="252">
        <v>430</v>
      </c>
      <c r="AK159" s="252">
        <v>0</v>
      </c>
    </row>
    <row r="160" spans="1:37" ht="18.75">
      <c r="A160" s="247">
        <v>520391</v>
      </c>
      <c r="B160" s="247">
        <v>153</v>
      </c>
      <c r="C160" s="31" t="s">
        <v>199</v>
      </c>
      <c r="D160" s="140">
        <v>0</v>
      </c>
      <c r="E160" s="140">
        <v>0</v>
      </c>
      <c r="F160" s="140">
        <v>0</v>
      </c>
      <c r="G160" s="140">
        <v>0</v>
      </c>
      <c r="H160" s="140">
        <v>0</v>
      </c>
      <c r="I160" s="140">
        <v>0</v>
      </c>
      <c r="J160" s="140">
        <v>0</v>
      </c>
      <c r="K160" s="252">
        <v>0</v>
      </c>
      <c r="L160" s="252">
        <v>131</v>
      </c>
      <c r="M160" s="252">
        <v>0</v>
      </c>
      <c r="N160" s="252">
        <v>300</v>
      </c>
      <c r="O160" s="252">
        <v>247</v>
      </c>
      <c r="P160" s="252">
        <v>0</v>
      </c>
      <c r="Q160" s="252">
        <v>0</v>
      </c>
      <c r="R160" s="252">
        <v>0</v>
      </c>
      <c r="S160" s="252">
        <v>0</v>
      </c>
      <c r="T160" s="252">
        <v>0</v>
      </c>
      <c r="U160" s="252">
        <v>0</v>
      </c>
      <c r="V160" s="252">
        <v>0</v>
      </c>
      <c r="W160" s="252">
        <v>0</v>
      </c>
      <c r="X160" s="252">
        <v>0</v>
      </c>
      <c r="Y160" s="252">
        <v>0</v>
      </c>
      <c r="Z160" s="252">
        <v>0</v>
      </c>
      <c r="AA160" s="252">
        <v>0</v>
      </c>
      <c r="AB160" s="237">
        <v>0</v>
      </c>
      <c r="AC160" s="238">
        <v>68</v>
      </c>
      <c r="AD160" s="252">
        <v>35</v>
      </c>
      <c r="AE160" s="252">
        <v>0</v>
      </c>
      <c r="AF160" s="252">
        <v>33</v>
      </c>
      <c r="AG160" s="262">
        <v>0</v>
      </c>
      <c r="AH160" s="140">
        <v>0</v>
      </c>
      <c r="AI160" s="140">
        <v>0</v>
      </c>
      <c r="AJ160" s="252">
        <v>0</v>
      </c>
      <c r="AK160" s="252">
        <v>0</v>
      </c>
    </row>
    <row r="161" spans="1:37" ht="18.75">
      <c r="A161" s="247">
        <v>520243</v>
      </c>
      <c r="B161" s="247">
        <v>154</v>
      </c>
      <c r="C161" s="31" t="s">
        <v>200</v>
      </c>
      <c r="D161" s="140">
        <v>0</v>
      </c>
      <c r="E161" s="140">
        <v>0</v>
      </c>
      <c r="F161" s="140">
        <v>0</v>
      </c>
      <c r="G161" s="140">
        <v>0</v>
      </c>
      <c r="H161" s="140">
        <v>0</v>
      </c>
      <c r="I161" s="140">
        <v>0</v>
      </c>
      <c r="J161" s="140">
        <v>0</v>
      </c>
      <c r="K161" s="252">
        <v>0</v>
      </c>
      <c r="L161" s="252">
        <v>0</v>
      </c>
      <c r="M161" s="252">
        <v>0</v>
      </c>
      <c r="N161" s="252">
        <v>0</v>
      </c>
      <c r="O161" s="252">
        <v>0</v>
      </c>
      <c r="P161" s="252">
        <v>0</v>
      </c>
      <c r="Q161" s="252">
        <v>0</v>
      </c>
      <c r="R161" s="252">
        <v>0</v>
      </c>
      <c r="S161" s="252">
        <v>0</v>
      </c>
      <c r="T161" s="252">
        <v>0</v>
      </c>
      <c r="U161" s="252">
        <v>0</v>
      </c>
      <c r="V161" s="252">
        <v>0</v>
      </c>
      <c r="W161" s="252">
        <v>0</v>
      </c>
      <c r="X161" s="252">
        <v>0</v>
      </c>
      <c r="Y161" s="252">
        <v>0</v>
      </c>
      <c r="Z161" s="252">
        <v>0</v>
      </c>
      <c r="AA161" s="252">
        <v>0</v>
      </c>
      <c r="AB161" s="237">
        <v>0</v>
      </c>
      <c r="AC161" s="238">
        <v>0</v>
      </c>
      <c r="AD161" s="252">
        <v>0</v>
      </c>
      <c r="AE161" s="252">
        <v>0</v>
      </c>
      <c r="AF161" s="252">
        <v>0</v>
      </c>
      <c r="AG161" s="262">
        <v>0</v>
      </c>
      <c r="AH161" s="140">
        <v>797</v>
      </c>
      <c r="AI161" s="140">
        <v>1373</v>
      </c>
      <c r="AJ161" s="252">
        <v>2244</v>
      </c>
      <c r="AK161" s="252">
        <v>10</v>
      </c>
    </row>
    <row r="162" spans="1:37" ht="18.75">
      <c r="A162" s="247">
        <v>520264</v>
      </c>
      <c r="B162" s="247">
        <v>155</v>
      </c>
      <c r="C162" s="31" t="s">
        <v>201</v>
      </c>
      <c r="D162" s="140">
        <v>0</v>
      </c>
      <c r="E162" s="140">
        <v>0</v>
      </c>
      <c r="F162" s="140">
        <v>0</v>
      </c>
      <c r="G162" s="140">
        <v>0</v>
      </c>
      <c r="H162" s="140">
        <v>0</v>
      </c>
      <c r="I162" s="140">
        <v>0</v>
      </c>
      <c r="J162" s="140">
        <v>0</v>
      </c>
      <c r="K162" s="252">
        <v>0</v>
      </c>
      <c r="L162" s="252">
        <v>0</v>
      </c>
      <c r="M162" s="252">
        <v>0</v>
      </c>
      <c r="N162" s="252">
        <v>0</v>
      </c>
      <c r="O162" s="252">
        <v>0</v>
      </c>
      <c r="P162" s="252">
        <v>0</v>
      </c>
      <c r="Q162" s="252">
        <v>0</v>
      </c>
      <c r="R162" s="252">
        <v>0</v>
      </c>
      <c r="S162" s="252">
        <v>0</v>
      </c>
      <c r="T162" s="252">
        <v>0</v>
      </c>
      <c r="U162" s="252">
        <v>0</v>
      </c>
      <c r="V162" s="252">
        <v>0</v>
      </c>
      <c r="W162" s="252">
        <v>0</v>
      </c>
      <c r="X162" s="252">
        <v>0</v>
      </c>
      <c r="Y162" s="252">
        <v>0</v>
      </c>
      <c r="Z162" s="252">
        <v>0</v>
      </c>
      <c r="AA162" s="252">
        <v>0</v>
      </c>
      <c r="AB162" s="237">
        <v>0</v>
      </c>
      <c r="AC162" s="238">
        <v>0</v>
      </c>
      <c r="AD162" s="252">
        <v>0</v>
      </c>
      <c r="AE162" s="252">
        <v>0</v>
      </c>
      <c r="AF162" s="252">
        <v>0</v>
      </c>
      <c r="AG162" s="262">
        <v>0</v>
      </c>
      <c r="AH162" s="140">
        <v>5358</v>
      </c>
      <c r="AI162" s="140">
        <v>1816</v>
      </c>
      <c r="AJ162" s="252">
        <v>6236</v>
      </c>
      <c r="AK162" s="252">
        <v>23</v>
      </c>
    </row>
    <row r="163" spans="1:37" ht="18.75">
      <c r="A163" s="247">
        <v>520314</v>
      </c>
      <c r="B163" s="247">
        <v>156</v>
      </c>
      <c r="C163" s="31" t="s">
        <v>202</v>
      </c>
      <c r="D163" s="140">
        <v>0</v>
      </c>
      <c r="E163" s="140">
        <v>0</v>
      </c>
      <c r="F163" s="140">
        <v>0</v>
      </c>
      <c r="G163" s="140">
        <v>0</v>
      </c>
      <c r="H163" s="140">
        <v>0</v>
      </c>
      <c r="I163" s="140">
        <v>0</v>
      </c>
      <c r="J163" s="140">
        <v>0</v>
      </c>
      <c r="K163" s="252">
        <v>0</v>
      </c>
      <c r="L163" s="252">
        <v>0</v>
      </c>
      <c r="M163" s="252">
        <v>0</v>
      </c>
      <c r="N163" s="252">
        <v>0</v>
      </c>
      <c r="O163" s="252">
        <v>0</v>
      </c>
      <c r="P163" s="252">
        <v>0</v>
      </c>
      <c r="Q163" s="252">
        <v>0</v>
      </c>
      <c r="R163" s="252">
        <v>0</v>
      </c>
      <c r="S163" s="252">
        <v>0</v>
      </c>
      <c r="T163" s="252">
        <v>0</v>
      </c>
      <c r="U163" s="252">
        <v>0</v>
      </c>
      <c r="V163" s="252">
        <v>0</v>
      </c>
      <c r="W163" s="252">
        <v>0</v>
      </c>
      <c r="X163" s="252">
        <v>0</v>
      </c>
      <c r="Y163" s="252">
        <v>0</v>
      </c>
      <c r="Z163" s="252">
        <v>0</v>
      </c>
      <c r="AA163" s="252">
        <v>0</v>
      </c>
      <c r="AB163" s="237">
        <v>0</v>
      </c>
      <c r="AC163" s="238">
        <v>0</v>
      </c>
      <c r="AD163" s="252">
        <v>0</v>
      </c>
      <c r="AE163" s="252">
        <v>0</v>
      </c>
      <c r="AF163" s="252">
        <v>0</v>
      </c>
      <c r="AG163" s="262">
        <v>0</v>
      </c>
      <c r="AH163" s="140">
        <v>746</v>
      </c>
      <c r="AI163" s="140">
        <v>2731</v>
      </c>
      <c r="AJ163" s="252">
        <v>1740</v>
      </c>
      <c r="AK163" s="252">
        <v>0</v>
      </c>
    </row>
    <row r="164" spans="1:37" ht="18.75">
      <c r="A164" s="247">
        <v>520179</v>
      </c>
      <c r="B164" s="247">
        <v>157</v>
      </c>
      <c r="C164" s="31" t="s">
        <v>203</v>
      </c>
      <c r="D164" s="140">
        <v>0</v>
      </c>
      <c r="E164" s="140">
        <v>0</v>
      </c>
      <c r="F164" s="140">
        <v>0</v>
      </c>
      <c r="G164" s="140">
        <v>0</v>
      </c>
      <c r="H164" s="140">
        <v>0</v>
      </c>
      <c r="I164" s="140">
        <v>0</v>
      </c>
      <c r="J164" s="140">
        <v>0</v>
      </c>
      <c r="K164" s="252">
        <v>0</v>
      </c>
      <c r="L164" s="252">
        <v>0</v>
      </c>
      <c r="M164" s="252">
        <v>0</v>
      </c>
      <c r="N164" s="252">
        <v>0</v>
      </c>
      <c r="O164" s="252">
        <v>0</v>
      </c>
      <c r="P164" s="252">
        <v>0</v>
      </c>
      <c r="Q164" s="252">
        <v>0</v>
      </c>
      <c r="R164" s="252">
        <v>0</v>
      </c>
      <c r="S164" s="252">
        <v>0</v>
      </c>
      <c r="T164" s="252">
        <v>0</v>
      </c>
      <c r="U164" s="252">
        <v>0</v>
      </c>
      <c r="V164" s="252">
        <v>0</v>
      </c>
      <c r="W164" s="252">
        <v>0</v>
      </c>
      <c r="X164" s="252">
        <v>0</v>
      </c>
      <c r="Y164" s="252">
        <v>0</v>
      </c>
      <c r="Z164" s="252">
        <v>0</v>
      </c>
      <c r="AA164" s="252">
        <v>0</v>
      </c>
      <c r="AB164" s="237">
        <v>0</v>
      </c>
      <c r="AC164" s="238">
        <v>0</v>
      </c>
      <c r="AD164" s="252">
        <v>0</v>
      </c>
      <c r="AE164" s="252">
        <v>0</v>
      </c>
      <c r="AF164" s="252">
        <v>0</v>
      </c>
      <c r="AG164" s="262">
        <v>0</v>
      </c>
      <c r="AH164" s="140">
        <v>81</v>
      </c>
      <c r="AI164" s="140">
        <v>117</v>
      </c>
      <c r="AJ164" s="252">
        <v>78</v>
      </c>
      <c r="AK164" s="252">
        <v>2</v>
      </c>
    </row>
    <row r="165" spans="1:37" ht="30">
      <c r="A165" s="247">
        <v>520195</v>
      </c>
      <c r="B165" s="247">
        <v>158</v>
      </c>
      <c r="C165" s="31" t="s">
        <v>204</v>
      </c>
      <c r="D165" s="140">
        <v>463</v>
      </c>
      <c r="E165" s="140">
        <v>0</v>
      </c>
      <c r="F165" s="140">
        <v>0</v>
      </c>
      <c r="G165" s="140">
        <v>0</v>
      </c>
      <c r="H165" s="140">
        <v>0</v>
      </c>
      <c r="I165" s="140">
        <v>0</v>
      </c>
      <c r="J165" s="140">
        <v>0</v>
      </c>
      <c r="K165" s="252">
        <v>4208</v>
      </c>
      <c r="L165" s="252">
        <v>0</v>
      </c>
      <c r="M165" s="252">
        <v>0</v>
      </c>
      <c r="N165" s="252">
        <v>0</v>
      </c>
      <c r="O165" s="252">
        <v>0</v>
      </c>
      <c r="P165" s="252">
        <v>0</v>
      </c>
      <c r="Q165" s="252">
        <v>0</v>
      </c>
      <c r="R165" s="252">
        <v>0</v>
      </c>
      <c r="S165" s="252">
        <v>0</v>
      </c>
      <c r="T165" s="252">
        <v>0</v>
      </c>
      <c r="U165" s="252">
        <v>0</v>
      </c>
      <c r="V165" s="252">
        <v>0</v>
      </c>
      <c r="W165" s="252">
        <v>0</v>
      </c>
      <c r="X165" s="252">
        <v>0</v>
      </c>
      <c r="Y165" s="252">
        <v>0</v>
      </c>
      <c r="Z165" s="252">
        <v>0</v>
      </c>
      <c r="AA165" s="252">
        <v>0</v>
      </c>
      <c r="AB165" s="237">
        <v>0</v>
      </c>
      <c r="AC165" s="238">
        <v>0</v>
      </c>
      <c r="AD165" s="252">
        <v>0</v>
      </c>
      <c r="AE165" s="252">
        <v>0</v>
      </c>
      <c r="AF165" s="252">
        <v>0</v>
      </c>
      <c r="AG165" s="262">
        <v>0</v>
      </c>
      <c r="AH165" s="140">
        <v>0</v>
      </c>
      <c r="AI165" s="140">
        <v>0</v>
      </c>
      <c r="AJ165" s="252">
        <v>0</v>
      </c>
      <c r="AK165" s="252">
        <v>0</v>
      </c>
    </row>
    <row r="166" spans="1:37" ht="18.75">
      <c r="A166" s="247">
        <v>520310</v>
      </c>
      <c r="B166" s="247">
        <v>159</v>
      </c>
      <c r="C166" s="31" t="s">
        <v>205</v>
      </c>
      <c r="D166" s="140">
        <v>0</v>
      </c>
      <c r="E166" s="140">
        <v>0</v>
      </c>
      <c r="F166" s="140">
        <v>0</v>
      </c>
      <c r="G166" s="140">
        <v>0</v>
      </c>
      <c r="H166" s="140">
        <v>0</v>
      </c>
      <c r="I166" s="140">
        <v>0</v>
      </c>
      <c r="J166" s="140">
        <v>0</v>
      </c>
      <c r="K166" s="252">
        <v>0</v>
      </c>
      <c r="L166" s="252">
        <v>0</v>
      </c>
      <c r="M166" s="252">
        <v>311</v>
      </c>
      <c r="N166" s="252">
        <v>0</v>
      </c>
      <c r="O166" s="252">
        <v>0</v>
      </c>
      <c r="P166" s="252">
        <v>0</v>
      </c>
      <c r="Q166" s="252">
        <v>0</v>
      </c>
      <c r="R166" s="252">
        <v>0</v>
      </c>
      <c r="S166" s="252">
        <v>0</v>
      </c>
      <c r="T166" s="252">
        <v>0</v>
      </c>
      <c r="U166" s="252">
        <v>0</v>
      </c>
      <c r="V166" s="252">
        <v>0</v>
      </c>
      <c r="W166" s="252">
        <v>0</v>
      </c>
      <c r="X166" s="252">
        <v>0</v>
      </c>
      <c r="Y166" s="252">
        <v>0</v>
      </c>
      <c r="Z166" s="252">
        <v>0</v>
      </c>
      <c r="AA166" s="252">
        <v>0</v>
      </c>
      <c r="AB166" s="237">
        <v>0</v>
      </c>
      <c r="AC166" s="238">
        <v>0</v>
      </c>
      <c r="AD166" s="252">
        <v>0</v>
      </c>
      <c r="AE166" s="252">
        <v>0</v>
      </c>
      <c r="AF166" s="252">
        <v>0</v>
      </c>
      <c r="AG166" s="262">
        <v>0</v>
      </c>
      <c r="AH166" s="140">
        <v>0</v>
      </c>
      <c r="AI166" s="140">
        <v>0</v>
      </c>
      <c r="AJ166" s="252">
        <v>0</v>
      </c>
      <c r="AK166" s="252">
        <v>0</v>
      </c>
    </row>
    <row r="167" spans="1:37" ht="18.75">
      <c r="A167" s="247">
        <v>520394</v>
      </c>
      <c r="B167" s="247">
        <v>160</v>
      </c>
      <c r="C167" s="31" t="s">
        <v>206</v>
      </c>
      <c r="D167" s="140">
        <v>0</v>
      </c>
      <c r="E167" s="140">
        <v>0</v>
      </c>
      <c r="F167" s="140">
        <v>0</v>
      </c>
      <c r="G167" s="140">
        <v>0</v>
      </c>
      <c r="H167" s="140">
        <v>0</v>
      </c>
      <c r="I167" s="140">
        <v>0</v>
      </c>
      <c r="J167" s="140">
        <v>0</v>
      </c>
      <c r="K167" s="252">
        <v>0</v>
      </c>
      <c r="L167" s="252">
        <v>0</v>
      </c>
      <c r="M167" s="252">
        <v>0</v>
      </c>
      <c r="N167" s="252">
        <v>0</v>
      </c>
      <c r="O167" s="252">
        <v>0</v>
      </c>
      <c r="P167" s="252">
        <v>0</v>
      </c>
      <c r="Q167" s="252">
        <v>0</v>
      </c>
      <c r="R167" s="252">
        <v>0</v>
      </c>
      <c r="S167" s="252">
        <v>0</v>
      </c>
      <c r="T167" s="252">
        <v>0</v>
      </c>
      <c r="U167" s="252">
        <v>0</v>
      </c>
      <c r="V167" s="252">
        <v>0</v>
      </c>
      <c r="W167" s="252">
        <v>0</v>
      </c>
      <c r="X167" s="252">
        <v>0</v>
      </c>
      <c r="Y167" s="252">
        <v>0</v>
      </c>
      <c r="Z167" s="252">
        <v>0</v>
      </c>
      <c r="AA167" s="252">
        <v>0</v>
      </c>
      <c r="AB167" s="237">
        <v>0</v>
      </c>
      <c r="AC167" s="238">
        <v>10</v>
      </c>
      <c r="AD167" s="252">
        <v>10</v>
      </c>
      <c r="AE167" s="252">
        <v>0</v>
      </c>
      <c r="AF167" s="252">
        <v>0</v>
      </c>
      <c r="AG167" s="262">
        <v>0</v>
      </c>
      <c r="AH167" s="140">
        <v>0</v>
      </c>
      <c r="AI167" s="140">
        <v>0</v>
      </c>
      <c r="AJ167" s="252">
        <v>0</v>
      </c>
      <c r="AK167" s="252">
        <v>0</v>
      </c>
    </row>
    <row r="168" spans="1:37" ht="18.75">
      <c r="A168" s="247">
        <v>520398</v>
      </c>
      <c r="B168" s="247">
        <v>161</v>
      </c>
      <c r="C168" s="31" t="s">
        <v>207</v>
      </c>
      <c r="D168" s="140">
        <v>0</v>
      </c>
      <c r="E168" s="140">
        <v>0</v>
      </c>
      <c r="F168" s="140">
        <v>0</v>
      </c>
      <c r="G168" s="140">
        <v>0</v>
      </c>
      <c r="H168" s="140">
        <v>0</v>
      </c>
      <c r="I168" s="140">
        <v>0</v>
      </c>
      <c r="J168" s="140">
        <v>0</v>
      </c>
      <c r="K168" s="252">
        <v>0</v>
      </c>
      <c r="L168" s="252">
        <v>0</v>
      </c>
      <c r="M168" s="252">
        <v>0</v>
      </c>
      <c r="N168" s="252">
        <v>0</v>
      </c>
      <c r="O168" s="252">
        <v>0</v>
      </c>
      <c r="P168" s="252">
        <v>0</v>
      </c>
      <c r="Q168" s="252">
        <v>0</v>
      </c>
      <c r="R168" s="252">
        <v>0</v>
      </c>
      <c r="S168" s="252">
        <v>0</v>
      </c>
      <c r="T168" s="252">
        <v>0</v>
      </c>
      <c r="U168" s="252">
        <v>0</v>
      </c>
      <c r="V168" s="252">
        <v>0</v>
      </c>
      <c r="W168" s="252">
        <v>0</v>
      </c>
      <c r="X168" s="252">
        <v>0</v>
      </c>
      <c r="Y168" s="252">
        <v>0</v>
      </c>
      <c r="Z168" s="252">
        <v>0</v>
      </c>
      <c r="AA168" s="252">
        <v>0</v>
      </c>
      <c r="AB168" s="237">
        <v>0</v>
      </c>
      <c r="AC168" s="238">
        <v>24</v>
      </c>
      <c r="AD168" s="252">
        <v>0</v>
      </c>
      <c r="AE168" s="252">
        <v>0</v>
      </c>
      <c r="AF168" s="252">
        <v>24</v>
      </c>
      <c r="AG168" s="262">
        <v>0</v>
      </c>
      <c r="AH168" s="140">
        <v>0</v>
      </c>
      <c r="AI168" s="140">
        <v>0</v>
      </c>
      <c r="AJ168" s="252">
        <v>0</v>
      </c>
      <c r="AK168" s="252">
        <v>0</v>
      </c>
    </row>
    <row r="169" spans="1:37" ht="18.75">
      <c r="A169" s="240">
        <v>520411</v>
      </c>
      <c r="B169" s="247">
        <v>162</v>
      </c>
      <c r="C169" s="31" t="s">
        <v>208</v>
      </c>
      <c r="D169" s="140">
        <v>0</v>
      </c>
      <c r="E169" s="140">
        <v>0</v>
      </c>
      <c r="F169" s="140">
        <v>0</v>
      </c>
      <c r="G169" s="140">
        <v>0</v>
      </c>
      <c r="H169" s="140">
        <v>0</v>
      </c>
      <c r="I169" s="140">
        <v>0</v>
      </c>
      <c r="J169" s="140">
        <v>0</v>
      </c>
      <c r="K169" s="252">
        <v>0</v>
      </c>
      <c r="L169" s="252">
        <v>0</v>
      </c>
      <c r="M169" s="252">
        <v>102</v>
      </c>
      <c r="N169" s="252">
        <v>0</v>
      </c>
      <c r="O169" s="252">
        <v>0</v>
      </c>
      <c r="P169" s="252">
        <v>0</v>
      </c>
      <c r="Q169" s="252">
        <v>0</v>
      </c>
      <c r="R169" s="252">
        <v>0</v>
      </c>
      <c r="S169" s="252">
        <v>0</v>
      </c>
      <c r="T169" s="252">
        <v>0</v>
      </c>
      <c r="U169" s="252">
        <v>0</v>
      </c>
      <c r="V169" s="252">
        <v>0</v>
      </c>
      <c r="W169" s="252">
        <v>0</v>
      </c>
      <c r="X169" s="252">
        <v>0</v>
      </c>
      <c r="Y169" s="252">
        <v>0</v>
      </c>
      <c r="Z169" s="252">
        <v>0</v>
      </c>
      <c r="AA169" s="252">
        <v>0</v>
      </c>
      <c r="AB169" s="237">
        <v>0</v>
      </c>
      <c r="AC169" s="238">
        <v>4</v>
      </c>
      <c r="AD169" s="252">
        <v>4</v>
      </c>
      <c r="AE169" s="252">
        <v>0</v>
      </c>
      <c r="AF169" s="252">
        <v>0</v>
      </c>
      <c r="AG169" s="262">
        <v>0</v>
      </c>
      <c r="AH169" s="140">
        <v>0</v>
      </c>
      <c r="AI169" s="140">
        <v>0</v>
      </c>
      <c r="AJ169" s="252">
        <v>0</v>
      </c>
      <c r="AK169" s="252">
        <v>0</v>
      </c>
    </row>
    <row r="170" spans="1:37" ht="18.75">
      <c r="A170" s="247">
        <v>520296</v>
      </c>
      <c r="B170" s="247">
        <v>163</v>
      </c>
      <c r="C170" s="31" t="s">
        <v>209</v>
      </c>
      <c r="D170" s="140">
        <v>562</v>
      </c>
      <c r="E170" s="140">
        <v>0</v>
      </c>
      <c r="F170" s="140">
        <v>0</v>
      </c>
      <c r="G170" s="140">
        <v>0</v>
      </c>
      <c r="H170" s="140">
        <v>0</v>
      </c>
      <c r="I170" s="140">
        <v>0</v>
      </c>
      <c r="J170" s="140">
        <v>0</v>
      </c>
      <c r="K170" s="252">
        <v>379</v>
      </c>
      <c r="L170" s="252">
        <v>0</v>
      </c>
      <c r="M170" s="252">
        <v>0</v>
      </c>
      <c r="N170" s="252">
        <v>0</v>
      </c>
      <c r="O170" s="252">
        <v>0</v>
      </c>
      <c r="P170" s="252">
        <v>0</v>
      </c>
      <c r="Q170" s="252">
        <v>0</v>
      </c>
      <c r="R170" s="252">
        <v>0</v>
      </c>
      <c r="S170" s="252">
        <v>0</v>
      </c>
      <c r="T170" s="252">
        <v>0</v>
      </c>
      <c r="U170" s="252">
        <v>0</v>
      </c>
      <c r="V170" s="252">
        <v>0</v>
      </c>
      <c r="W170" s="252">
        <v>0</v>
      </c>
      <c r="X170" s="252">
        <v>0</v>
      </c>
      <c r="Y170" s="252">
        <v>0</v>
      </c>
      <c r="Z170" s="252">
        <v>0</v>
      </c>
      <c r="AA170" s="252">
        <v>0</v>
      </c>
      <c r="AB170" s="237">
        <v>0</v>
      </c>
      <c r="AC170" s="238">
        <v>182</v>
      </c>
      <c r="AD170" s="252">
        <v>182</v>
      </c>
      <c r="AE170" s="252">
        <v>86</v>
      </c>
      <c r="AF170" s="252">
        <v>0</v>
      </c>
      <c r="AG170" s="262">
        <v>0</v>
      </c>
      <c r="AH170" s="140">
        <v>198</v>
      </c>
      <c r="AI170" s="140">
        <v>165</v>
      </c>
      <c r="AJ170" s="252">
        <v>149</v>
      </c>
      <c r="AK170" s="252">
        <v>2</v>
      </c>
    </row>
    <row r="171" spans="1:37" ht="18.75">
      <c r="A171" s="247">
        <v>520346</v>
      </c>
      <c r="B171" s="247">
        <v>164</v>
      </c>
      <c r="C171" s="31" t="s">
        <v>210</v>
      </c>
      <c r="D171" s="140">
        <v>0</v>
      </c>
      <c r="E171" s="140">
        <v>0</v>
      </c>
      <c r="F171" s="140">
        <v>0</v>
      </c>
      <c r="G171" s="140">
        <v>0</v>
      </c>
      <c r="H171" s="140">
        <v>0</v>
      </c>
      <c r="I171" s="140">
        <v>0</v>
      </c>
      <c r="J171" s="140">
        <v>0</v>
      </c>
      <c r="K171" s="252">
        <v>0</v>
      </c>
      <c r="L171" s="252">
        <v>0</v>
      </c>
      <c r="M171" s="252">
        <v>0</v>
      </c>
      <c r="N171" s="252">
        <v>0</v>
      </c>
      <c r="O171" s="252">
        <v>0</v>
      </c>
      <c r="P171" s="252">
        <v>0</v>
      </c>
      <c r="Q171" s="252">
        <v>0</v>
      </c>
      <c r="R171" s="252">
        <v>0</v>
      </c>
      <c r="S171" s="252">
        <v>0</v>
      </c>
      <c r="T171" s="252">
        <v>0</v>
      </c>
      <c r="U171" s="252">
        <v>0</v>
      </c>
      <c r="V171" s="252">
        <v>0</v>
      </c>
      <c r="W171" s="252">
        <v>0</v>
      </c>
      <c r="X171" s="252">
        <v>0</v>
      </c>
      <c r="Y171" s="252">
        <v>0</v>
      </c>
      <c r="Z171" s="252">
        <v>0</v>
      </c>
      <c r="AA171" s="252">
        <v>0</v>
      </c>
      <c r="AB171" s="237">
        <v>0</v>
      </c>
      <c r="AC171" s="238">
        <v>0</v>
      </c>
      <c r="AD171" s="252">
        <v>0</v>
      </c>
      <c r="AE171" s="252">
        <v>0</v>
      </c>
      <c r="AF171" s="252">
        <v>0</v>
      </c>
      <c r="AG171" s="262">
        <v>0</v>
      </c>
      <c r="AH171" s="140">
        <v>226</v>
      </c>
      <c r="AI171" s="140">
        <v>514</v>
      </c>
      <c r="AJ171" s="252">
        <v>356</v>
      </c>
      <c r="AK171" s="252">
        <v>3</v>
      </c>
    </row>
    <row r="172" spans="1:37" ht="18.75">
      <c r="A172" s="247">
        <v>520315</v>
      </c>
      <c r="B172" s="247">
        <v>165</v>
      </c>
      <c r="C172" s="31" t="s">
        <v>211</v>
      </c>
      <c r="D172" s="140">
        <v>0</v>
      </c>
      <c r="E172" s="140">
        <v>0</v>
      </c>
      <c r="F172" s="140">
        <v>0</v>
      </c>
      <c r="G172" s="140">
        <v>0</v>
      </c>
      <c r="H172" s="140">
        <v>0</v>
      </c>
      <c r="I172" s="140">
        <v>0</v>
      </c>
      <c r="J172" s="140">
        <v>0</v>
      </c>
      <c r="K172" s="252">
        <v>0</v>
      </c>
      <c r="L172" s="252">
        <v>0</v>
      </c>
      <c r="M172" s="252">
        <v>0</v>
      </c>
      <c r="N172" s="252">
        <v>0</v>
      </c>
      <c r="O172" s="252">
        <v>0</v>
      </c>
      <c r="P172" s="252">
        <v>0</v>
      </c>
      <c r="Q172" s="252">
        <v>0</v>
      </c>
      <c r="R172" s="252">
        <v>0</v>
      </c>
      <c r="S172" s="252">
        <v>0</v>
      </c>
      <c r="T172" s="252">
        <v>0</v>
      </c>
      <c r="U172" s="252">
        <v>0</v>
      </c>
      <c r="V172" s="252">
        <v>0</v>
      </c>
      <c r="W172" s="252">
        <v>0</v>
      </c>
      <c r="X172" s="252">
        <v>0</v>
      </c>
      <c r="Y172" s="252">
        <v>0</v>
      </c>
      <c r="Z172" s="252">
        <v>0</v>
      </c>
      <c r="AA172" s="252">
        <v>0</v>
      </c>
      <c r="AB172" s="237">
        <v>0</v>
      </c>
      <c r="AC172" s="238">
        <v>0</v>
      </c>
      <c r="AD172" s="252">
        <v>0</v>
      </c>
      <c r="AE172" s="252">
        <v>0</v>
      </c>
      <c r="AF172" s="252">
        <v>0</v>
      </c>
      <c r="AG172" s="262">
        <v>1018</v>
      </c>
      <c r="AH172" s="140">
        <v>0</v>
      </c>
      <c r="AI172" s="140">
        <v>0</v>
      </c>
      <c r="AJ172" s="252">
        <v>0</v>
      </c>
      <c r="AK172" s="252">
        <v>0</v>
      </c>
    </row>
    <row r="173" spans="1:37" ht="30">
      <c r="A173" s="247">
        <v>520309</v>
      </c>
      <c r="B173" s="247">
        <v>166</v>
      </c>
      <c r="C173" s="31" t="s">
        <v>212</v>
      </c>
      <c r="D173" s="140">
        <v>115</v>
      </c>
      <c r="E173" s="140">
        <v>0</v>
      </c>
      <c r="F173" s="140">
        <v>0</v>
      </c>
      <c r="G173" s="140">
        <v>0</v>
      </c>
      <c r="H173" s="140">
        <v>0</v>
      </c>
      <c r="I173" s="140">
        <v>0</v>
      </c>
      <c r="J173" s="140">
        <v>0</v>
      </c>
      <c r="K173" s="252">
        <v>2002</v>
      </c>
      <c r="L173" s="252">
        <v>0</v>
      </c>
      <c r="M173" s="252">
        <v>0</v>
      </c>
      <c r="N173" s="252">
        <v>0</v>
      </c>
      <c r="O173" s="252">
        <v>357</v>
      </c>
      <c r="P173" s="252">
        <v>0</v>
      </c>
      <c r="Q173" s="252">
        <v>0</v>
      </c>
      <c r="R173" s="252">
        <v>0</v>
      </c>
      <c r="S173" s="252">
        <v>0</v>
      </c>
      <c r="T173" s="252">
        <v>0</v>
      </c>
      <c r="U173" s="252">
        <v>0</v>
      </c>
      <c r="V173" s="252">
        <v>0</v>
      </c>
      <c r="W173" s="252">
        <v>0</v>
      </c>
      <c r="X173" s="252">
        <v>0</v>
      </c>
      <c r="Y173" s="252">
        <v>0</v>
      </c>
      <c r="Z173" s="252">
        <v>0</v>
      </c>
      <c r="AA173" s="252">
        <v>0</v>
      </c>
      <c r="AB173" s="237">
        <v>0</v>
      </c>
      <c r="AC173" s="238">
        <v>0</v>
      </c>
      <c r="AD173" s="252">
        <v>0</v>
      </c>
      <c r="AE173" s="252">
        <v>0</v>
      </c>
      <c r="AF173" s="252">
        <v>0</v>
      </c>
      <c r="AG173" s="262">
        <v>0</v>
      </c>
      <c r="AH173" s="140">
        <v>1825</v>
      </c>
      <c r="AI173" s="140">
        <v>1372</v>
      </c>
      <c r="AJ173" s="252">
        <v>4232</v>
      </c>
      <c r="AK173" s="252">
        <v>3</v>
      </c>
    </row>
    <row r="174" spans="1:37" ht="18.75">
      <c r="A174" s="247">
        <v>520259</v>
      </c>
      <c r="B174" s="247">
        <v>167</v>
      </c>
      <c r="C174" s="31" t="s">
        <v>213</v>
      </c>
      <c r="D174" s="140">
        <v>0</v>
      </c>
      <c r="E174" s="140">
        <v>0</v>
      </c>
      <c r="F174" s="140">
        <v>0</v>
      </c>
      <c r="G174" s="140">
        <v>0</v>
      </c>
      <c r="H174" s="140">
        <v>0</v>
      </c>
      <c r="I174" s="140">
        <v>0</v>
      </c>
      <c r="J174" s="140">
        <v>0</v>
      </c>
      <c r="K174" s="252">
        <v>0</v>
      </c>
      <c r="L174" s="252">
        <v>0</v>
      </c>
      <c r="M174" s="252">
        <v>0</v>
      </c>
      <c r="N174" s="252">
        <v>0</v>
      </c>
      <c r="O174" s="252">
        <v>0</v>
      </c>
      <c r="P174" s="252">
        <v>0</v>
      </c>
      <c r="Q174" s="252">
        <v>0</v>
      </c>
      <c r="R174" s="252">
        <v>0</v>
      </c>
      <c r="S174" s="252">
        <v>0</v>
      </c>
      <c r="T174" s="252">
        <v>0</v>
      </c>
      <c r="U174" s="252">
        <v>0</v>
      </c>
      <c r="V174" s="252">
        <v>0</v>
      </c>
      <c r="W174" s="252">
        <v>0</v>
      </c>
      <c r="X174" s="252">
        <v>0</v>
      </c>
      <c r="Y174" s="252">
        <v>0</v>
      </c>
      <c r="Z174" s="252">
        <v>0</v>
      </c>
      <c r="AA174" s="252">
        <v>0</v>
      </c>
      <c r="AB174" s="237">
        <v>0</v>
      </c>
      <c r="AC174" s="238">
        <v>0</v>
      </c>
      <c r="AD174" s="252">
        <v>0</v>
      </c>
      <c r="AE174" s="252">
        <v>0</v>
      </c>
      <c r="AF174" s="252">
        <v>0</v>
      </c>
      <c r="AG174" s="262">
        <v>0</v>
      </c>
      <c r="AH174" s="140">
        <v>0</v>
      </c>
      <c r="AI174" s="140">
        <v>0</v>
      </c>
      <c r="AJ174" s="252">
        <v>0</v>
      </c>
      <c r="AK174" s="252">
        <v>0</v>
      </c>
    </row>
    <row r="175" spans="1:37" ht="18.75">
      <c r="A175" s="247">
        <v>520392</v>
      </c>
      <c r="B175" s="247">
        <v>168</v>
      </c>
      <c r="C175" s="31" t="s">
        <v>214</v>
      </c>
      <c r="D175" s="140">
        <v>750</v>
      </c>
      <c r="E175" s="140">
        <v>0</v>
      </c>
      <c r="F175" s="140">
        <v>0</v>
      </c>
      <c r="G175" s="140">
        <v>0</v>
      </c>
      <c r="H175" s="140">
        <v>0</v>
      </c>
      <c r="I175" s="140">
        <v>0</v>
      </c>
      <c r="J175" s="140">
        <v>0</v>
      </c>
      <c r="K175" s="252">
        <v>880</v>
      </c>
      <c r="L175" s="252">
        <v>0</v>
      </c>
      <c r="M175" s="252">
        <v>0</v>
      </c>
      <c r="N175" s="252">
        <v>5257</v>
      </c>
      <c r="O175" s="252">
        <v>0</v>
      </c>
      <c r="P175" s="252">
        <v>0</v>
      </c>
      <c r="Q175" s="252">
        <v>0</v>
      </c>
      <c r="R175" s="252">
        <v>0</v>
      </c>
      <c r="S175" s="252">
        <v>0</v>
      </c>
      <c r="T175" s="252">
        <v>0</v>
      </c>
      <c r="U175" s="252">
        <v>0</v>
      </c>
      <c r="V175" s="252">
        <v>0</v>
      </c>
      <c r="W175" s="252">
        <v>0</v>
      </c>
      <c r="X175" s="252">
        <v>0</v>
      </c>
      <c r="Y175" s="252">
        <v>0</v>
      </c>
      <c r="Z175" s="252">
        <v>0</v>
      </c>
      <c r="AA175" s="252">
        <v>0</v>
      </c>
      <c r="AB175" s="237">
        <v>0</v>
      </c>
      <c r="AC175" s="238">
        <v>0</v>
      </c>
      <c r="AD175" s="252">
        <v>0</v>
      </c>
      <c r="AE175" s="252">
        <v>0</v>
      </c>
      <c r="AF175" s="252">
        <v>0</v>
      </c>
      <c r="AG175" s="262">
        <v>0</v>
      </c>
      <c r="AH175" s="140">
        <v>1294</v>
      </c>
      <c r="AI175" s="140">
        <v>4071</v>
      </c>
      <c r="AJ175" s="252">
        <v>3673</v>
      </c>
      <c r="AK175" s="252">
        <v>5</v>
      </c>
    </row>
    <row r="176" spans="1:37" ht="30">
      <c r="A176" s="247">
        <v>520405</v>
      </c>
      <c r="B176" s="247">
        <v>169</v>
      </c>
      <c r="C176" s="31" t="s">
        <v>215</v>
      </c>
      <c r="D176" s="140">
        <v>0</v>
      </c>
      <c r="E176" s="140">
        <v>0</v>
      </c>
      <c r="F176" s="140">
        <v>0</v>
      </c>
      <c r="G176" s="140">
        <v>0</v>
      </c>
      <c r="H176" s="140">
        <v>0</v>
      </c>
      <c r="I176" s="140">
        <v>0</v>
      </c>
      <c r="J176" s="140">
        <v>0</v>
      </c>
      <c r="K176" s="252">
        <v>0</v>
      </c>
      <c r="L176" s="252">
        <v>0</v>
      </c>
      <c r="M176" s="252">
        <v>0</v>
      </c>
      <c r="N176" s="252">
        <v>0</v>
      </c>
      <c r="O176" s="252">
        <v>0</v>
      </c>
      <c r="P176" s="252">
        <v>0</v>
      </c>
      <c r="Q176" s="252">
        <v>0</v>
      </c>
      <c r="R176" s="252">
        <v>0</v>
      </c>
      <c r="S176" s="252">
        <v>0</v>
      </c>
      <c r="T176" s="252">
        <v>0</v>
      </c>
      <c r="U176" s="252">
        <v>0</v>
      </c>
      <c r="V176" s="252">
        <v>0</v>
      </c>
      <c r="W176" s="252">
        <v>0</v>
      </c>
      <c r="X176" s="252">
        <v>0</v>
      </c>
      <c r="Y176" s="252">
        <v>0</v>
      </c>
      <c r="Z176" s="252">
        <v>0</v>
      </c>
      <c r="AA176" s="252">
        <v>0</v>
      </c>
      <c r="AB176" s="237">
        <v>0</v>
      </c>
      <c r="AC176" s="238">
        <v>0</v>
      </c>
      <c r="AD176" s="252">
        <v>0</v>
      </c>
      <c r="AE176" s="252">
        <v>0</v>
      </c>
      <c r="AF176" s="252">
        <v>0</v>
      </c>
      <c r="AG176" s="262">
        <v>0</v>
      </c>
      <c r="AH176" s="140">
        <v>845</v>
      </c>
      <c r="AI176" s="140">
        <v>2904</v>
      </c>
      <c r="AJ176" s="252">
        <v>2151</v>
      </c>
      <c r="AK176" s="252">
        <v>15</v>
      </c>
    </row>
    <row r="177" spans="1:37" ht="18.75">
      <c r="A177" s="247">
        <v>520287</v>
      </c>
      <c r="B177" s="247">
        <v>170</v>
      </c>
      <c r="C177" s="31" t="s">
        <v>216</v>
      </c>
      <c r="D177" s="140">
        <v>0</v>
      </c>
      <c r="E177" s="140">
        <v>0</v>
      </c>
      <c r="F177" s="140">
        <v>0</v>
      </c>
      <c r="G177" s="140">
        <v>0</v>
      </c>
      <c r="H177" s="140">
        <v>0</v>
      </c>
      <c r="I177" s="140">
        <v>0</v>
      </c>
      <c r="J177" s="140">
        <v>0</v>
      </c>
      <c r="K177" s="252">
        <v>0</v>
      </c>
      <c r="L177" s="252">
        <v>0</v>
      </c>
      <c r="M177" s="252">
        <v>0</v>
      </c>
      <c r="N177" s="252">
        <v>0</v>
      </c>
      <c r="O177" s="252">
        <v>0</v>
      </c>
      <c r="P177" s="252">
        <v>0</v>
      </c>
      <c r="Q177" s="252">
        <v>0</v>
      </c>
      <c r="R177" s="252">
        <v>0</v>
      </c>
      <c r="S177" s="252">
        <v>0</v>
      </c>
      <c r="T177" s="252">
        <v>0</v>
      </c>
      <c r="U177" s="252">
        <v>0</v>
      </c>
      <c r="V177" s="252">
        <v>0</v>
      </c>
      <c r="W177" s="252">
        <v>0</v>
      </c>
      <c r="X177" s="252">
        <v>0</v>
      </c>
      <c r="Y177" s="252">
        <v>0</v>
      </c>
      <c r="Z177" s="252">
        <v>0</v>
      </c>
      <c r="AA177" s="252">
        <v>0</v>
      </c>
      <c r="AB177" s="237">
        <v>0</v>
      </c>
      <c r="AC177" s="238">
        <v>0</v>
      </c>
      <c r="AD177" s="252">
        <v>0</v>
      </c>
      <c r="AE177" s="252">
        <v>0</v>
      </c>
      <c r="AF177" s="252">
        <v>0</v>
      </c>
      <c r="AG177" s="262">
        <v>0</v>
      </c>
      <c r="AH177" s="140">
        <v>2678</v>
      </c>
      <c r="AI177" s="140">
        <v>1982</v>
      </c>
      <c r="AJ177" s="252">
        <v>1046</v>
      </c>
      <c r="AK177" s="252">
        <v>10</v>
      </c>
    </row>
    <row r="178" spans="1:37" ht="18.75">
      <c r="A178" s="247">
        <v>520246</v>
      </c>
      <c r="B178" s="247">
        <v>171</v>
      </c>
      <c r="C178" s="31" t="s">
        <v>217</v>
      </c>
      <c r="D178" s="140">
        <v>0</v>
      </c>
      <c r="E178" s="140">
        <v>0</v>
      </c>
      <c r="F178" s="140">
        <v>0</v>
      </c>
      <c r="G178" s="140">
        <v>0</v>
      </c>
      <c r="H178" s="140">
        <v>0</v>
      </c>
      <c r="I178" s="140">
        <v>0</v>
      </c>
      <c r="J178" s="140">
        <v>0</v>
      </c>
      <c r="K178" s="252">
        <v>0</v>
      </c>
      <c r="L178" s="252">
        <v>0</v>
      </c>
      <c r="M178" s="252">
        <v>0</v>
      </c>
      <c r="N178" s="252">
        <v>0</v>
      </c>
      <c r="O178" s="252">
        <v>0</v>
      </c>
      <c r="P178" s="252">
        <v>0</v>
      </c>
      <c r="Q178" s="252">
        <v>0</v>
      </c>
      <c r="R178" s="252">
        <v>0</v>
      </c>
      <c r="S178" s="252">
        <v>0</v>
      </c>
      <c r="T178" s="252">
        <v>0</v>
      </c>
      <c r="U178" s="252">
        <v>0</v>
      </c>
      <c r="V178" s="252">
        <v>0</v>
      </c>
      <c r="W178" s="252">
        <v>0</v>
      </c>
      <c r="X178" s="252">
        <v>0</v>
      </c>
      <c r="Y178" s="252">
        <v>0</v>
      </c>
      <c r="Z178" s="252">
        <v>0</v>
      </c>
      <c r="AA178" s="252">
        <v>0</v>
      </c>
      <c r="AB178" s="237">
        <v>0</v>
      </c>
      <c r="AC178" s="238">
        <v>0</v>
      </c>
      <c r="AD178" s="252">
        <v>0</v>
      </c>
      <c r="AE178" s="252">
        <v>0</v>
      </c>
      <c r="AF178" s="252">
        <v>0</v>
      </c>
      <c r="AG178" s="262">
        <v>0</v>
      </c>
      <c r="AH178" s="140">
        <v>337</v>
      </c>
      <c r="AI178" s="140">
        <v>1163</v>
      </c>
      <c r="AJ178" s="252">
        <v>859</v>
      </c>
      <c r="AK178" s="252">
        <v>4</v>
      </c>
    </row>
    <row r="179" spans="1:37" ht="18.75">
      <c r="A179" s="247">
        <v>520285</v>
      </c>
      <c r="B179" s="247">
        <v>172</v>
      </c>
      <c r="C179" s="31" t="s">
        <v>218</v>
      </c>
      <c r="D179" s="140">
        <v>490</v>
      </c>
      <c r="E179" s="140">
        <v>0</v>
      </c>
      <c r="F179" s="140">
        <v>0</v>
      </c>
      <c r="G179" s="140">
        <v>0</v>
      </c>
      <c r="H179" s="140">
        <v>0</v>
      </c>
      <c r="I179" s="140">
        <v>0</v>
      </c>
      <c r="J179" s="140">
        <v>0</v>
      </c>
      <c r="K179" s="252">
        <v>635</v>
      </c>
      <c r="L179" s="252">
        <v>0</v>
      </c>
      <c r="M179" s="252">
        <v>0</v>
      </c>
      <c r="N179" s="252">
        <v>0</v>
      </c>
      <c r="O179" s="252">
        <v>0</v>
      </c>
      <c r="P179" s="252">
        <v>0</v>
      </c>
      <c r="Q179" s="252">
        <v>0</v>
      </c>
      <c r="R179" s="252">
        <v>0</v>
      </c>
      <c r="S179" s="252">
        <v>0</v>
      </c>
      <c r="T179" s="252">
        <v>0</v>
      </c>
      <c r="U179" s="252">
        <v>0</v>
      </c>
      <c r="V179" s="252">
        <v>65</v>
      </c>
      <c r="W179" s="252">
        <v>0</v>
      </c>
      <c r="X179" s="252">
        <v>0</v>
      </c>
      <c r="Y179" s="252">
        <v>0</v>
      </c>
      <c r="Z179" s="252">
        <v>0</v>
      </c>
      <c r="AA179" s="252">
        <v>0</v>
      </c>
      <c r="AB179" s="237">
        <v>0</v>
      </c>
      <c r="AC179" s="238">
        <v>0</v>
      </c>
      <c r="AD179" s="252">
        <v>0</v>
      </c>
      <c r="AE179" s="252">
        <v>0</v>
      </c>
      <c r="AF179" s="252">
        <v>0</v>
      </c>
      <c r="AG179" s="262">
        <v>0</v>
      </c>
      <c r="AH179" s="140">
        <v>0</v>
      </c>
      <c r="AI179" s="140">
        <v>0</v>
      </c>
      <c r="AJ179" s="252">
        <v>0</v>
      </c>
      <c r="AK179" s="252">
        <v>0</v>
      </c>
    </row>
    <row r="180" spans="1:37" ht="18.75">
      <c r="A180" s="247">
        <v>520263</v>
      </c>
      <c r="B180" s="247">
        <v>173</v>
      </c>
      <c r="C180" s="31" t="s">
        <v>219</v>
      </c>
      <c r="D180" s="140">
        <v>0</v>
      </c>
      <c r="E180" s="140">
        <v>0</v>
      </c>
      <c r="F180" s="140">
        <v>0</v>
      </c>
      <c r="G180" s="140">
        <v>0</v>
      </c>
      <c r="H180" s="140">
        <v>0</v>
      </c>
      <c r="I180" s="140">
        <v>0</v>
      </c>
      <c r="J180" s="140">
        <v>0</v>
      </c>
      <c r="K180" s="252">
        <v>0</v>
      </c>
      <c r="L180" s="252">
        <v>0</v>
      </c>
      <c r="M180" s="252">
        <v>0</v>
      </c>
      <c r="N180" s="252">
        <v>0</v>
      </c>
      <c r="O180" s="252">
        <v>0</v>
      </c>
      <c r="P180" s="252">
        <v>0</v>
      </c>
      <c r="Q180" s="252">
        <v>0</v>
      </c>
      <c r="R180" s="252">
        <v>0</v>
      </c>
      <c r="S180" s="252">
        <v>0</v>
      </c>
      <c r="T180" s="252">
        <v>0</v>
      </c>
      <c r="U180" s="252">
        <v>0</v>
      </c>
      <c r="V180" s="252">
        <v>0</v>
      </c>
      <c r="W180" s="252">
        <v>0</v>
      </c>
      <c r="X180" s="252">
        <v>0</v>
      </c>
      <c r="Y180" s="252">
        <v>0</v>
      </c>
      <c r="Z180" s="252">
        <v>0</v>
      </c>
      <c r="AA180" s="252">
        <v>0</v>
      </c>
      <c r="AB180" s="237">
        <v>0</v>
      </c>
      <c r="AC180" s="238">
        <v>0</v>
      </c>
      <c r="AD180" s="252">
        <v>0</v>
      </c>
      <c r="AE180" s="252">
        <v>0</v>
      </c>
      <c r="AF180" s="252">
        <v>0</v>
      </c>
      <c r="AG180" s="262">
        <v>1853</v>
      </c>
      <c r="AH180" s="140">
        <v>0</v>
      </c>
      <c r="AI180" s="140">
        <v>0</v>
      </c>
      <c r="AJ180" s="252">
        <v>0</v>
      </c>
      <c r="AK180" s="252">
        <v>0</v>
      </c>
    </row>
    <row r="181" spans="1:37" ht="18.75">
      <c r="A181" s="247">
        <v>520252</v>
      </c>
      <c r="B181" s="247">
        <v>174</v>
      </c>
      <c r="C181" s="31" t="s">
        <v>220</v>
      </c>
      <c r="D181" s="140">
        <v>79</v>
      </c>
      <c r="E181" s="140">
        <v>0</v>
      </c>
      <c r="F181" s="140">
        <v>0</v>
      </c>
      <c r="G181" s="140">
        <v>0</v>
      </c>
      <c r="H181" s="140">
        <v>0</v>
      </c>
      <c r="I181" s="140">
        <v>0</v>
      </c>
      <c r="J181" s="140">
        <v>0</v>
      </c>
      <c r="K181" s="252">
        <v>2410</v>
      </c>
      <c r="L181" s="252">
        <v>0</v>
      </c>
      <c r="M181" s="252">
        <v>0</v>
      </c>
      <c r="N181" s="252">
        <v>0</v>
      </c>
      <c r="O181" s="252">
        <v>0</v>
      </c>
      <c r="P181" s="252">
        <v>0</v>
      </c>
      <c r="Q181" s="252">
        <v>0</v>
      </c>
      <c r="R181" s="252">
        <v>0</v>
      </c>
      <c r="S181" s="252">
        <v>0</v>
      </c>
      <c r="T181" s="252">
        <v>0</v>
      </c>
      <c r="U181" s="252">
        <v>0</v>
      </c>
      <c r="V181" s="252">
        <v>0</v>
      </c>
      <c r="W181" s="252">
        <v>0</v>
      </c>
      <c r="X181" s="252">
        <v>0</v>
      </c>
      <c r="Y181" s="252">
        <v>0</v>
      </c>
      <c r="Z181" s="252">
        <v>0</v>
      </c>
      <c r="AA181" s="252">
        <v>0</v>
      </c>
      <c r="AB181" s="237">
        <v>0</v>
      </c>
      <c r="AC181" s="238">
        <v>0</v>
      </c>
      <c r="AD181" s="252">
        <v>0</v>
      </c>
      <c r="AE181" s="252">
        <v>0</v>
      </c>
      <c r="AF181" s="252">
        <v>0</v>
      </c>
      <c r="AG181" s="262">
        <v>0</v>
      </c>
      <c r="AH181" s="140">
        <v>0</v>
      </c>
      <c r="AI181" s="140">
        <v>0</v>
      </c>
      <c r="AJ181" s="252">
        <v>0</v>
      </c>
      <c r="AK181" s="252">
        <v>0</v>
      </c>
    </row>
    <row r="182" spans="1:37" ht="18.75">
      <c r="A182" s="247">
        <v>520404</v>
      </c>
      <c r="B182" s="247">
        <v>175</v>
      </c>
      <c r="C182" s="31" t="s">
        <v>221</v>
      </c>
      <c r="D182" s="140">
        <v>0</v>
      </c>
      <c r="E182" s="140">
        <v>0</v>
      </c>
      <c r="F182" s="140">
        <v>0</v>
      </c>
      <c r="G182" s="140">
        <v>0</v>
      </c>
      <c r="H182" s="140">
        <v>0</v>
      </c>
      <c r="I182" s="140">
        <v>0</v>
      </c>
      <c r="J182" s="140">
        <v>0</v>
      </c>
      <c r="K182" s="252">
        <v>0</v>
      </c>
      <c r="L182" s="252">
        <v>0</v>
      </c>
      <c r="M182" s="252">
        <v>0</v>
      </c>
      <c r="N182" s="252">
        <v>0</v>
      </c>
      <c r="O182" s="252">
        <v>0</v>
      </c>
      <c r="P182" s="252">
        <v>0</v>
      </c>
      <c r="Q182" s="252">
        <v>0</v>
      </c>
      <c r="R182" s="252">
        <v>0</v>
      </c>
      <c r="S182" s="252">
        <v>0</v>
      </c>
      <c r="T182" s="252">
        <v>0</v>
      </c>
      <c r="U182" s="252">
        <v>0</v>
      </c>
      <c r="V182" s="252">
        <v>0</v>
      </c>
      <c r="W182" s="252">
        <v>0</v>
      </c>
      <c r="X182" s="252">
        <v>0</v>
      </c>
      <c r="Y182" s="252">
        <v>0</v>
      </c>
      <c r="Z182" s="252">
        <v>0</v>
      </c>
      <c r="AA182" s="252">
        <v>0</v>
      </c>
      <c r="AB182" s="237">
        <v>11</v>
      </c>
      <c r="AC182" s="238">
        <v>0</v>
      </c>
      <c r="AD182" s="252">
        <v>0</v>
      </c>
      <c r="AE182" s="252">
        <v>0</v>
      </c>
      <c r="AF182" s="252">
        <v>0</v>
      </c>
      <c r="AG182" s="262">
        <v>0</v>
      </c>
      <c r="AH182" s="140">
        <v>0</v>
      </c>
      <c r="AI182" s="140">
        <v>0</v>
      </c>
      <c r="AJ182" s="252">
        <v>0</v>
      </c>
      <c r="AK182" s="252">
        <v>0</v>
      </c>
    </row>
    <row r="183" spans="1:37" ht="18.75">
      <c r="A183" s="247">
        <v>520317</v>
      </c>
      <c r="B183" s="247">
        <v>176</v>
      </c>
      <c r="C183" s="31" t="s">
        <v>222</v>
      </c>
      <c r="D183" s="140">
        <v>0</v>
      </c>
      <c r="E183" s="140">
        <v>0</v>
      </c>
      <c r="F183" s="140">
        <v>0</v>
      </c>
      <c r="G183" s="140">
        <v>0</v>
      </c>
      <c r="H183" s="140">
        <v>0</v>
      </c>
      <c r="I183" s="140">
        <v>0</v>
      </c>
      <c r="J183" s="140">
        <v>0</v>
      </c>
      <c r="K183" s="252">
        <v>0</v>
      </c>
      <c r="L183" s="252">
        <v>0</v>
      </c>
      <c r="M183" s="252">
        <v>0</v>
      </c>
      <c r="N183" s="252">
        <v>859</v>
      </c>
      <c r="O183" s="252">
        <v>0</v>
      </c>
      <c r="P183" s="252">
        <v>0</v>
      </c>
      <c r="Q183" s="252">
        <v>0</v>
      </c>
      <c r="R183" s="252">
        <v>0</v>
      </c>
      <c r="S183" s="252">
        <v>0</v>
      </c>
      <c r="T183" s="252">
        <v>0</v>
      </c>
      <c r="U183" s="252">
        <v>0</v>
      </c>
      <c r="V183" s="252">
        <v>0</v>
      </c>
      <c r="W183" s="252">
        <v>0</v>
      </c>
      <c r="X183" s="252">
        <v>0</v>
      </c>
      <c r="Y183" s="252">
        <v>0</v>
      </c>
      <c r="Z183" s="252">
        <v>0</v>
      </c>
      <c r="AA183" s="252">
        <v>0</v>
      </c>
      <c r="AB183" s="237">
        <v>0</v>
      </c>
      <c r="AC183" s="238">
        <v>11</v>
      </c>
      <c r="AD183" s="252">
        <v>11</v>
      </c>
      <c r="AE183" s="252">
        <v>0</v>
      </c>
      <c r="AF183" s="252">
        <v>0</v>
      </c>
      <c r="AG183" s="262">
        <v>0</v>
      </c>
      <c r="AH183" s="140">
        <v>0</v>
      </c>
      <c r="AI183" s="140">
        <v>0</v>
      </c>
      <c r="AJ183" s="252">
        <v>0</v>
      </c>
      <c r="AK183" s="252">
        <v>0</v>
      </c>
    </row>
    <row r="184" spans="1:37" ht="18.75">
      <c r="A184" s="247">
        <v>520312</v>
      </c>
      <c r="B184" s="247">
        <v>177</v>
      </c>
      <c r="C184" s="31" t="s">
        <v>223</v>
      </c>
      <c r="D184" s="140">
        <v>0</v>
      </c>
      <c r="E184" s="140">
        <v>0</v>
      </c>
      <c r="F184" s="140">
        <v>0</v>
      </c>
      <c r="G184" s="140">
        <v>0</v>
      </c>
      <c r="H184" s="140">
        <v>0</v>
      </c>
      <c r="I184" s="140">
        <v>0</v>
      </c>
      <c r="J184" s="140">
        <v>0</v>
      </c>
      <c r="K184" s="252">
        <v>0</v>
      </c>
      <c r="L184" s="252">
        <v>0</v>
      </c>
      <c r="M184" s="252">
        <v>0</v>
      </c>
      <c r="N184" s="252">
        <v>0</v>
      </c>
      <c r="O184" s="252">
        <v>0</v>
      </c>
      <c r="P184" s="252">
        <v>0</v>
      </c>
      <c r="Q184" s="252">
        <v>0</v>
      </c>
      <c r="R184" s="252">
        <v>0</v>
      </c>
      <c r="S184" s="252">
        <v>0</v>
      </c>
      <c r="T184" s="252">
        <v>0</v>
      </c>
      <c r="U184" s="252">
        <v>0</v>
      </c>
      <c r="V184" s="252">
        <v>0</v>
      </c>
      <c r="W184" s="252">
        <v>0</v>
      </c>
      <c r="X184" s="252">
        <v>0</v>
      </c>
      <c r="Y184" s="252">
        <v>0</v>
      </c>
      <c r="Z184" s="252">
        <v>0</v>
      </c>
      <c r="AA184" s="252">
        <v>0</v>
      </c>
      <c r="AB184" s="237">
        <v>0</v>
      </c>
      <c r="AC184" s="238">
        <v>0</v>
      </c>
      <c r="AD184" s="252">
        <v>0</v>
      </c>
      <c r="AE184" s="252">
        <v>0</v>
      </c>
      <c r="AF184" s="252">
        <v>0</v>
      </c>
      <c r="AG184" s="262">
        <v>0</v>
      </c>
      <c r="AH184" s="140">
        <v>2498</v>
      </c>
      <c r="AI184" s="140">
        <v>2399</v>
      </c>
      <c r="AJ184" s="252">
        <v>2585</v>
      </c>
      <c r="AK184" s="252">
        <v>8</v>
      </c>
    </row>
    <row r="185" spans="1:37" ht="18.75">
      <c r="A185" s="247">
        <v>520365</v>
      </c>
      <c r="B185" s="247">
        <v>178</v>
      </c>
      <c r="C185" s="31" t="s">
        <v>224</v>
      </c>
      <c r="D185" s="140">
        <v>35</v>
      </c>
      <c r="E185" s="140">
        <v>0</v>
      </c>
      <c r="F185" s="140">
        <v>0</v>
      </c>
      <c r="G185" s="140">
        <v>0</v>
      </c>
      <c r="H185" s="140">
        <v>0</v>
      </c>
      <c r="I185" s="140">
        <v>0</v>
      </c>
      <c r="J185" s="140">
        <v>0</v>
      </c>
      <c r="K185" s="252">
        <v>16</v>
      </c>
      <c r="L185" s="252">
        <v>0</v>
      </c>
      <c r="M185" s="252">
        <v>0</v>
      </c>
      <c r="N185" s="252">
        <v>0</v>
      </c>
      <c r="O185" s="252">
        <v>0</v>
      </c>
      <c r="P185" s="252">
        <v>0</v>
      </c>
      <c r="Q185" s="252">
        <v>0</v>
      </c>
      <c r="R185" s="252">
        <v>0</v>
      </c>
      <c r="S185" s="252">
        <v>0</v>
      </c>
      <c r="T185" s="252">
        <v>0</v>
      </c>
      <c r="U185" s="252">
        <v>0</v>
      </c>
      <c r="V185" s="252">
        <v>0</v>
      </c>
      <c r="W185" s="252">
        <v>0</v>
      </c>
      <c r="X185" s="252">
        <v>0</v>
      </c>
      <c r="Y185" s="252">
        <v>0</v>
      </c>
      <c r="Z185" s="252">
        <v>0</v>
      </c>
      <c r="AA185" s="252">
        <v>0</v>
      </c>
      <c r="AB185" s="237">
        <v>0</v>
      </c>
      <c r="AC185" s="238">
        <v>0</v>
      </c>
      <c r="AD185" s="252">
        <v>0</v>
      </c>
      <c r="AE185" s="252">
        <v>0</v>
      </c>
      <c r="AF185" s="252">
        <v>0</v>
      </c>
      <c r="AG185" s="262">
        <v>0</v>
      </c>
      <c r="AH185" s="140">
        <v>0</v>
      </c>
      <c r="AI185" s="140">
        <v>0</v>
      </c>
      <c r="AJ185" s="252">
        <v>0</v>
      </c>
      <c r="AK185" s="252">
        <v>0</v>
      </c>
    </row>
    <row r="186" spans="1:37" ht="18.75">
      <c r="A186" s="247">
        <v>520354</v>
      </c>
      <c r="B186" s="247">
        <v>179</v>
      </c>
      <c r="C186" s="31" t="s">
        <v>225</v>
      </c>
      <c r="D186" s="140">
        <v>0</v>
      </c>
      <c r="E186" s="140">
        <v>0</v>
      </c>
      <c r="F186" s="140">
        <v>0</v>
      </c>
      <c r="G186" s="140">
        <v>0</v>
      </c>
      <c r="H186" s="140">
        <v>0</v>
      </c>
      <c r="I186" s="140">
        <v>0</v>
      </c>
      <c r="J186" s="140">
        <v>0</v>
      </c>
      <c r="K186" s="252">
        <v>0</v>
      </c>
      <c r="L186" s="252">
        <v>0</v>
      </c>
      <c r="M186" s="252">
        <v>0</v>
      </c>
      <c r="N186" s="252">
        <v>0</v>
      </c>
      <c r="O186" s="252">
        <v>0</v>
      </c>
      <c r="P186" s="252">
        <v>0</v>
      </c>
      <c r="Q186" s="252">
        <v>0</v>
      </c>
      <c r="R186" s="252">
        <v>0</v>
      </c>
      <c r="S186" s="252">
        <v>0</v>
      </c>
      <c r="T186" s="252">
        <v>0</v>
      </c>
      <c r="U186" s="252">
        <v>285</v>
      </c>
      <c r="V186" s="252">
        <v>0</v>
      </c>
      <c r="W186" s="252">
        <v>0</v>
      </c>
      <c r="X186" s="252">
        <v>0</v>
      </c>
      <c r="Y186" s="252">
        <v>0</v>
      </c>
      <c r="Z186" s="252">
        <v>0</v>
      </c>
      <c r="AA186" s="252">
        <v>0</v>
      </c>
      <c r="AB186" s="237">
        <v>0</v>
      </c>
      <c r="AC186" s="238">
        <v>0</v>
      </c>
      <c r="AD186" s="252">
        <v>0</v>
      </c>
      <c r="AE186" s="252">
        <v>0</v>
      </c>
      <c r="AF186" s="252">
        <v>0</v>
      </c>
      <c r="AG186" s="262">
        <v>0</v>
      </c>
      <c r="AH186" s="140">
        <v>0</v>
      </c>
      <c r="AI186" s="140">
        <v>0</v>
      </c>
      <c r="AJ186" s="252">
        <v>0</v>
      </c>
      <c r="AK186" s="252">
        <v>0</v>
      </c>
    </row>
    <row r="187" spans="1:37" ht="18.75">
      <c r="A187" s="247">
        <v>520410</v>
      </c>
      <c r="B187" s="247">
        <v>180</v>
      </c>
      <c r="C187" s="31" t="s">
        <v>226</v>
      </c>
      <c r="D187" s="140">
        <v>0</v>
      </c>
      <c r="E187" s="140">
        <v>0</v>
      </c>
      <c r="F187" s="140">
        <v>0</v>
      </c>
      <c r="G187" s="140">
        <v>0</v>
      </c>
      <c r="H187" s="140">
        <v>0</v>
      </c>
      <c r="I187" s="140">
        <v>0</v>
      </c>
      <c r="J187" s="140">
        <v>0</v>
      </c>
      <c r="K187" s="252">
        <v>0</v>
      </c>
      <c r="L187" s="252">
        <v>0</v>
      </c>
      <c r="M187" s="252">
        <v>0</v>
      </c>
      <c r="N187" s="252">
        <v>0</v>
      </c>
      <c r="O187" s="252">
        <v>0</v>
      </c>
      <c r="P187" s="252">
        <v>0</v>
      </c>
      <c r="Q187" s="252">
        <v>0</v>
      </c>
      <c r="R187" s="252">
        <v>0</v>
      </c>
      <c r="S187" s="252">
        <v>0</v>
      </c>
      <c r="T187" s="252">
        <v>0</v>
      </c>
      <c r="U187" s="252">
        <v>22</v>
      </c>
      <c r="V187" s="252">
        <v>0</v>
      </c>
      <c r="W187" s="252">
        <v>0</v>
      </c>
      <c r="X187" s="252">
        <v>0</v>
      </c>
      <c r="Y187" s="252">
        <v>0</v>
      </c>
      <c r="Z187" s="252">
        <v>0</v>
      </c>
      <c r="AA187" s="252">
        <v>0</v>
      </c>
      <c r="AB187" s="237">
        <v>0</v>
      </c>
      <c r="AC187" s="238">
        <v>0</v>
      </c>
      <c r="AD187" s="252">
        <v>0</v>
      </c>
      <c r="AE187" s="252">
        <v>0</v>
      </c>
      <c r="AF187" s="252">
        <v>0</v>
      </c>
      <c r="AG187" s="262">
        <v>0</v>
      </c>
      <c r="AH187" s="140">
        <v>0</v>
      </c>
      <c r="AI187" s="140">
        <v>0</v>
      </c>
      <c r="AJ187" s="252">
        <v>0</v>
      </c>
      <c r="AK187" s="252">
        <v>0</v>
      </c>
    </row>
    <row r="188" spans="1:37" ht="18.75">
      <c r="A188" s="247">
        <v>520382</v>
      </c>
      <c r="B188" s="247">
        <v>181</v>
      </c>
      <c r="C188" s="31" t="s">
        <v>227</v>
      </c>
      <c r="D188" s="140">
        <v>0</v>
      </c>
      <c r="E188" s="140">
        <v>0</v>
      </c>
      <c r="F188" s="140">
        <v>0</v>
      </c>
      <c r="G188" s="140">
        <v>0</v>
      </c>
      <c r="H188" s="140">
        <v>0</v>
      </c>
      <c r="I188" s="140">
        <v>0</v>
      </c>
      <c r="J188" s="140">
        <v>0</v>
      </c>
      <c r="K188" s="252">
        <v>0</v>
      </c>
      <c r="L188" s="252">
        <v>0</v>
      </c>
      <c r="M188" s="252">
        <v>0</v>
      </c>
      <c r="N188" s="252">
        <v>0</v>
      </c>
      <c r="O188" s="252">
        <v>0</v>
      </c>
      <c r="P188" s="252">
        <v>0</v>
      </c>
      <c r="Q188" s="252">
        <v>0</v>
      </c>
      <c r="R188" s="252">
        <v>0</v>
      </c>
      <c r="S188" s="252">
        <v>0</v>
      </c>
      <c r="T188" s="252">
        <v>0</v>
      </c>
      <c r="U188" s="252">
        <v>0</v>
      </c>
      <c r="V188" s="252">
        <v>0</v>
      </c>
      <c r="W188" s="252">
        <v>0</v>
      </c>
      <c r="X188" s="252">
        <v>0</v>
      </c>
      <c r="Y188" s="252">
        <v>0</v>
      </c>
      <c r="Z188" s="252">
        <v>0</v>
      </c>
      <c r="AA188" s="252">
        <v>0</v>
      </c>
      <c r="AB188" s="237">
        <v>0</v>
      </c>
      <c r="AC188" s="238">
        <v>15</v>
      </c>
      <c r="AD188" s="252">
        <v>0</v>
      </c>
      <c r="AE188" s="252">
        <v>0</v>
      </c>
      <c r="AF188" s="252">
        <v>15</v>
      </c>
      <c r="AG188" s="262">
        <v>0</v>
      </c>
      <c r="AH188" s="140">
        <v>0</v>
      </c>
      <c r="AI188" s="140">
        <v>0</v>
      </c>
      <c r="AJ188" s="252">
        <v>0</v>
      </c>
      <c r="AK188" s="252">
        <v>0</v>
      </c>
    </row>
    <row r="189" spans="1:37" ht="18.75">
      <c r="A189" s="247">
        <v>520230</v>
      </c>
      <c r="B189" s="247">
        <v>182</v>
      </c>
      <c r="C189" s="31" t="s">
        <v>228</v>
      </c>
      <c r="D189" s="140">
        <v>0</v>
      </c>
      <c r="E189" s="140">
        <v>0</v>
      </c>
      <c r="F189" s="140">
        <v>0</v>
      </c>
      <c r="G189" s="140">
        <v>0</v>
      </c>
      <c r="H189" s="140">
        <v>0</v>
      </c>
      <c r="I189" s="140">
        <v>0</v>
      </c>
      <c r="J189" s="140">
        <v>0</v>
      </c>
      <c r="K189" s="252">
        <v>0</v>
      </c>
      <c r="L189" s="252">
        <v>0</v>
      </c>
      <c r="M189" s="252">
        <v>0</v>
      </c>
      <c r="N189" s="252">
        <v>0</v>
      </c>
      <c r="O189" s="252">
        <v>0</v>
      </c>
      <c r="P189" s="252">
        <v>0</v>
      </c>
      <c r="Q189" s="252">
        <v>0</v>
      </c>
      <c r="R189" s="252">
        <v>0</v>
      </c>
      <c r="S189" s="252">
        <v>0</v>
      </c>
      <c r="T189" s="252">
        <v>0</v>
      </c>
      <c r="U189" s="252">
        <v>0</v>
      </c>
      <c r="V189" s="252">
        <v>0</v>
      </c>
      <c r="W189" s="252">
        <v>0</v>
      </c>
      <c r="X189" s="252">
        <v>0</v>
      </c>
      <c r="Y189" s="252">
        <v>0</v>
      </c>
      <c r="Z189" s="252">
        <v>0</v>
      </c>
      <c r="AA189" s="252">
        <v>0</v>
      </c>
      <c r="AB189" s="237">
        <v>0</v>
      </c>
      <c r="AC189" s="238">
        <v>0</v>
      </c>
      <c r="AD189" s="252">
        <v>0</v>
      </c>
      <c r="AE189" s="252">
        <v>0</v>
      </c>
      <c r="AF189" s="252">
        <v>0</v>
      </c>
      <c r="AG189" s="262">
        <v>0</v>
      </c>
      <c r="AH189" s="140">
        <v>967</v>
      </c>
      <c r="AI189" s="140">
        <v>5013</v>
      </c>
      <c r="AJ189" s="252">
        <v>735</v>
      </c>
      <c r="AK189" s="252">
        <v>4</v>
      </c>
    </row>
    <row r="190" spans="1:37" ht="30">
      <c r="A190" s="247">
        <v>520220</v>
      </c>
      <c r="B190" s="247">
        <v>183</v>
      </c>
      <c r="C190" s="31" t="s">
        <v>229</v>
      </c>
      <c r="D190" s="140">
        <v>0</v>
      </c>
      <c r="E190" s="140">
        <v>0</v>
      </c>
      <c r="F190" s="140">
        <v>0</v>
      </c>
      <c r="G190" s="140">
        <v>0</v>
      </c>
      <c r="H190" s="140">
        <v>0</v>
      </c>
      <c r="I190" s="140">
        <v>0</v>
      </c>
      <c r="J190" s="140">
        <v>0</v>
      </c>
      <c r="K190" s="252">
        <v>0</v>
      </c>
      <c r="L190" s="252">
        <v>0</v>
      </c>
      <c r="M190" s="252">
        <v>0</v>
      </c>
      <c r="N190" s="252">
        <v>0</v>
      </c>
      <c r="O190" s="252">
        <v>0</v>
      </c>
      <c r="P190" s="252">
        <v>0</v>
      </c>
      <c r="Q190" s="252">
        <v>0</v>
      </c>
      <c r="R190" s="252">
        <v>0</v>
      </c>
      <c r="S190" s="252">
        <v>0</v>
      </c>
      <c r="T190" s="252">
        <v>0</v>
      </c>
      <c r="U190" s="252">
        <v>92</v>
      </c>
      <c r="V190" s="252">
        <v>0</v>
      </c>
      <c r="W190" s="252">
        <v>0</v>
      </c>
      <c r="X190" s="252">
        <v>0</v>
      </c>
      <c r="Y190" s="252">
        <v>0</v>
      </c>
      <c r="Z190" s="252">
        <v>0</v>
      </c>
      <c r="AA190" s="252">
        <v>0</v>
      </c>
      <c r="AB190" s="237">
        <v>0</v>
      </c>
      <c r="AC190" s="238">
        <v>0</v>
      </c>
      <c r="AD190" s="252">
        <v>0</v>
      </c>
      <c r="AE190" s="252">
        <v>0</v>
      </c>
      <c r="AF190" s="252">
        <v>0</v>
      </c>
      <c r="AG190" s="262">
        <v>0</v>
      </c>
      <c r="AH190" s="140">
        <v>0</v>
      </c>
      <c r="AI190" s="140">
        <v>0</v>
      </c>
      <c r="AJ190" s="252">
        <v>0</v>
      </c>
      <c r="AK190" s="252">
        <v>0</v>
      </c>
    </row>
    <row r="191" spans="1:37" ht="18.75">
      <c r="A191" s="247">
        <v>520256</v>
      </c>
      <c r="B191" s="247">
        <v>184</v>
      </c>
      <c r="C191" s="31" t="s">
        <v>230</v>
      </c>
      <c r="D191" s="140">
        <v>0</v>
      </c>
      <c r="E191" s="140">
        <v>0</v>
      </c>
      <c r="F191" s="140">
        <v>0</v>
      </c>
      <c r="G191" s="140">
        <v>0</v>
      </c>
      <c r="H191" s="140">
        <v>0</v>
      </c>
      <c r="I191" s="140">
        <v>0</v>
      </c>
      <c r="J191" s="140">
        <v>0</v>
      </c>
      <c r="K191" s="252">
        <v>0</v>
      </c>
      <c r="L191" s="252">
        <v>0</v>
      </c>
      <c r="M191" s="252">
        <v>0</v>
      </c>
      <c r="N191" s="252">
        <v>0</v>
      </c>
      <c r="O191" s="252">
        <v>0</v>
      </c>
      <c r="P191" s="252">
        <v>0</v>
      </c>
      <c r="Q191" s="252">
        <v>0</v>
      </c>
      <c r="R191" s="252">
        <v>0</v>
      </c>
      <c r="S191" s="252">
        <v>0</v>
      </c>
      <c r="T191" s="252">
        <v>0</v>
      </c>
      <c r="U191" s="252">
        <v>0</v>
      </c>
      <c r="V191" s="252">
        <v>0</v>
      </c>
      <c r="W191" s="252">
        <v>0</v>
      </c>
      <c r="X191" s="252">
        <v>0</v>
      </c>
      <c r="Y191" s="252">
        <v>0</v>
      </c>
      <c r="Z191" s="252">
        <v>0</v>
      </c>
      <c r="AA191" s="252">
        <v>0</v>
      </c>
      <c r="AB191" s="237">
        <v>0</v>
      </c>
      <c r="AC191" s="238">
        <v>0</v>
      </c>
      <c r="AD191" s="252">
        <v>0</v>
      </c>
      <c r="AE191" s="252">
        <v>0</v>
      </c>
      <c r="AF191" s="252">
        <v>0</v>
      </c>
      <c r="AG191" s="262">
        <v>0</v>
      </c>
      <c r="AH191" s="140">
        <v>109</v>
      </c>
      <c r="AI191" s="140">
        <v>525</v>
      </c>
      <c r="AJ191" s="252">
        <v>121</v>
      </c>
      <c r="AK191" s="252">
        <v>3</v>
      </c>
    </row>
    <row r="192" spans="1:37" ht="30">
      <c r="A192" s="247">
        <v>520227</v>
      </c>
      <c r="B192" s="247">
        <v>185</v>
      </c>
      <c r="C192" s="31" t="s">
        <v>231</v>
      </c>
      <c r="D192" s="140">
        <v>168</v>
      </c>
      <c r="E192" s="140">
        <v>0</v>
      </c>
      <c r="F192" s="140">
        <v>0</v>
      </c>
      <c r="G192" s="140">
        <v>0</v>
      </c>
      <c r="H192" s="140">
        <v>0</v>
      </c>
      <c r="I192" s="140">
        <v>0</v>
      </c>
      <c r="J192" s="140">
        <v>0</v>
      </c>
      <c r="K192" s="252">
        <v>380</v>
      </c>
      <c r="L192" s="252">
        <v>0</v>
      </c>
      <c r="M192" s="252">
        <v>68</v>
      </c>
      <c r="N192" s="252">
        <v>0</v>
      </c>
      <c r="O192" s="252">
        <v>0</v>
      </c>
      <c r="P192" s="252">
        <v>0</v>
      </c>
      <c r="Q192" s="252">
        <v>0</v>
      </c>
      <c r="R192" s="252">
        <v>0</v>
      </c>
      <c r="S192" s="252">
        <v>0</v>
      </c>
      <c r="T192" s="252">
        <v>0</v>
      </c>
      <c r="U192" s="252">
        <v>0</v>
      </c>
      <c r="V192" s="252">
        <v>0</v>
      </c>
      <c r="W192" s="252">
        <v>0</v>
      </c>
      <c r="X192" s="252">
        <v>0</v>
      </c>
      <c r="Y192" s="252">
        <v>0</v>
      </c>
      <c r="Z192" s="252">
        <v>0</v>
      </c>
      <c r="AA192" s="252">
        <v>0</v>
      </c>
      <c r="AB192" s="237">
        <v>0</v>
      </c>
      <c r="AC192" s="238">
        <v>0</v>
      </c>
      <c r="AD192" s="252">
        <v>0</v>
      </c>
      <c r="AE192" s="252">
        <v>0</v>
      </c>
      <c r="AF192" s="252">
        <v>0</v>
      </c>
      <c r="AG192" s="262">
        <v>0</v>
      </c>
      <c r="AH192" s="140">
        <v>0</v>
      </c>
      <c r="AI192" s="140">
        <v>0</v>
      </c>
      <c r="AJ192" s="252">
        <v>0</v>
      </c>
      <c r="AK192" s="252">
        <v>0</v>
      </c>
    </row>
    <row r="193" spans="1:37" ht="18.75">
      <c r="A193" s="247">
        <v>520307</v>
      </c>
      <c r="B193" s="247">
        <v>186</v>
      </c>
      <c r="C193" s="31" t="s">
        <v>232</v>
      </c>
      <c r="D193" s="140">
        <v>0</v>
      </c>
      <c r="E193" s="140">
        <v>0</v>
      </c>
      <c r="F193" s="140">
        <v>0</v>
      </c>
      <c r="G193" s="140">
        <v>0</v>
      </c>
      <c r="H193" s="140">
        <v>0</v>
      </c>
      <c r="I193" s="140">
        <v>0</v>
      </c>
      <c r="J193" s="140">
        <v>0</v>
      </c>
      <c r="K193" s="252">
        <v>0</v>
      </c>
      <c r="L193" s="252">
        <v>0</v>
      </c>
      <c r="M193" s="252">
        <v>0</v>
      </c>
      <c r="N193" s="252">
        <v>0</v>
      </c>
      <c r="O193" s="252">
        <v>0</v>
      </c>
      <c r="P193" s="252">
        <v>0</v>
      </c>
      <c r="Q193" s="252">
        <v>0</v>
      </c>
      <c r="R193" s="252">
        <v>0</v>
      </c>
      <c r="S193" s="252">
        <v>0</v>
      </c>
      <c r="T193" s="252">
        <v>0</v>
      </c>
      <c r="U193" s="252">
        <v>0</v>
      </c>
      <c r="V193" s="252">
        <v>0</v>
      </c>
      <c r="W193" s="252">
        <v>0</v>
      </c>
      <c r="X193" s="252">
        <v>0</v>
      </c>
      <c r="Y193" s="252">
        <v>0</v>
      </c>
      <c r="Z193" s="252">
        <v>0</v>
      </c>
      <c r="AA193" s="252">
        <v>0</v>
      </c>
      <c r="AB193" s="237">
        <v>0</v>
      </c>
      <c r="AC193" s="238">
        <v>0</v>
      </c>
      <c r="AD193" s="252">
        <v>0</v>
      </c>
      <c r="AE193" s="252">
        <v>0</v>
      </c>
      <c r="AF193" s="252">
        <v>0</v>
      </c>
      <c r="AG193" s="262">
        <v>0</v>
      </c>
      <c r="AH193" s="140">
        <v>1035</v>
      </c>
      <c r="AI193" s="140">
        <v>1385</v>
      </c>
      <c r="AJ193" s="252">
        <v>1421</v>
      </c>
      <c r="AK193" s="252">
        <v>2</v>
      </c>
    </row>
    <row r="194" spans="1:37" ht="18.75">
      <c r="A194" s="247">
        <v>520280</v>
      </c>
      <c r="B194" s="247">
        <v>187</v>
      </c>
      <c r="C194" s="31" t="s">
        <v>233</v>
      </c>
      <c r="D194" s="140">
        <v>0</v>
      </c>
      <c r="E194" s="140">
        <v>0</v>
      </c>
      <c r="F194" s="140">
        <v>0</v>
      </c>
      <c r="G194" s="140">
        <v>0</v>
      </c>
      <c r="H194" s="140">
        <v>0</v>
      </c>
      <c r="I194" s="140">
        <v>0</v>
      </c>
      <c r="J194" s="140">
        <v>0</v>
      </c>
      <c r="K194" s="252">
        <v>0</v>
      </c>
      <c r="L194" s="252">
        <v>0</v>
      </c>
      <c r="M194" s="252">
        <v>0</v>
      </c>
      <c r="N194" s="252">
        <v>0</v>
      </c>
      <c r="O194" s="252">
        <v>0</v>
      </c>
      <c r="P194" s="252">
        <v>0</v>
      </c>
      <c r="Q194" s="252">
        <v>0</v>
      </c>
      <c r="R194" s="252">
        <v>0</v>
      </c>
      <c r="S194" s="252">
        <v>0</v>
      </c>
      <c r="T194" s="252">
        <v>0</v>
      </c>
      <c r="U194" s="252">
        <v>0</v>
      </c>
      <c r="V194" s="252">
        <v>0</v>
      </c>
      <c r="W194" s="252">
        <v>0</v>
      </c>
      <c r="X194" s="252">
        <v>0</v>
      </c>
      <c r="Y194" s="252">
        <v>0</v>
      </c>
      <c r="Z194" s="252">
        <v>0</v>
      </c>
      <c r="AA194" s="252">
        <v>0</v>
      </c>
      <c r="AB194" s="237">
        <v>0</v>
      </c>
      <c r="AC194" s="238">
        <v>0</v>
      </c>
      <c r="AD194" s="252">
        <v>0</v>
      </c>
      <c r="AE194" s="252">
        <v>0</v>
      </c>
      <c r="AF194" s="252">
        <v>0</v>
      </c>
      <c r="AG194" s="262">
        <v>0</v>
      </c>
      <c r="AH194" s="140">
        <v>900</v>
      </c>
      <c r="AI194" s="140">
        <v>2052</v>
      </c>
      <c r="AJ194" s="252">
        <v>2197</v>
      </c>
      <c r="AK194" s="252">
        <v>2</v>
      </c>
    </row>
    <row r="195" spans="1:37" ht="18.75">
      <c r="A195" s="247">
        <v>520262</v>
      </c>
      <c r="B195" s="247">
        <v>188</v>
      </c>
      <c r="C195" s="31" t="s">
        <v>234</v>
      </c>
      <c r="D195" s="140">
        <v>0</v>
      </c>
      <c r="E195" s="140">
        <v>0</v>
      </c>
      <c r="F195" s="140">
        <v>0</v>
      </c>
      <c r="G195" s="140">
        <v>0</v>
      </c>
      <c r="H195" s="140">
        <v>0</v>
      </c>
      <c r="I195" s="140">
        <v>0</v>
      </c>
      <c r="J195" s="140">
        <v>0</v>
      </c>
      <c r="K195" s="252">
        <v>0</v>
      </c>
      <c r="L195" s="252">
        <v>0</v>
      </c>
      <c r="M195" s="252">
        <v>0</v>
      </c>
      <c r="N195" s="252">
        <v>0</v>
      </c>
      <c r="O195" s="252">
        <v>0</v>
      </c>
      <c r="P195" s="252">
        <v>0</v>
      </c>
      <c r="Q195" s="252">
        <v>0</v>
      </c>
      <c r="R195" s="252">
        <v>0</v>
      </c>
      <c r="S195" s="252">
        <v>0</v>
      </c>
      <c r="T195" s="252">
        <v>0</v>
      </c>
      <c r="U195" s="252">
        <v>0</v>
      </c>
      <c r="V195" s="252">
        <v>0</v>
      </c>
      <c r="W195" s="252">
        <v>0</v>
      </c>
      <c r="X195" s="252">
        <v>0</v>
      </c>
      <c r="Y195" s="252">
        <v>0</v>
      </c>
      <c r="Z195" s="252">
        <v>0</v>
      </c>
      <c r="AA195" s="252">
        <v>0</v>
      </c>
      <c r="AB195" s="237">
        <v>0</v>
      </c>
      <c r="AC195" s="238">
        <v>0</v>
      </c>
      <c r="AD195" s="252">
        <v>0</v>
      </c>
      <c r="AE195" s="252">
        <v>0</v>
      </c>
      <c r="AF195" s="252">
        <v>0</v>
      </c>
      <c r="AG195" s="262">
        <v>0</v>
      </c>
      <c r="AH195" s="140">
        <v>1055</v>
      </c>
      <c r="AI195" s="140">
        <v>2294</v>
      </c>
      <c r="AJ195" s="252">
        <v>2482</v>
      </c>
      <c r="AK195" s="252">
        <v>3</v>
      </c>
    </row>
    <row r="196" spans="1:37" ht="18.75">
      <c r="A196" s="247">
        <v>520233</v>
      </c>
      <c r="B196" s="247">
        <v>189</v>
      </c>
      <c r="C196" s="31" t="s">
        <v>235</v>
      </c>
      <c r="D196" s="140">
        <v>0</v>
      </c>
      <c r="E196" s="140">
        <v>0</v>
      </c>
      <c r="F196" s="140">
        <v>0</v>
      </c>
      <c r="G196" s="140">
        <v>0</v>
      </c>
      <c r="H196" s="140">
        <v>0</v>
      </c>
      <c r="I196" s="140">
        <v>0</v>
      </c>
      <c r="J196" s="140">
        <v>0</v>
      </c>
      <c r="K196" s="252">
        <v>0</v>
      </c>
      <c r="L196" s="252">
        <v>0</v>
      </c>
      <c r="M196" s="252">
        <v>0</v>
      </c>
      <c r="N196" s="252">
        <v>0</v>
      </c>
      <c r="O196" s="252">
        <v>0</v>
      </c>
      <c r="P196" s="252">
        <v>0</v>
      </c>
      <c r="Q196" s="252">
        <v>0</v>
      </c>
      <c r="R196" s="252">
        <v>0</v>
      </c>
      <c r="S196" s="252">
        <v>0</v>
      </c>
      <c r="T196" s="252">
        <v>0</v>
      </c>
      <c r="U196" s="252">
        <v>0</v>
      </c>
      <c r="V196" s="252">
        <v>0</v>
      </c>
      <c r="W196" s="252">
        <v>0</v>
      </c>
      <c r="X196" s="252">
        <v>0</v>
      </c>
      <c r="Y196" s="252">
        <v>0</v>
      </c>
      <c r="Z196" s="252">
        <v>0</v>
      </c>
      <c r="AA196" s="252">
        <v>0</v>
      </c>
      <c r="AB196" s="237">
        <v>0</v>
      </c>
      <c r="AC196" s="238">
        <v>0</v>
      </c>
      <c r="AD196" s="252">
        <v>0</v>
      </c>
      <c r="AE196" s="252">
        <v>0</v>
      </c>
      <c r="AF196" s="252">
        <v>0</v>
      </c>
      <c r="AG196" s="262">
        <v>0</v>
      </c>
      <c r="AH196" s="140">
        <v>1944</v>
      </c>
      <c r="AI196" s="140">
        <v>5626</v>
      </c>
      <c r="AJ196" s="252">
        <v>2524</v>
      </c>
      <c r="AK196" s="252">
        <v>11</v>
      </c>
    </row>
    <row r="197" spans="1:37" ht="18.75">
      <c r="A197" s="247">
        <v>520301</v>
      </c>
      <c r="B197" s="247">
        <v>190</v>
      </c>
      <c r="C197" s="31" t="s">
        <v>236</v>
      </c>
      <c r="D197" s="140">
        <v>0</v>
      </c>
      <c r="E197" s="140">
        <v>0</v>
      </c>
      <c r="F197" s="140">
        <v>0</v>
      </c>
      <c r="G197" s="140">
        <v>0</v>
      </c>
      <c r="H197" s="140">
        <v>0</v>
      </c>
      <c r="I197" s="140">
        <v>0</v>
      </c>
      <c r="J197" s="140">
        <v>0</v>
      </c>
      <c r="K197" s="252">
        <v>0</v>
      </c>
      <c r="L197" s="252">
        <v>0</v>
      </c>
      <c r="M197" s="252">
        <v>0</v>
      </c>
      <c r="N197" s="252">
        <v>0</v>
      </c>
      <c r="O197" s="252">
        <v>0</v>
      </c>
      <c r="P197" s="252">
        <v>0</v>
      </c>
      <c r="Q197" s="252">
        <v>0</v>
      </c>
      <c r="R197" s="252">
        <v>0</v>
      </c>
      <c r="S197" s="252">
        <v>0</v>
      </c>
      <c r="T197" s="252">
        <v>0</v>
      </c>
      <c r="U197" s="252">
        <v>0</v>
      </c>
      <c r="V197" s="252">
        <v>0</v>
      </c>
      <c r="W197" s="252">
        <v>0</v>
      </c>
      <c r="X197" s="252">
        <v>0</v>
      </c>
      <c r="Y197" s="252">
        <v>0</v>
      </c>
      <c r="Z197" s="252">
        <v>0</v>
      </c>
      <c r="AA197" s="252">
        <v>0</v>
      </c>
      <c r="AB197" s="237">
        <v>0</v>
      </c>
      <c r="AC197" s="238">
        <v>0</v>
      </c>
      <c r="AD197" s="252">
        <v>0</v>
      </c>
      <c r="AE197" s="252">
        <v>0</v>
      </c>
      <c r="AF197" s="252">
        <v>0</v>
      </c>
      <c r="AG197" s="262">
        <v>0</v>
      </c>
      <c r="AH197" s="140">
        <v>713</v>
      </c>
      <c r="AI197" s="140">
        <v>313</v>
      </c>
      <c r="AJ197" s="252">
        <v>3570</v>
      </c>
      <c r="AK197" s="252">
        <v>0</v>
      </c>
    </row>
    <row r="198" spans="1:37" ht="18.75">
      <c r="A198" s="247">
        <v>520255</v>
      </c>
      <c r="B198" s="247">
        <v>191</v>
      </c>
      <c r="C198" s="31" t="s">
        <v>237</v>
      </c>
      <c r="D198" s="140">
        <v>0</v>
      </c>
      <c r="E198" s="140">
        <v>0</v>
      </c>
      <c r="F198" s="140">
        <v>0</v>
      </c>
      <c r="G198" s="140">
        <v>0</v>
      </c>
      <c r="H198" s="140">
        <v>0</v>
      </c>
      <c r="I198" s="140">
        <v>0</v>
      </c>
      <c r="J198" s="140">
        <v>0</v>
      </c>
      <c r="K198" s="252">
        <v>0</v>
      </c>
      <c r="L198" s="252">
        <v>0</v>
      </c>
      <c r="M198" s="252">
        <v>0</v>
      </c>
      <c r="N198" s="252">
        <v>0</v>
      </c>
      <c r="O198" s="252">
        <v>0</v>
      </c>
      <c r="P198" s="252">
        <v>0</v>
      </c>
      <c r="Q198" s="252">
        <v>0</v>
      </c>
      <c r="R198" s="252">
        <v>0</v>
      </c>
      <c r="S198" s="252">
        <v>0</v>
      </c>
      <c r="T198" s="252">
        <v>0</v>
      </c>
      <c r="U198" s="252">
        <v>0</v>
      </c>
      <c r="V198" s="252">
        <v>0</v>
      </c>
      <c r="W198" s="252">
        <v>0</v>
      </c>
      <c r="X198" s="252">
        <v>0</v>
      </c>
      <c r="Y198" s="252">
        <v>0</v>
      </c>
      <c r="Z198" s="252">
        <v>0</v>
      </c>
      <c r="AA198" s="252">
        <v>0</v>
      </c>
      <c r="AB198" s="237">
        <v>0</v>
      </c>
      <c r="AC198" s="238">
        <v>0</v>
      </c>
      <c r="AD198" s="252">
        <v>0</v>
      </c>
      <c r="AE198" s="252">
        <v>0</v>
      </c>
      <c r="AF198" s="252">
        <v>0</v>
      </c>
      <c r="AG198" s="262">
        <v>0</v>
      </c>
      <c r="AH198" s="140">
        <v>2433</v>
      </c>
      <c r="AI198" s="140">
        <v>8382</v>
      </c>
      <c r="AJ198" s="252">
        <v>6167</v>
      </c>
      <c r="AK198" s="252">
        <v>23</v>
      </c>
    </row>
    <row r="199" spans="1:37" ht="18.75">
      <c r="A199" s="247">
        <v>520236</v>
      </c>
      <c r="B199" s="247">
        <v>192</v>
      </c>
      <c r="C199" s="31" t="s">
        <v>238</v>
      </c>
      <c r="D199" s="140">
        <v>0</v>
      </c>
      <c r="E199" s="140">
        <v>0</v>
      </c>
      <c r="F199" s="140">
        <v>0</v>
      </c>
      <c r="G199" s="140">
        <v>0</v>
      </c>
      <c r="H199" s="140">
        <v>0</v>
      </c>
      <c r="I199" s="140">
        <v>0</v>
      </c>
      <c r="J199" s="140">
        <v>0</v>
      </c>
      <c r="K199" s="252">
        <v>0</v>
      </c>
      <c r="L199" s="252">
        <v>0</v>
      </c>
      <c r="M199" s="252">
        <v>0</v>
      </c>
      <c r="N199" s="252">
        <v>0</v>
      </c>
      <c r="O199" s="252">
        <v>0</v>
      </c>
      <c r="P199" s="252">
        <v>0</v>
      </c>
      <c r="Q199" s="252">
        <v>0</v>
      </c>
      <c r="R199" s="252">
        <v>0</v>
      </c>
      <c r="S199" s="252">
        <v>0</v>
      </c>
      <c r="T199" s="252">
        <v>0</v>
      </c>
      <c r="U199" s="252">
        <v>0</v>
      </c>
      <c r="V199" s="252">
        <v>0</v>
      </c>
      <c r="W199" s="252">
        <v>0</v>
      </c>
      <c r="X199" s="252">
        <v>0</v>
      </c>
      <c r="Y199" s="252">
        <v>0</v>
      </c>
      <c r="Z199" s="252">
        <v>0</v>
      </c>
      <c r="AA199" s="252">
        <v>0</v>
      </c>
      <c r="AB199" s="237">
        <v>0</v>
      </c>
      <c r="AC199" s="238">
        <v>0</v>
      </c>
      <c r="AD199" s="252">
        <v>0</v>
      </c>
      <c r="AE199" s="252">
        <v>0</v>
      </c>
      <c r="AF199" s="252">
        <v>0</v>
      </c>
      <c r="AG199" s="262">
        <v>0</v>
      </c>
      <c r="AH199" s="140">
        <v>222</v>
      </c>
      <c r="AI199" s="140">
        <v>1165</v>
      </c>
      <c r="AJ199" s="252">
        <v>145</v>
      </c>
      <c r="AK199" s="252">
        <v>8</v>
      </c>
    </row>
    <row r="200" spans="1:37" ht="30">
      <c r="A200" s="247">
        <v>520323</v>
      </c>
      <c r="B200" s="247">
        <v>193</v>
      </c>
      <c r="C200" s="31" t="s">
        <v>239</v>
      </c>
      <c r="D200" s="140">
        <v>0</v>
      </c>
      <c r="E200" s="140">
        <v>0</v>
      </c>
      <c r="F200" s="140">
        <v>0</v>
      </c>
      <c r="G200" s="140">
        <v>0</v>
      </c>
      <c r="H200" s="140">
        <v>0</v>
      </c>
      <c r="I200" s="140">
        <v>0</v>
      </c>
      <c r="J200" s="140">
        <v>0</v>
      </c>
      <c r="K200" s="252">
        <v>0</v>
      </c>
      <c r="L200" s="252">
        <v>0</v>
      </c>
      <c r="M200" s="252">
        <v>0</v>
      </c>
      <c r="N200" s="252">
        <v>0</v>
      </c>
      <c r="O200" s="252">
        <v>0</v>
      </c>
      <c r="P200" s="252">
        <v>0</v>
      </c>
      <c r="Q200" s="252">
        <v>0</v>
      </c>
      <c r="R200" s="252">
        <v>0</v>
      </c>
      <c r="S200" s="252">
        <v>0</v>
      </c>
      <c r="T200" s="252">
        <v>0</v>
      </c>
      <c r="U200" s="252">
        <v>0</v>
      </c>
      <c r="V200" s="252">
        <v>0</v>
      </c>
      <c r="W200" s="252">
        <v>0</v>
      </c>
      <c r="X200" s="252">
        <v>0</v>
      </c>
      <c r="Y200" s="252">
        <v>0</v>
      </c>
      <c r="Z200" s="252">
        <v>0</v>
      </c>
      <c r="AA200" s="252">
        <v>0</v>
      </c>
      <c r="AB200" s="237">
        <v>0</v>
      </c>
      <c r="AC200" s="238">
        <v>0</v>
      </c>
      <c r="AD200" s="252">
        <v>0</v>
      </c>
      <c r="AE200" s="252">
        <v>0</v>
      </c>
      <c r="AF200" s="252">
        <v>0</v>
      </c>
      <c r="AG200" s="262">
        <v>0</v>
      </c>
      <c r="AH200" s="140">
        <v>108</v>
      </c>
      <c r="AI200" s="140">
        <v>256</v>
      </c>
      <c r="AJ200" s="252">
        <v>369</v>
      </c>
      <c r="AK200" s="252">
        <v>5</v>
      </c>
    </row>
    <row r="201" spans="1:37" ht="18.75">
      <c r="A201" s="247">
        <v>520232</v>
      </c>
      <c r="B201" s="247">
        <v>194</v>
      </c>
      <c r="C201" s="31" t="s">
        <v>240</v>
      </c>
      <c r="D201" s="140">
        <v>0</v>
      </c>
      <c r="E201" s="140">
        <v>0</v>
      </c>
      <c r="F201" s="140">
        <v>0</v>
      </c>
      <c r="G201" s="140">
        <v>0</v>
      </c>
      <c r="H201" s="140">
        <v>0</v>
      </c>
      <c r="I201" s="140">
        <v>0</v>
      </c>
      <c r="J201" s="140">
        <v>0</v>
      </c>
      <c r="K201" s="252">
        <v>0</v>
      </c>
      <c r="L201" s="252">
        <v>0</v>
      </c>
      <c r="M201" s="252">
        <v>0</v>
      </c>
      <c r="N201" s="252">
        <v>0</v>
      </c>
      <c r="O201" s="252">
        <v>0</v>
      </c>
      <c r="P201" s="252">
        <v>0</v>
      </c>
      <c r="Q201" s="252">
        <v>0</v>
      </c>
      <c r="R201" s="252">
        <v>0</v>
      </c>
      <c r="S201" s="252">
        <v>0</v>
      </c>
      <c r="T201" s="252">
        <v>0</v>
      </c>
      <c r="U201" s="252">
        <v>0</v>
      </c>
      <c r="V201" s="252">
        <v>0</v>
      </c>
      <c r="W201" s="252">
        <v>0</v>
      </c>
      <c r="X201" s="252">
        <v>0</v>
      </c>
      <c r="Y201" s="252">
        <v>0</v>
      </c>
      <c r="Z201" s="252">
        <v>0</v>
      </c>
      <c r="AA201" s="252">
        <v>0</v>
      </c>
      <c r="AB201" s="237">
        <v>0</v>
      </c>
      <c r="AC201" s="238">
        <v>0</v>
      </c>
      <c r="AD201" s="252">
        <v>0</v>
      </c>
      <c r="AE201" s="252">
        <v>0</v>
      </c>
      <c r="AF201" s="252">
        <v>0</v>
      </c>
      <c r="AG201" s="262">
        <v>0</v>
      </c>
      <c r="AH201" s="140">
        <v>2450</v>
      </c>
      <c r="AI201" s="140">
        <v>1099</v>
      </c>
      <c r="AJ201" s="252">
        <v>10465</v>
      </c>
      <c r="AK201" s="252">
        <v>8</v>
      </c>
    </row>
    <row r="202" spans="1:37" ht="18.75">
      <c r="A202" s="247">
        <v>520401</v>
      </c>
      <c r="B202" s="247">
        <v>195</v>
      </c>
      <c r="C202" s="31" t="s">
        <v>241</v>
      </c>
      <c r="D202" s="140">
        <v>817</v>
      </c>
      <c r="E202" s="140">
        <v>0</v>
      </c>
      <c r="F202" s="140">
        <v>0</v>
      </c>
      <c r="G202" s="140">
        <v>0</v>
      </c>
      <c r="H202" s="140">
        <v>0</v>
      </c>
      <c r="I202" s="140">
        <v>0</v>
      </c>
      <c r="J202" s="140">
        <v>0</v>
      </c>
      <c r="K202" s="252">
        <v>752</v>
      </c>
      <c r="L202" s="252">
        <v>0</v>
      </c>
      <c r="M202" s="252">
        <v>0</v>
      </c>
      <c r="N202" s="252">
        <v>0</v>
      </c>
      <c r="O202" s="252">
        <v>0</v>
      </c>
      <c r="P202" s="252">
        <v>0</v>
      </c>
      <c r="Q202" s="252">
        <v>0</v>
      </c>
      <c r="R202" s="252">
        <v>0</v>
      </c>
      <c r="S202" s="252">
        <v>0</v>
      </c>
      <c r="T202" s="252">
        <v>0</v>
      </c>
      <c r="U202" s="252">
        <v>0</v>
      </c>
      <c r="V202" s="252">
        <v>0</v>
      </c>
      <c r="W202" s="252">
        <v>0</v>
      </c>
      <c r="X202" s="252">
        <v>0</v>
      </c>
      <c r="Y202" s="252">
        <v>0</v>
      </c>
      <c r="Z202" s="252">
        <v>0</v>
      </c>
      <c r="AA202" s="252">
        <v>0</v>
      </c>
      <c r="AB202" s="237">
        <v>0</v>
      </c>
      <c r="AC202" s="238">
        <v>0</v>
      </c>
      <c r="AD202" s="252">
        <v>0</v>
      </c>
      <c r="AE202" s="252">
        <v>0</v>
      </c>
      <c r="AF202" s="252">
        <v>0</v>
      </c>
      <c r="AG202" s="262">
        <v>0</v>
      </c>
      <c r="AH202" s="140">
        <v>0</v>
      </c>
      <c r="AI202" s="140">
        <v>0</v>
      </c>
      <c r="AJ202" s="252">
        <v>0</v>
      </c>
      <c r="AK202" s="252">
        <v>0</v>
      </c>
    </row>
    <row r="203" spans="1:37" ht="18.75">
      <c r="A203" s="247">
        <v>520247</v>
      </c>
      <c r="B203" s="247">
        <v>196</v>
      </c>
      <c r="C203" s="31" t="s">
        <v>242</v>
      </c>
      <c r="D203" s="140">
        <v>0</v>
      </c>
      <c r="E203" s="140">
        <v>0</v>
      </c>
      <c r="F203" s="140">
        <v>0</v>
      </c>
      <c r="G203" s="140">
        <v>0</v>
      </c>
      <c r="H203" s="140">
        <v>0</v>
      </c>
      <c r="I203" s="140">
        <v>0</v>
      </c>
      <c r="J203" s="140">
        <v>0</v>
      </c>
      <c r="K203" s="252">
        <v>0</v>
      </c>
      <c r="L203" s="252">
        <v>0</v>
      </c>
      <c r="M203" s="252">
        <v>0</v>
      </c>
      <c r="N203" s="252">
        <v>0</v>
      </c>
      <c r="O203" s="252">
        <v>0</v>
      </c>
      <c r="P203" s="252">
        <v>0</v>
      </c>
      <c r="Q203" s="252">
        <v>0</v>
      </c>
      <c r="R203" s="252">
        <v>0</v>
      </c>
      <c r="S203" s="252">
        <v>0</v>
      </c>
      <c r="T203" s="252">
        <v>0</v>
      </c>
      <c r="U203" s="252">
        <v>0</v>
      </c>
      <c r="V203" s="252">
        <v>0</v>
      </c>
      <c r="W203" s="252">
        <v>0</v>
      </c>
      <c r="X203" s="252">
        <v>0</v>
      </c>
      <c r="Y203" s="252">
        <v>0</v>
      </c>
      <c r="Z203" s="252">
        <v>0</v>
      </c>
      <c r="AA203" s="252">
        <v>0</v>
      </c>
      <c r="AB203" s="237">
        <v>0</v>
      </c>
      <c r="AC203" s="238">
        <v>0</v>
      </c>
      <c r="AD203" s="252">
        <v>0</v>
      </c>
      <c r="AE203" s="252">
        <v>0</v>
      </c>
      <c r="AF203" s="252">
        <v>0</v>
      </c>
      <c r="AG203" s="262">
        <v>0</v>
      </c>
      <c r="AH203" s="140">
        <v>2234</v>
      </c>
      <c r="AI203" s="140">
        <v>3069</v>
      </c>
      <c r="AJ203" s="252">
        <v>2248</v>
      </c>
      <c r="AK203" s="252">
        <v>48</v>
      </c>
    </row>
    <row r="204" spans="1:37" ht="18.75">
      <c r="A204" s="240">
        <v>520418</v>
      </c>
      <c r="B204" s="247">
        <v>197</v>
      </c>
      <c r="C204" s="31" t="s">
        <v>243</v>
      </c>
      <c r="D204" s="140">
        <v>0</v>
      </c>
      <c r="E204" s="140">
        <v>0</v>
      </c>
      <c r="F204" s="140">
        <v>0</v>
      </c>
      <c r="G204" s="140">
        <v>0</v>
      </c>
      <c r="H204" s="140">
        <v>0</v>
      </c>
      <c r="I204" s="140">
        <v>0</v>
      </c>
      <c r="J204" s="140">
        <v>0</v>
      </c>
      <c r="K204" s="252">
        <v>0</v>
      </c>
      <c r="L204" s="252">
        <v>0</v>
      </c>
      <c r="M204" s="252">
        <v>0</v>
      </c>
      <c r="N204" s="252">
        <v>0</v>
      </c>
      <c r="O204" s="252">
        <v>0</v>
      </c>
      <c r="P204" s="252">
        <v>0</v>
      </c>
      <c r="Q204" s="252">
        <v>0</v>
      </c>
      <c r="R204" s="252">
        <v>0</v>
      </c>
      <c r="S204" s="252">
        <v>0</v>
      </c>
      <c r="T204" s="252">
        <v>0</v>
      </c>
      <c r="U204" s="252">
        <v>0</v>
      </c>
      <c r="V204" s="252">
        <v>0</v>
      </c>
      <c r="W204" s="252">
        <v>0</v>
      </c>
      <c r="X204" s="252">
        <v>0</v>
      </c>
      <c r="Y204" s="252">
        <v>0</v>
      </c>
      <c r="Z204" s="252">
        <v>0</v>
      </c>
      <c r="AA204" s="252">
        <v>0</v>
      </c>
      <c r="AB204" s="237">
        <v>0</v>
      </c>
      <c r="AC204" s="238">
        <v>4</v>
      </c>
      <c r="AD204" s="252">
        <v>0</v>
      </c>
      <c r="AE204" s="252">
        <v>0</v>
      </c>
      <c r="AF204" s="252">
        <v>4</v>
      </c>
      <c r="AG204" s="262">
        <v>0</v>
      </c>
      <c r="AH204" s="140">
        <v>0</v>
      </c>
      <c r="AI204" s="140">
        <v>0</v>
      </c>
      <c r="AJ204" s="252">
        <v>0</v>
      </c>
      <c r="AK204" s="252">
        <v>0</v>
      </c>
    </row>
    <row r="205" spans="1:37" ht="30">
      <c r="A205" s="247">
        <v>520369</v>
      </c>
      <c r="B205" s="247">
        <v>198</v>
      </c>
      <c r="C205" s="31" t="s">
        <v>244</v>
      </c>
      <c r="D205" s="140">
        <v>0</v>
      </c>
      <c r="E205" s="140">
        <v>0</v>
      </c>
      <c r="F205" s="140">
        <v>0</v>
      </c>
      <c r="G205" s="140">
        <v>0</v>
      </c>
      <c r="H205" s="140">
        <v>0</v>
      </c>
      <c r="I205" s="140">
        <v>0</v>
      </c>
      <c r="J205" s="140">
        <v>0</v>
      </c>
      <c r="K205" s="252">
        <v>0</v>
      </c>
      <c r="L205" s="252">
        <v>0</v>
      </c>
      <c r="M205" s="252">
        <v>0</v>
      </c>
      <c r="N205" s="252">
        <v>0</v>
      </c>
      <c r="O205" s="252">
        <v>1529</v>
      </c>
      <c r="P205" s="252">
        <v>0</v>
      </c>
      <c r="Q205" s="252">
        <v>0</v>
      </c>
      <c r="R205" s="252">
        <v>0</v>
      </c>
      <c r="S205" s="252">
        <v>0</v>
      </c>
      <c r="T205" s="252">
        <v>0</v>
      </c>
      <c r="U205" s="252">
        <v>0</v>
      </c>
      <c r="V205" s="252">
        <v>0</v>
      </c>
      <c r="W205" s="252">
        <v>0</v>
      </c>
      <c r="X205" s="252">
        <v>0</v>
      </c>
      <c r="Y205" s="252">
        <v>0</v>
      </c>
      <c r="Z205" s="252">
        <v>0</v>
      </c>
      <c r="AA205" s="252">
        <v>0</v>
      </c>
      <c r="AB205" s="237">
        <v>0</v>
      </c>
      <c r="AC205" s="238">
        <v>0</v>
      </c>
      <c r="AD205" s="252">
        <v>0</v>
      </c>
      <c r="AE205" s="252">
        <v>0</v>
      </c>
      <c r="AF205" s="252">
        <v>0</v>
      </c>
      <c r="AG205" s="262">
        <v>0</v>
      </c>
      <c r="AH205" s="140">
        <v>552</v>
      </c>
      <c r="AI205" s="140">
        <v>981</v>
      </c>
      <c r="AJ205" s="252">
        <v>326</v>
      </c>
      <c r="AK205" s="252">
        <v>10</v>
      </c>
    </row>
    <row r="206" spans="1:37" ht="30">
      <c r="A206" s="240">
        <v>520423</v>
      </c>
      <c r="B206" s="247">
        <v>199</v>
      </c>
      <c r="C206" s="31" t="s">
        <v>245</v>
      </c>
      <c r="D206" s="140">
        <v>0</v>
      </c>
      <c r="E206" s="140">
        <v>0</v>
      </c>
      <c r="F206" s="140">
        <v>0</v>
      </c>
      <c r="G206" s="140">
        <v>0</v>
      </c>
      <c r="H206" s="140">
        <v>0</v>
      </c>
      <c r="I206" s="140">
        <v>0</v>
      </c>
      <c r="J206" s="140">
        <v>0</v>
      </c>
      <c r="K206" s="252">
        <v>0</v>
      </c>
      <c r="L206" s="252">
        <v>236</v>
      </c>
      <c r="M206" s="252">
        <v>243</v>
      </c>
      <c r="N206" s="252">
        <v>0</v>
      </c>
      <c r="O206" s="252">
        <v>0</v>
      </c>
      <c r="P206" s="252">
        <v>0</v>
      </c>
      <c r="Q206" s="252">
        <v>0</v>
      </c>
      <c r="R206" s="252">
        <v>0</v>
      </c>
      <c r="S206" s="252">
        <v>0</v>
      </c>
      <c r="T206" s="252">
        <v>0</v>
      </c>
      <c r="U206" s="252">
        <v>0</v>
      </c>
      <c r="V206" s="252">
        <v>0</v>
      </c>
      <c r="W206" s="252">
        <v>0</v>
      </c>
      <c r="X206" s="252">
        <v>0</v>
      </c>
      <c r="Y206" s="252">
        <v>0</v>
      </c>
      <c r="Z206" s="252">
        <v>0</v>
      </c>
      <c r="AA206" s="252">
        <v>0</v>
      </c>
      <c r="AB206" s="237">
        <v>0</v>
      </c>
      <c r="AC206" s="238">
        <v>0</v>
      </c>
      <c r="AD206" s="252">
        <v>0</v>
      </c>
      <c r="AE206" s="252">
        <v>0</v>
      </c>
      <c r="AF206" s="252">
        <v>0</v>
      </c>
      <c r="AG206" s="262">
        <v>0</v>
      </c>
      <c r="AH206" s="140">
        <v>0</v>
      </c>
      <c r="AI206" s="140">
        <v>0</v>
      </c>
      <c r="AJ206" s="252">
        <v>0</v>
      </c>
      <c r="AK206" s="252">
        <v>0</v>
      </c>
    </row>
    <row r="207" spans="1:37" ht="18.75">
      <c r="A207" s="247">
        <v>520221</v>
      </c>
      <c r="B207" s="247">
        <v>200</v>
      </c>
      <c r="C207" s="31" t="s">
        <v>246</v>
      </c>
      <c r="D207" s="140">
        <v>0</v>
      </c>
      <c r="E207" s="140">
        <v>0</v>
      </c>
      <c r="F207" s="140">
        <v>0</v>
      </c>
      <c r="G207" s="140">
        <v>0</v>
      </c>
      <c r="H207" s="140">
        <v>0</v>
      </c>
      <c r="I207" s="140">
        <v>0</v>
      </c>
      <c r="J207" s="140">
        <v>0</v>
      </c>
      <c r="K207" s="252">
        <v>0</v>
      </c>
      <c r="L207" s="252">
        <v>0</v>
      </c>
      <c r="M207" s="252">
        <v>0</v>
      </c>
      <c r="N207" s="252">
        <v>0</v>
      </c>
      <c r="O207" s="252">
        <v>0</v>
      </c>
      <c r="P207" s="252">
        <v>0</v>
      </c>
      <c r="Q207" s="252">
        <v>0</v>
      </c>
      <c r="R207" s="252">
        <v>0</v>
      </c>
      <c r="S207" s="252">
        <v>0</v>
      </c>
      <c r="T207" s="252">
        <v>0</v>
      </c>
      <c r="U207" s="252">
        <v>0</v>
      </c>
      <c r="V207" s="252">
        <v>0</v>
      </c>
      <c r="W207" s="252">
        <v>0</v>
      </c>
      <c r="X207" s="252">
        <v>0</v>
      </c>
      <c r="Y207" s="252">
        <v>0</v>
      </c>
      <c r="Z207" s="252">
        <v>0</v>
      </c>
      <c r="AA207" s="252">
        <v>0</v>
      </c>
      <c r="AB207" s="237">
        <v>0</v>
      </c>
      <c r="AC207" s="238">
        <v>0</v>
      </c>
      <c r="AD207" s="252">
        <v>0</v>
      </c>
      <c r="AE207" s="252">
        <v>0</v>
      </c>
      <c r="AF207" s="252">
        <v>0</v>
      </c>
      <c r="AG207" s="262">
        <v>0</v>
      </c>
      <c r="AH207" s="140">
        <v>1411</v>
      </c>
      <c r="AI207" s="140">
        <v>3421</v>
      </c>
      <c r="AJ207" s="252">
        <v>2836</v>
      </c>
      <c r="AK207" s="252">
        <v>0</v>
      </c>
    </row>
    <row r="208" spans="1:37" ht="18.75">
      <c r="A208" s="247">
        <v>520223</v>
      </c>
      <c r="B208" s="247">
        <v>201</v>
      </c>
      <c r="C208" s="31" t="s">
        <v>247</v>
      </c>
      <c r="D208" s="140">
        <v>1000</v>
      </c>
      <c r="E208" s="140">
        <v>0</v>
      </c>
      <c r="F208" s="140">
        <v>0</v>
      </c>
      <c r="G208" s="140">
        <v>0</v>
      </c>
      <c r="H208" s="140">
        <v>0</v>
      </c>
      <c r="I208" s="140">
        <v>0</v>
      </c>
      <c r="J208" s="140">
        <v>0</v>
      </c>
      <c r="K208" s="252">
        <v>2572</v>
      </c>
      <c r="L208" s="252">
        <v>0</v>
      </c>
      <c r="M208" s="252">
        <v>0</v>
      </c>
      <c r="N208" s="252">
        <v>0</v>
      </c>
      <c r="O208" s="252">
        <v>0</v>
      </c>
      <c r="P208" s="252">
        <v>0</v>
      </c>
      <c r="Q208" s="252">
        <v>0</v>
      </c>
      <c r="R208" s="252">
        <v>0</v>
      </c>
      <c r="S208" s="252">
        <v>0</v>
      </c>
      <c r="T208" s="252">
        <v>0</v>
      </c>
      <c r="U208" s="252">
        <v>0</v>
      </c>
      <c r="V208" s="252">
        <v>20</v>
      </c>
      <c r="W208" s="252">
        <v>0</v>
      </c>
      <c r="X208" s="252">
        <v>0</v>
      </c>
      <c r="Y208" s="252">
        <v>0</v>
      </c>
      <c r="Z208" s="252">
        <v>0</v>
      </c>
      <c r="AA208" s="252">
        <v>0</v>
      </c>
      <c r="AB208" s="237">
        <v>0</v>
      </c>
      <c r="AC208" s="238">
        <v>18</v>
      </c>
      <c r="AD208" s="252">
        <v>18</v>
      </c>
      <c r="AE208" s="252">
        <v>0</v>
      </c>
      <c r="AF208" s="252">
        <v>0</v>
      </c>
      <c r="AG208" s="262">
        <v>0</v>
      </c>
      <c r="AH208" s="140">
        <v>7053</v>
      </c>
      <c r="AI208" s="140">
        <v>19165</v>
      </c>
      <c r="AJ208" s="252">
        <v>11555</v>
      </c>
      <c r="AK208" s="252">
        <v>106</v>
      </c>
    </row>
    <row r="209" spans="1:37" ht="18.75">
      <c r="A209" s="247">
        <v>520253</v>
      </c>
      <c r="B209" s="247">
        <v>202</v>
      </c>
      <c r="C209" s="31" t="s">
        <v>248</v>
      </c>
      <c r="D209" s="140">
        <v>0</v>
      </c>
      <c r="E209" s="140">
        <v>0</v>
      </c>
      <c r="F209" s="140">
        <v>0</v>
      </c>
      <c r="G209" s="140">
        <v>0</v>
      </c>
      <c r="H209" s="140">
        <v>0</v>
      </c>
      <c r="I209" s="140">
        <v>0</v>
      </c>
      <c r="J209" s="140">
        <v>0</v>
      </c>
      <c r="K209" s="252">
        <v>0</v>
      </c>
      <c r="L209" s="252">
        <v>0</v>
      </c>
      <c r="M209" s="252">
        <v>0</v>
      </c>
      <c r="N209" s="252">
        <v>0</v>
      </c>
      <c r="O209" s="252">
        <v>0</v>
      </c>
      <c r="P209" s="252">
        <v>0</v>
      </c>
      <c r="Q209" s="252">
        <v>0</v>
      </c>
      <c r="R209" s="252">
        <v>0</v>
      </c>
      <c r="S209" s="252">
        <v>0</v>
      </c>
      <c r="T209" s="252">
        <v>0</v>
      </c>
      <c r="U209" s="252">
        <v>0</v>
      </c>
      <c r="V209" s="252">
        <v>0</v>
      </c>
      <c r="W209" s="252">
        <v>0</v>
      </c>
      <c r="X209" s="252">
        <v>0</v>
      </c>
      <c r="Y209" s="252">
        <v>0</v>
      </c>
      <c r="Z209" s="252">
        <v>0</v>
      </c>
      <c r="AA209" s="252">
        <v>0</v>
      </c>
      <c r="AB209" s="237">
        <v>0</v>
      </c>
      <c r="AC209" s="238">
        <v>0</v>
      </c>
      <c r="AD209" s="252">
        <v>0</v>
      </c>
      <c r="AE209" s="252">
        <v>0</v>
      </c>
      <c r="AF209" s="252">
        <v>0</v>
      </c>
      <c r="AG209" s="262">
        <v>0</v>
      </c>
      <c r="AH209" s="140">
        <v>739</v>
      </c>
      <c r="AI209" s="140">
        <v>3244</v>
      </c>
      <c r="AJ209" s="252">
        <v>1189</v>
      </c>
      <c r="AK209" s="252">
        <v>4</v>
      </c>
    </row>
    <row r="210" spans="1:37" ht="30">
      <c r="A210" s="247">
        <v>520194</v>
      </c>
      <c r="B210" s="247">
        <v>203</v>
      </c>
      <c r="C210" s="31" t="s">
        <v>249</v>
      </c>
      <c r="D210" s="140">
        <v>2686</v>
      </c>
      <c r="E210" s="140">
        <v>0</v>
      </c>
      <c r="F210" s="140">
        <v>0</v>
      </c>
      <c r="G210" s="140">
        <v>0</v>
      </c>
      <c r="H210" s="140">
        <v>0</v>
      </c>
      <c r="I210" s="140">
        <v>0</v>
      </c>
      <c r="J210" s="140">
        <v>0</v>
      </c>
      <c r="K210" s="252">
        <v>3053</v>
      </c>
      <c r="L210" s="252">
        <v>0</v>
      </c>
      <c r="M210" s="252">
        <v>0</v>
      </c>
      <c r="N210" s="252">
        <v>0</v>
      </c>
      <c r="O210" s="252">
        <v>0</v>
      </c>
      <c r="P210" s="252">
        <v>0</v>
      </c>
      <c r="Q210" s="252">
        <v>0</v>
      </c>
      <c r="R210" s="252">
        <v>0</v>
      </c>
      <c r="S210" s="252">
        <v>0</v>
      </c>
      <c r="T210" s="252">
        <v>0</v>
      </c>
      <c r="U210" s="252">
        <v>0</v>
      </c>
      <c r="V210" s="252">
        <v>20</v>
      </c>
      <c r="W210" s="252">
        <v>0</v>
      </c>
      <c r="X210" s="252">
        <v>0</v>
      </c>
      <c r="Y210" s="252">
        <v>0</v>
      </c>
      <c r="Z210" s="252">
        <v>0</v>
      </c>
      <c r="AA210" s="252">
        <v>0</v>
      </c>
      <c r="AB210" s="237">
        <v>0</v>
      </c>
      <c r="AC210" s="238">
        <v>41</v>
      </c>
      <c r="AD210" s="252">
        <v>22</v>
      </c>
      <c r="AE210" s="252">
        <v>0</v>
      </c>
      <c r="AF210" s="252">
        <v>19</v>
      </c>
      <c r="AG210" s="262">
        <v>0</v>
      </c>
      <c r="AH210" s="140">
        <v>7310</v>
      </c>
      <c r="AI210" s="140">
        <v>13100</v>
      </c>
      <c r="AJ210" s="252">
        <v>8007</v>
      </c>
      <c r="AK210" s="252">
        <v>79</v>
      </c>
    </row>
    <row r="211" spans="1:37" ht="30">
      <c r="A211" s="247">
        <v>520249</v>
      </c>
      <c r="B211" s="247">
        <v>204</v>
      </c>
      <c r="C211" s="31" t="s">
        <v>250</v>
      </c>
      <c r="D211" s="140">
        <v>0</v>
      </c>
      <c r="E211" s="140">
        <v>0</v>
      </c>
      <c r="F211" s="140">
        <v>0</v>
      </c>
      <c r="G211" s="140">
        <v>0</v>
      </c>
      <c r="H211" s="140">
        <v>0</v>
      </c>
      <c r="I211" s="140">
        <v>0</v>
      </c>
      <c r="J211" s="140">
        <v>0</v>
      </c>
      <c r="K211" s="252">
        <v>0</v>
      </c>
      <c r="L211" s="252">
        <v>0</v>
      </c>
      <c r="M211" s="252">
        <v>0</v>
      </c>
      <c r="N211" s="252">
        <v>0</v>
      </c>
      <c r="O211" s="252">
        <v>0</v>
      </c>
      <c r="P211" s="252">
        <v>0</v>
      </c>
      <c r="Q211" s="252">
        <v>0</v>
      </c>
      <c r="R211" s="252">
        <v>0</v>
      </c>
      <c r="S211" s="252">
        <v>0</v>
      </c>
      <c r="T211" s="252">
        <v>0</v>
      </c>
      <c r="U211" s="252">
        <v>0</v>
      </c>
      <c r="V211" s="252">
        <v>0</v>
      </c>
      <c r="W211" s="252">
        <v>0</v>
      </c>
      <c r="X211" s="252">
        <v>0</v>
      </c>
      <c r="Y211" s="252">
        <v>0</v>
      </c>
      <c r="Z211" s="252">
        <v>0</v>
      </c>
      <c r="AA211" s="252">
        <v>0</v>
      </c>
      <c r="AB211" s="237">
        <v>0</v>
      </c>
      <c r="AC211" s="238">
        <v>0</v>
      </c>
      <c r="AD211" s="252">
        <v>0</v>
      </c>
      <c r="AE211" s="252">
        <v>0</v>
      </c>
      <c r="AF211" s="252">
        <v>0</v>
      </c>
      <c r="AG211" s="262">
        <v>763</v>
      </c>
      <c r="AH211" s="140">
        <v>0</v>
      </c>
      <c r="AI211" s="140">
        <v>0</v>
      </c>
      <c r="AJ211" s="252">
        <v>0</v>
      </c>
      <c r="AK211" s="252">
        <v>0</v>
      </c>
    </row>
    <row r="212" spans="1:37" ht="18.75">
      <c r="A212" s="247">
        <v>520241</v>
      </c>
      <c r="B212" s="247">
        <v>205</v>
      </c>
      <c r="C212" s="31" t="s">
        <v>251</v>
      </c>
      <c r="D212" s="140">
        <v>0</v>
      </c>
      <c r="E212" s="140">
        <v>0</v>
      </c>
      <c r="F212" s="140">
        <v>0</v>
      </c>
      <c r="G212" s="140">
        <v>0</v>
      </c>
      <c r="H212" s="140">
        <v>0</v>
      </c>
      <c r="I212" s="140">
        <v>0</v>
      </c>
      <c r="J212" s="140">
        <v>0</v>
      </c>
      <c r="K212" s="252">
        <v>0</v>
      </c>
      <c r="L212" s="252">
        <v>0</v>
      </c>
      <c r="M212" s="252">
        <v>0</v>
      </c>
      <c r="N212" s="252">
        <v>0</v>
      </c>
      <c r="O212" s="252">
        <v>0</v>
      </c>
      <c r="P212" s="252">
        <v>0</v>
      </c>
      <c r="Q212" s="252">
        <v>0</v>
      </c>
      <c r="R212" s="252">
        <v>0</v>
      </c>
      <c r="S212" s="252">
        <v>0</v>
      </c>
      <c r="T212" s="252">
        <v>0</v>
      </c>
      <c r="U212" s="252">
        <v>0</v>
      </c>
      <c r="V212" s="252">
        <v>0</v>
      </c>
      <c r="W212" s="252">
        <v>0</v>
      </c>
      <c r="X212" s="252">
        <v>0</v>
      </c>
      <c r="Y212" s="252">
        <v>0</v>
      </c>
      <c r="Z212" s="252">
        <v>0</v>
      </c>
      <c r="AA212" s="252">
        <v>0</v>
      </c>
      <c r="AB212" s="237">
        <v>0</v>
      </c>
      <c r="AC212" s="238">
        <v>33</v>
      </c>
      <c r="AD212" s="252">
        <v>33</v>
      </c>
      <c r="AE212" s="252">
        <v>23</v>
      </c>
      <c r="AF212" s="252">
        <v>0</v>
      </c>
      <c r="AG212" s="262">
        <v>0</v>
      </c>
      <c r="AH212" s="140">
        <v>0</v>
      </c>
      <c r="AI212" s="140">
        <v>0</v>
      </c>
      <c r="AJ212" s="252">
        <v>0</v>
      </c>
      <c r="AK212" s="252">
        <v>0</v>
      </c>
    </row>
    <row r="213" spans="1:37" ht="30">
      <c r="A213" s="247">
        <v>520367</v>
      </c>
      <c r="B213" s="247">
        <v>206</v>
      </c>
      <c r="C213" s="31" t="s">
        <v>252</v>
      </c>
      <c r="D213" s="140">
        <v>446</v>
      </c>
      <c r="E213" s="140">
        <v>0</v>
      </c>
      <c r="F213" s="140">
        <v>0</v>
      </c>
      <c r="G213" s="140">
        <v>0</v>
      </c>
      <c r="H213" s="140">
        <v>0</v>
      </c>
      <c r="I213" s="140">
        <v>0</v>
      </c>
      <c r="J213" s="140">
        <v>0</v>
      </c>
      <c r="K213" s="252">
        <v>170</v>
      </c>
      <c r="L213" s="252">
        <v>0</v>
      </c>
      <c r="M213" s="252">
        <v>0</v>
      </c>
      <c r="N213" s="252">
        <v>0</v>
      </c>
      <c r="O213" s="252">
        <v>0</v>
      </c>
      <c r="P213" s="252">
        <v>0</v>
      </c>
      <c r="Q213" s="252">
        <v>0</v>
      </c>
      <c r="R213" s="252">
        <v>0</v>
      </c>
      <c r="S213" s="252">
        <v>0</v>
      </c>
      <c r="T213" s="252">
        <v>0</v>
      </c>
      <c r="U213" s="252">
        <v>0</v>
      </c>
      <c r="V213" s="252">
        <v>0</v>
      </c>
      <c r="W213" s="252">
        <v>0</v>
      </c>
      <c r="X213" s="252">
        <v>0</v>
      </c>
      <c r="Y213" s="252">
        <v>0</v>
      </c>
      <c r="Z213" s="252">
        <v>0</v>
      </c>
      <c r="AA213" s="252">
        <v>0</v>
      </c>
      <c r="AB213" s="237">
        <v>0</v>
      </c>
      <c r="AC213" s="238">
        <v>5</v>
      </c>
      <c r="AD213" s="252">
        <v>5</v>
      </c>
      <c r="AE213" s="252">
        <v>0</v>
      </c>
      <c r="AF213" s="252">
        <v>0</v>
      </c>
      <c r="AG213" s="262">
        <v>0</v>
      </c>
      <c r="AH213" s="140">
        <v>0</v>
      </c>
      <c r="AI213" s="140">
        <v>0</v>
      </c>
      <c r="AJ213" s="252">
        <v>0</v>
      </c>
      <c r="AK213" s="252">
        <v>0</v>
      </c>
    </row>
    <row r="214" spans="1:37" ht="30">
      <c r="A214" s="247">
        <v>520403</v>
      </c>
      <c r="B214" s="247">
        <v>207</v>
      </c>
      <c r="C214" s="31" t="s">
        <v>253</v>
      </c>
      <c r="D214" s="140">
        <v>0</v>
      </c>
      <c r="E214" s="140">
        <v>0</v>
      </c>
      <c r="F214" s="140">
        <v>0</v>
      </c>
      <c r="G214" s="140">
        <v>0</v>
      </c>
      <c r="H214" s="140">
        <v>0</v>
      </c>
      <c r="I214" s="140">
        <v>0</v>
      </c>
      <c r="J214" s="140">
        <v>0</v>
      </c>
      <c r="K214" s="252">
        <v>0</v>
      </c>
      <c r="L214" s="252">
        <v>0</v>
      </c>
      <c r="M214" s="252">
        <v>0</v>
      </c>
      <c r="N214" s="252">
        <v>0</v>
      </c>
      <c r="O214" s="252">
        <v>0</v>
      </c>
      <c r="P214" s="252">
        <v>0</v>
      </c>
      <c r="Q214" s="252">
        <v>0</v>
      </c>
      <c r="R214" s="252">
        <v>0</v>
      </c>
      <c r="S214" s="252">
        <v>0</v>
      </c>
      <c r="T214" s="252">
        <v>0</v>
      </c>
      <c r="U214" s="252">
        <v>0</v>
      </c>
      <c r="V214" s="252">
        <v>0</v>
      </c>
      <c r="W214" s="252">
        <v>0</v>
      </c>
      <c r="X214" s="252">
        <v>0</v>
      </c>
      <c r="Y214" s="252">
        <v>0</v>
      </c>
      <c r="Z214" s="252">
        <v>0</v>
      </c>
      <c r="AA214" s="252">
        <v>0</v>
      </c>
      <c r="AB214" s="237">
        <v>0</v>
      </c>
      <c r="AC214" s="238">
        <v>0</v>
      </c>
      <c r="AD214" s="252">
        <v>0</v>
      </c>
      <c r="AE214" s="252">
        <v>0</v>
      </c>
      <c r="AF214" s="252">
        <v>0</v>
      </c>
      <c r="AG214" s="262">
        <v>0</v>
      </c>
      <c r="AH214" s="140">
        <v>1193</v>
      </c>
      <c r="AI214" s="140">
        <v>2072</v>
      </c>
      <c r="AJ214" s="252">
        <v>1738</v>
      </c>
      <c r="AK214" s="252">
        <v>26</v>
      </c>
    </row>
    <row r="215" spans="1:37" ht="30">
      <c r="A215" s="247">
        <v>520250</v>
      </c>
      <c r="B215" s="247">
        <v>208</v>
      </c>
      <c r="C215" s="31" t="s">
        <v>254</v>
      </c>
      <c r="D215" s="140">
        <v>0</v>
      </c>
      <c r="E215" s="140">
        <v>0</v>
      </c>
      <c r="F215" s="140">
        <v>0</v>
      </c>
      <c r="G215" s="140">
        <v>0</v>
      </c>
      <c r="H215" s="140">
        <v>0</v>
      </c>
      <c r="I215" s="140">
        <v>0</v>
      </c>
      <c r="J215" s="140">
        <v>0</v>
      </c>
      <c r="K215" s="252">
        <v>0</v>
      </c>
      <c r="L215" s="252">
        <v>0</v>
      </c>
      <c r="M215" s="252">
        <v>0</v>
      </c>
      <c r="N215" s="252">
        <v>0</v>
      </c>
      <c r="O215" s="252">
        <v>0</v>
      </c>
      <c r="P215" s="252">
        <v>0</v>
      </c>
      <c r="Q215" s="252">
        <v>0</v>
      </c>
      <c r="R215" s="252">
        <v>0</v>
      </c>
      <c r="S215" s="252">
        <v>0</v>
      </c>
      <c r="T215" s="252">
        <v>0</v>
      </c>
      <c r="U215" s="252">
        <v>0</v>
      </c>
      <c r="V215" s="252">
        <v>0</v>
      </c>
      <c r="W215" s="252">
        <v>0</v>
      </c>
      <c r="X215" s="252">
        <v>0</v>
      </c>
      <c r="Y215" s="252">
        <v>0</v>
      </c>
      <c r="Z215" s="252">
        <v>0</v>
      </c>
      <c r="AA215" s="252">
        <v>0</v>
      </c>
      <c r="AB215" s="237">
        <v>0</v>
      </c>
      <c r="AC215" s="238">
        <v>0</v>
      </c>
      <c r="AD215" s="252">
        <v>0</v>
      </c>
      <c r="AE215" s="252">
        <v>0</v>
      </c>
      <c r="AF215" s="252">
        <v>0</v>
      </c>
      <c r="AG215" s="262">
        <v>0</v>
      </c>
      <c r="AH215" s="140">
        <v>1280</v>
      </c>
      <c r="AI215" s="140">
        <v>1377</v>
      </c>
      <c r="AJ215" s="252">
        <v>415</v>
      </c>
      <c r="AK215" s="252">
        <v>2</v>
      </c>
    </row>
    <row r="216" spans="1:37" ht="30">
      <c r="A216" s="247">
        <v>520130</v>
      </c>
      <c r="B216" s="247">
        <v>209</v>
      </c>
      <c r="C216" s="31" t="s">
        <v>255</v>
      </c>
      <c r="D216" s="140">
        <v>0</v>
      </c>
      <c r="E216" s="140">
        <v>0</v>
      </c>
      <c r="F216" s="140">
        <v>0</v>
      </c>
      <c r="G216" s="140">
        <v>0</v>
      </c>
      <c r="H216" s="140">
        <v>0</v>
      </c>
      <c r="I216" s="140">
        <v>0</v>
      </c>
      <c r="J216" s="140">
        <v>0</v>
      </c>
      <c r="K216" s="252">
        <v>0</v>
      </c>
      <c r="L216" s="252">
        <v>0</v>
      </c>
      <c r="M216" s="252">
        <v>0</v>
      </c>
      <c r="N216" s="252">
        <v>0</v>
      </c>
      <c r="O216" s="252">
        <v>0</v>
      </c>
      <c r="P216" s="252">
        <v>0</v>
      </c>
      <c r="Q216" s="252">
        <v>0</v>
      </c>
      <c r="R216" s="252">
        <v>0</v>
      </c>
      <c r="S216" s="252">
        <v>0</v>
      </c>
      <c r="T216" s="252">
        <v>0</v>
      </c>
      <c r="U216" s="252">
        <v>337</v>
      </c>
      <c r="V216" s="252">
        <v>0</v>
      </c>
      <c r="W216" s="252">
        <v>0</v>
      </c>
      <c r="X216" s="252">
        <v>0</v>
      </c>
      <c r="Y216" s="252">
        <v>0</v>
      </c>
      <c r="Z216" s="252">
        <v>0</v>
      </c>
      <c r="AA216" s="252">
        <v>0</v>
      </c>
      <c r="AB216" s="237">
        <v>0</v>
      </c>
      <c r="AC216" s="238">
        <v>0</v>
      </c>
      <c r="AD216" s="252">
        <v>0</v>
      </c>
      <c r="AE216" s="252">
        <v>0</v>
      </c>
      <c r="AF216" s="252">
        <v>0</v>
      </c>
      <c r="AG216" s="262">
        <v>0</v>
      </c>
      <c r="AH216" s="140">
        <v>0</v>
      </c>
      <c r="AI216" s="140">
        <v>0</v>
      </c>
      <c r="AJ216" s="252">
        <v>0</v>
      </c>
      <c r="AK216" s="252">
        <v>0</v>
      </c>
    </row>
    <row r="217" spans="1:37" ht="30">
      <c r="A217" s="247">
        <v>520245</v>
      </c>
      <c r="B217" s="247">
        <v>210</v>
      </c>
      <c r="C217" s="31" t="s">
        <v>256</v>
      </c>
      <c r="D217" s="140">
        <v>0</v>
      </c>
      <c r="E217" s="140">
        <v>0</v>
      </c>
      <c r="F217" s="140">
        <v>0</v>
      </c>
      <c r="G217" s="140">
        <v>0</v>
      </c>
      <c r="H217" s="140">
        <v>0</v>
      </c>
      <c r="I217" s="140">
        <v>0</v>
      </c>
      <c r="J217" s="140">
        <v>0</v>
      </c>
      <c r="K217" s="252">
        <v>0</v>
      </c>
      <c r="L217" s="252">
        <v>0</v>
      </c>
      <c r="M217" s="252">
        <v>0</v>
      </c>
      <c r="N217" s="252">
        <v>0</v>
      </c>
      <c r="O217" s="252">
        <v>0</v>
      </c>
      <c r="P217" s="252">
        <v>0</v>
      </c>
      <c r="Q217" s="252">
        <v>0</v>
      </c>
      <c r="R217" s="252">
        <v>0</v>
      </c>
      <c r="S217" s="252">
        <v>0</v>
      </c>
      <c r="T217" s="252">
        <v>0</v>
      </c>
      <c r="U217" s="252">
        <v>160</v>
      </c>
      <c r="V217" s="252">
        <v>0</v>
      </c>
      <c r="W217" s="252">
        <v>0</v>
      </c>
      <c r="X217" s="252">
        <v>0</v>
      </c>
      <c r="Y217" s="252">
        <v>0</v>
      </c>
      <c r="Z217" s="252">
        <v>0</v>
      </c>
      <c r="AA217" s="252">
        <v>0</v>
      </c>
      <c r="AB217" s="237">
        <v>0</v>
      </c>
      <c r="AC217" s="238">
        <v>0</v>
      </c>
      <c r="AD217" s="252">
        <v>0</v>
      </c>
      <c r="AE217" s="252">
        <v>0</v>
      </c>
      <c r="AF217" s="252">
        <v>0</v>
      </c>
      <c r="AG217" s="262">
        <v>0</v>
      </c>
      <c r="AH217" s="140">
        <v>0</v>
      </c>
      <c r="AI217" s="140">
        <v>0</v>
      </c>
      <c r="AJ217" s="252">
        <v>0</v>
      </c>
      <c r="AK217" s="252">
        <v>0</v>
      </c>
    </row>
    <row r="218" spans="1:37" ht="18.75">
      <c r="A218" s="247">
        <v>520339</v>
      </c>
      <c r="B218" s="247">
        <v>211</v>
      </c>
      <c r="C218" s="31" t="s">
        <v>257</v>
      </c>
      <c r="D218" s="140">
        <v>0</v>
      </c>
      <c r="E218" s="140">
        <v>0</v>
      </c>
      <c r="F218" s="140">
        <v>0</v>
      </c>
      <c r="G218" s="140">
        <v>0</v>
      </c>
      <c r="H218" s="140">
        <v>0</v>
      </c>
      <c r="I218" s="140">
        <v>0</v>
      </c>
      <c r="J218" s="140">
        <v>0</v>
      </c>
      <c r="K218" s="252">
        <v>0</v>
      </c>
      <c r="L218" s="252">
        <v>0</v>
      </c>
      <c r="M218" s="252">
        <v>0</v>
      </c>
      <c r="N218" s="252">
        <v>0</v>
      </c>
      <c r="O218" s="252">
        <v>0</v>
      </c>
      <c r="P218" s="252">
        <v>0</v>
      </c>
      <c r="Q218" s="252">
        <v>0</v>
      </c>
      <c r="R218" s="252">
        <v>0</v>
      </c>
      <c r="S218" s="252">
        <v>0</v>
      </c>
      <c r="T218" s="252">
        <v>0</v>
      </c>
      <c r="U218" s="252">
        <v>0</v>
      </c>
      <c r="V218" s="252">
        <v>0</v>
      </c>
      <c r="W218" s="252">
        <v>0</v>
      </c>
      <c r="X218" s="252">
        <v>0</v>
      </c>
      <c r="Y218" s="252">
        <v>0</v>
      </c>
      <c r="Z218" s="252">
        <v>0</v>
      </c>
      <c r="AA218" s="252">
        <v>130</v>
      </c>
      <c r="AB218" s="237">
        <v>0</v>
      </c>
      <c r="AC218" s="238">
        <v>0</v>
      </c>
      <c r="AD218" s="252">
        <v>0</v>
      </c>
      <c r="AE218" s="252">
        <v>0</v>
      </c>
      <c r="AF218" s="252">
        <v>0</v>
      </c>
      <c r="AG218" s="262">
        <v>0</v>
      </c>
      <c r="AH218" s="140">
        <v>0</v>
      </c>
      <c r="AI218" s="140">
        <v>0</v>
      </c>
      <c r="AJ218" s="252">
        <v>0</v>
      </c>
      <c r="AK218" s="252">
        <v>0</v>
      </c>
    </row>
    <row r="219" spans="1:37" ht="18.75">
      <c r="A219" s="247">
        <v>520336</v>
      </c>
      <c r="B219" s="247">
        <v>212</v>
      </c>
      <c r="C219" s="31" t="s">
        <v>258</v>
      </c>
      <c r="D219" s="140">
        <v>0</v>
      </c>
      <c r="E219" s="140">
        <v>0</v>
      </c>
      <c r="F219" s="140">
        <v>0</v>
      </c>
      <c r="G219" s="140">
        <v>0</v>
      </c>
      <c r="H219" s="140">
        <v>0</v>
      </c>
      <c r="I219" s="140">
        <v>0</v>
      </c>
      <c r="J219" s="140">
        <v>0</v>
      </c>
      <c r="K219" s="252">
        <v>0</v>
      </c>
      <c r="L219" s="252">
        <v>0</v>
      </c>
      <c r="M219" s="252">
        <v>0</v>
      </c>
      <c r="N219" s="252">
        <v>0</v>
      </c>
      <c r="O219" s="252">
        <v>0</v>
      </c>
      <c r="P219" s="252">
        <v>0</v>
      </c>
      <c r="Q219" s="252">
        <v>0</v>
      </c>
      <c r="R219" s="252">
        <v>0</v>
      </c>
      <c r="S219" s="252">
        <v>0</v>
      </c>
      <c r="T219" s="252">
        <v>0</v>
      </c>
      <c r="U219" s="252">
        <v>0</v>
      </c>
      <c r="V219" s="252">
        <v>0</v>
      </c>
      <c r="W219" s="252">
        <v>0</v>
      </c>
      <c r="X219" s="252">
        <v>0</v>
      </c>
      <c r="Y219" s="252">
        <v>0</v>
      </c>
      <c r="Z219" s="252">
        <v>0</v>
      </c>
      <c r="AA219" s="252">
        <v>744</v>
      </c>
      <c r="AB219" s="237">
        <v>0</v>
      </c>
      <c r="AC219" s="238">
        <v>4</v>
      </c>
      <c r="AD219" s="252">
        <v>4</v>
      </c>
      <c r="AE219" s="252">
        <v>0</v>
      </c>
      <c r="AF219" s="252">
        <v>0</v>
      </c>
      <c r="AG219" s="262">
        <v>0</v>
      </c>
      <c r="AH219" s="140">
        <v>0</v>
      </c>
      <c r="AI219" s="140">
        <v>0</v>
      </c>
      <c r="AJ219" s="252">
        <v>0</v>
      </c>
      <c r="AK219" s="252">
        <v>0</v>
      </c>
    </row>
    <row r="220" spans="1:37" ht="18.75">
      <c r="A220" s="240">
        <v>520338</v>
      </c>
      <c r="B220" s="247">
        <v>213</v>
      </c>
      <c r="C220" s="31" t="s">
        <v>259</v>
      </c>
      <c r="D220" s="140">
        <v>0</v>
      </c>
      <c r="E220" s="140">
        <v>0</v>
      </c>
      <c r="F220" s="140">
        <v>0</v>
      </c>
      <c r="G220" s="140">
        <v>0</v>
      </c>
      <c r="H220" s="140">
        <v>0</v>
      </c>
      <c r="I220" s="140">
        <v>0</v>
      </c>
      <c r="J220" s="140">
        <v>0</v>
      </c>
      <c r="K220" s="252">
        <v>0</v>
      </c>
      <c r="L220" s="252">
        <v>0</v>
      </c>
      <c r="M220" s="252">
        <v>0</v>
      </c>
      <c r="N220" s="252">
        <v>0</v>
      </c>
      <c r="O220" s="252">
        <v>0</v>
      </c>
      <c r="P220" s="252">
        <v>0</v>
      </c>
      <c r="Q220" s="252">
        <v>0</v>
      </c>
      <c r="R220" s="252">
        <v>0</v>
      </c>
      <c r="S220" s="252">
        <v>0</v>
      </c>
      <c r="T220" s="252">
        <v>0</v>
      </c>
      <c r="U220" s="252">
        <v>0</v>
      </c>
      <c r="V220" s="252">
        <v>0</v>
      </c>
      <c r="W220" s="252">
        <v>0</v>
      </c>
      <c r="X220" s="252">
        <v>0</v>
      </c>
      <c r="Y220" s="252">
        <v>0</v>
      </c>
      <c r="Z220" s="252">
        <v>0</v>
      </c>
      <c r="AA220" s="252">
        <v>57</v>
      </c>
      <c r="AB220" s="237">
        <v>0</v>
      </c>
      <c r="AC220" s="238">
        <v>0</v>
      </c>
      <c r="AD220" s="252">
        <v>0</v>
      </c>
      <c r="AE220" s="252">
        <v>0</v>
      </c>
      <c r="AF220" s="252">
        <v>0</v>
      </c>
      <c r="AG220" s="262">
        <v>0</v>
      </c>
      <c r="AH220" s="140">
        <v>0</v>
      </c>
      <c r="AI220" s="140">
        <v>0</v>
      </c>
      <c r="AJ220" s="252">
        <v>0</v>
      </c>
      <c r="AK220" s="252">
        <v>0</v>
      </c>
    </row>
    <row r="221" spans="1:37" ht="18.75" customHeight="1">
      <c r="A221" s="240">
        <v>520415</v>
      </c>
      <c r="B221" s="247">
        <v>214</v>
      </c>
      <c r="C221" s="31" t="s">
        <v>260</v>
      </c>
      <c r="D221" s="140">
        <v>0</v>
      </c>
      <c r="E221" s="140">
        <v>0</v>
      </c>
      <c r="F221" s="140">
        <v>0</v>
      </c>
      <c r="G221" s="140">
        <v>0</v>
      </c>
      <c r="H221" s="140">
        <v>0</v>
      </c>
      <c r="I221" s="140">
        <v>0</v>
      </c>
      <c r="J221" s="140">
        <v>0</v>
      </c>
      <c r="K221" s="252">
        <v>0</v>
      </c>
      <c r="L221" s="252">
        <v>0</v>
      </c>
      <c r="M221" s="252">
        <v>0</v>
      </c>
      <c r="N221" s="252">
        <v>0</v>
      </c>
      <c r="O221" s="252">
        <v>0</v>
      </c>
      <c r="P221" s="252">
        <v>0</v>
      </c>
      <c r="Q221" s="252">
        <v>0</v>
      </c>
      <c r="R221" s="252">
        <v>0</v>
      </c>
      <c r="S221" s="252">
        <v>0</v>
      </c>
      <c r="T221" s="252">
        <v>0</v>
      </c>
      <c r="U221" s="252">
        <v>0</v>
      </c>
      <c r="V221" s="252">
        <v>0</v>
      </c>
      <c r="W221" s="252">
        <v>0</v>
      </c>
      <c r="X221" s="252">
        <v>0</v>
      </c>
      <c r="Y221" s="252">
        <v>0</v>
      </c>
      <c r="Z221" s="252">
        <v>0</v>
      </c>
      <c r="AA221" s="252">
        <v>133</v>
      </c>
      <c r="AB221" s="237">
        <v>0</v>
      </c>
      <c r="AC221" s="238">
        <v>0</v>
      </c>
      <c r="AD221" s="252">
        <v>0</v>
      </c>
      <c r="AE221" s="252">
        <v>0</v>
      </c>
      <c r="AF221" s="252">
        <v>0</v>
      </c>
      <c r="AG221" s="262">
        <v>0</v>
      </c>
      <c r="AH221" s="140">
        <v>0</v>
      </c>
      <c r="AI221" s="140">
        <v>0</v>
      </c>
      <c r="AJ221" s="252">
        <v>0</v>
      </c>
      <c r="AK221" s="252">
        <v>0</v>
      </c>
    </row>
    <row r="222" spans="1:37" ht="18.75">
      <c r="A222" s="240">
        <v>520400</v>
      </c>
      <c r="B222" s="247">
        <v>215</v>
      </c>
      <c r="C222" s="31" t="s">
        <v>261</v>
      </c>
      <c r="D222" s="140">
        <v>0</v>
      </c>
      <c r="E222" s="140">
        <v>0</v>
      </c>
      <c r="F222" s="140">
        <v>0</v>
      </c>
      <c r="G222" s="140">
        <v>0</v>
      </c>
      <c r="H222" s="140">
        <v>0</v>
      </c>
      <c r="I222" s="140">
        <v>0</v>
      </c>
      <c r="J222" s="140">
        <v>0</v>
      </c>
      <c r="K222" s="252">
        <v>0</v>
      </c>
      <c r="L222" s="252">
        <v>0</v>
      </c>
      <c r="M222" s="252">
        <v>0</v>
      </c>
      <c r="N222" s="252">
        <v>0</v>
      </c>
      <c r="O222" s="252">
        <v>0</v>
      </c>
      <c r="P222" s="252">
        <v>0</v>
      </c>
      <c r="Q222" s="252">
        <v>0</v>
      </c>
      <c r="R222" s="252">
        <v>0</v>
      </c>
      <c r="S222" s="252">
        <v>0</v>
      </c>
      <c r="T222" s="252">
        <v>0</v>
      </c>
      <c r="U222" s="252">
        <v>0</v>
      </c>
      <c r="V222" s="252">
        <v>0</v>
      </c>
      <c r="W222" s="252">
        <v>0</v>
      </c>
      <c r="X222" s="252">
        <v>0</v>
      </c>
      <c r="Y222" s="252">
        <v>0</v>
      </c>
      <c r="Z222" s="252">
        <v>0</v>
      </c>
      <c r="AA222" s="252">
        <v>0</v>
      </c>
      <c r="AB222" s="237">
        <v>0</v>
      </c>
      <c r="AC222" s="238">
        <v>0</v>
      </c>
      <c r="AD222" s="252">
        <v>0</v>
      </c>
      <c r="AE222" s="252">
        <v>0</v>
      </c>
      <c r="AF222" s="252">
        <v>0</v>
      </c>
      <c r="AG222" s="262">
        <v>0</v>
      </c>
      <c r="AH222" s="140">
        <v>0</v>
      </c>
      <c r="AI222" s="140">
        <v>0</v>
      </c>
      <c r="AJ222" s="252">
        <v>0</v>
      </c>
      <c r="AK222" s="252">
        <v>0</v>
      </c>
    </row>
    <row r="223" spans="1:37" ht="18.75">
      <c r="A223" s="240">
        <v>520419</v>
      </c>
      <c r="B223" s="247">
        <v>216</v>
      </c>
      <c r="C223" s="31" t="s">
        <v>262</v>
      </c>
      <c r="D223" s="140">
        <v>0</v>
      </c>
      <c r="E223" s="140">
        <v>0</v>
      </c>
      <c r="F223" s="140">
        <v>0</v>
      </c>
      <c r="G223" s="140">
        <v>0</v>
      </c>
      <c r="H223" s="140">
        <v>0</v>
      </c>
      <c r="I223" s="140">
        <v>0</v>
      </c>
      <c r="J223" s="140">
        <v>0</v>
      </c>
      <c r="K223" s="252">
        <v>0</v>
      </c>
      <c r="L223" s="252">
        <v>0</v>
      </c>
      <c r="M223" s="252">
        <v>0</v>
      </c>
      <c r="N223" s="252">
        <v>0</v>
      </c>
      <c r="O223" s="252">
        <v>0</v>
      </c>
      <c r="P223" s="252">
        <v>0</v>
      </c>
      <c r="Q223" s="252">
        <v>0</v>
      </c>
      <c r="R223" s="252">
        <v>0</v>
      </c>
      <c r="S223" s="252">
        <v>0</v>
      </c>
      <c r="T223" s="252">
        <v>0</v>
      </c>
      <c r="U223" s="252">
        <v>0</v>
      </c>
      <c r="V223" s="252">
        <v>0</v>
      </c>
      <c r="W223" s="252">
        <v>0</v>
      </c>
      <c r="X223" s="252">
        <v>0</v>
      </c>
      <c r="Y223" s="252">
        <v>0</v>
      </c>
      <c r="Z223" s="252">
        <v>0</v>
      </c>
      <c r="AA223" s="252">
        <v>0</v>
      </c>
      <c r="AB223" s="237">
        <v>0</v>
      </c>
      <c r="AC223" s="238">
        <v>0</v>
      </c>
      <c r="AD223" s="252">
        <v>0</v>
      </c>
      <c r="AE223" s="252">
        <v>0</v>
      </c>
      <c r="AF223" s="252">
        <v>0</v>
      </c>
      <c r="AG223" s="262">
        <v>0</v>
      </c>
      <c r="AH223" s="140">
        <v>0</v>
      </c>
      <c r="AI223" s="140">
        <v>0</v>
      </c>
      <c r="AJ223" s="252">
        <v>0</v>
      </c>
      <c r="AK223" s="252">
        <v>0</v>
      </c>
    </row>
    <row r="224" spans="1:37" ht="18.75">
      <c r="A224" s="240">
        <v>520412</v>
      </c>
      <c r="B224" s="247">
        <v>217</v>
      </c>
      <c r="C224" s="31" t="s">
        <v>263</v>
      </c>
      <c r="D224" s="140">
        <v>0</v>
      </c>
      <c r="E224" s="140">
        <v>0</v>
      </c>
      <c r="F224" s="140">
        <v>0</v>
      </c>
      <c r="G224" s="140">
        <v>0</v>
      </c>
      <c r="H224" s="140">
        <v>0</v>
      </c>
      <c r="I224" s="140">
        <v>0</v>
      </c>
      <c r="J224" s="140">
        <v>0</v>
      </c>
      <c r="K224" s="252">
        <v>0</v>
      </c>
      <c r="L224" s="252">
        <v>0</v>
      </c>
      <c r="M224" s="252">
        <v>0</v>
      </c>
      <c r="N224" s="252">
        <v>0</v>
      </c>
      <c r="O224" s="252">
        <v>0</v>
      </c>
      <c r="P224" s="252">
        <v>0</v>
      </c>
      <c r="Q224" s="252">
        <v>0</v>
      </c>
      <c r="R224" s="252">
        <v>0</v>
      </c>
      <c r="S224" s="252">
        <v>0</v>
      </c>
      <c r="T224" s="252">
        <v>0</v>
      </c>
      <c r="U224" s="252">
        <v>0</v>
      </c>
      <c r="V224" s="252">
        <v>0</v>
      </c>
      <c r="W224" s="252">
        <v>0</v>
      </c>
      <c r="X224" s="252">
        <v>0</v>
      </c>
      <c r="Y224" s="252">
        <v>0</v>
      </c>
      <c r="Z224" s="252">
        <v>0</v>
      </c>
      <c r="AA224" s="252">
        <v>0</v>
      </c>
      <c r="AB224" s="237">
        <v>0</v>
      </c>
      <c r="AC224" s="238">
        <v>0</v>
      </c>
      <c r="AD224" s="252">
        <v>0</v>
      </c>
      <c r="AE224" s="252">
        <v>0</v>
      </c>
      <c r="AF224" s="252">
        <v>0</v>
      </c>
      <c r="AG224" s="262">
        <v>0</v>
      </c>
      <c r="AH224" s="140">
        <v>0</v>
      </c>
      <c r="AI224" s="140">
        <v>0</v>
      </c>
      <c r="AJ224" s="252">
        <v>0</v>
      </c>
      <c r="AK224" s="252">
        <v>0</v>
      </c>
    </row>
    <row r="225" spans="1:37" ht="18.75">
      <c r="A225" s="240">
        <v>520427</v>
      </c>
      <c r="B225" s="247">
        <v>218</v>
      </c>
      <c r="C225" s="31" t="s">
        <v>264</v>
      </c>
      <c r="D225" s="140">
        <v>0</v>
      </c>
      <c r="E225" s="140">
        <v>0</v>
      </c>
      <c r="F225" s="140">
        <v>0</v>
      </c>
      <c r="G225" s="140">
        <v>0</v>
      </c>
      <c r="H225" s="140">
        <v>0</v>
      </c>
      <c r="I225" s="140">
        <v>0</v>
      </c>
      <c r="J225" s="140">
        <v>0</v>
      </c>
      <c r="K225" s="252">
        <v>0</v>
      </c>
      <c r="L225" s="252">
        <v>0</v>
      </c>
      <c r="M225" s="252">
        <v>0</v>
      </c>
      <c r="N225" s="252">
        <v>0</v>
      </c>
      <c r="O225" s="252">
        <v>0</v>
      </c>
      <c r="P225" s="252">
        <v>0</v>
      </c>
      <c r="Q225" s="252">
        <v>0</v>
      </c>
      <c r="R225" s="252">
        <v>0</v>
      </c>
      <c r="S225" s="252">
        <v>0</v>
      </c>
      <c r="T225" s="252">
        <v>0</v>
      </c>
      <c r="U225" s="252">
        <v>0</v>
      </c>
      <c r="V225" s="252">
        <v>0</v>
      </c>
      <c r="W225" s="252">
        <v>0</v>
      </c>
      <c r="X225" s="252">
        <v>0</v>
      </c>
      <c r="Y225" s="252">
        <v>0</v>
      </c>
      <c r="Z225" s="252">
        <v>0</v>
      </c>
      <c r="AA225" s="252">
        <v>0</v>
      </c>
      <c r="AB225" s="237">
        <v>0</v>
      </c>
      <c r="AC225" s="238">
        <v>0</v>
      </c>
      <c r="AD225" s="252">
        <v>0</v>
      </c>
      <c r="AE225" s="252">
        <v>0</v>
      </c>
      <c r="AF225" s="252">
        <v>0</v>
      </c>
      <c r="AG225" s="262">
        <v>0</v>
      </c>
      <c r="AH225" s="140">
        <v>0</v>
      </c>
      <c r="AI225" s="140">
        <v>0</v>
      </c>
      <c r="AJ225" s="252">
        <v>0</v>
      </c>
      <c r="AK225" s="252">
        <v>0</v>
      </c>
    </row>
    <row r="226" spans="1:37" ht="18.75">
      <c r="A226" s="240">
        <v>520424</v>
      </c>
      <c r="B226" s="247">
        <v>219</v>
      </c>
      <c r="C226" s="31" t="s">
        <v>265</v>
      </c>
      <c r="D226" s="140">
        <v>0</v>
      </c>
      <c r="E226" s="140">
        <v>0</v>
      </c>
      <c r="F226" s="140">
        <v>0</v>
      </c>
      <c r="G226" s="140">
        <v>0</v>
      </c>
      <c r="H226" s="140">
        <v>0</v>
      </c>
      <c r="I226" s="140">
        <v>0</v>
      </c>
      <c r="J226" s="140">
        <v>0</v>
      </c>
      <c r="K226" s="252">
        <v>0</v>
      </c>
      <c r="L226" s="252">
        <v>0</v>
      </c>
      <c r="M226" s="252">
        <v>0</v>
      </c>
      <c r="N226" s="252">
        <v>0</v>
      </c>
      <c r="O226" s="252">
        <v>0</v>
      </c>
      <c r="P226" s="252">
        <v>0</v>
      </c>
      <c r="Q226" s="252">
        <v>0</v>
      </c>
      <c r="R226" s="252">
        <v>0</v>
      </c>
      <c r="S226" s="252">
        <v>0</v>
      </c>
      <c r="T226" s="252">
        <v>0</v>
      </c>
      <c r="U226" s="252">
        <v>0</v>
      </c>
      <c r="V226" s="252">
        <v>0</v>
      </c>
      <c r="W226" s="252">
        <v>0</v>
      </c>
      <c r="X226" s="252">
        <v>0</v>
      </c>
      <c r="Y226" s="252">
        <v>0</v>
      </c>
      <c r="Z226" s="252">
        <v>0</v>
      </c>
      <c r="AA226" s="252">
        <v>0</v>
      </c>
      <c r="AB226" s="237">
        <v>0</v>
      </c>
      <c r="AC226" s="238">
        <v>0</v>
      </c>
      <c r="AD226" s="252">
        <v>0</v>
      </c>
      <c r="AE226" s="252">
        <v>0</v>
      </c>
      <c r="AF226" s="252">
        <v>0</v>
      </c>
      <c r="AG226" s="262">
        <v>0</v>
      </c>
      <c r="AH226" s="140">
        <v>0</v>
      </c>
      <c r="AI226" s="140">
        <v>0</v>
      </c>
      <c r="AJ226" s="252">
        <v>0</v>
      </c>
      <c r="AK226" s="252">
        <v>0</v>
      </c>
    </row>
    <row r="227" spans="1:37" ht="18.75">
      <c r="A227" s="240">
        <v>520417</v>
      </c>
      <c r="B227" s="247">
        <v>220</v>
      </c>
      <c r="C227" s="31" t="s">
        <v>266</v>
      </c>
      <c r="D227" s="140">
        <v>0</v>
      </c>
      <c r="E227" s="140">
        <v>0</v>
      </c>
      <c r="F227" s="140">
        <v>0</v>
      </c>
      <c r="G227" s="140">
        <v>0</v>
      </c>
      <c r="H227" s="140">
        <v>0</v>
      </c>
      <c r="I227" s="140">
        <v>0</v>
      </c>
      <c r="J227" s="140">
        <v>0</v>
      </c>
      <c r="K227" s="252">
        <v>0</v>
      </c>
      <c r="L227" s="252">
        <v>0</v>
      </c>
      <c r="M227" s="252">
        <v>0</v>
      </c>
      <c r="N227" s="252">
        <v>0</v>
      </c>
      <c r="O227" s="252">
        <v>0</v>
      </c>
      <c r="P227" s="252">
        <v>0</v>
      </c>
      <c r="Q227" s="252">
        <v>0</v>
      </c>
      <c r="R227" s="252">
        <v>0</v>
      </c>
      <c r="S227" s="252">
        <v>0</v>
      </c>
      <c r="T227" s="252">
        <v>0</v>
      </c>
      <c r="U227" s="252">
        <v>0</v>
      </c>
      <c r="V227" s="252">
        <v>0</v>
      </c>
      <c r="W227" s="252">
        <v>0</v>
      </c>
      <c r="X227" s="252">
        <v>0</v>
      </c>
      <c r="Y227" s="252">
        <v>0</v>
      </c>
      <c r="Z227" s="252">
        <v>0</v>
      </c>
      <c r="AA227" s="252">
        <v>0</v>
      </c>
      <c r="AB227" s="237">
        <v>0</v>
      </c>
      <c r="AC227" s="238">
        <v>0</v>
      </c>
      <c r="AD227" s="252">
        <v>0</v>
      </c>
      <c r="AE227" s="252">
        <v>0</v>
      </c>
      <c r="AF227" s="252">
        <v>0</v>
      </c>
      <c r="AG227" s="262">
        <v>0</v>
      </c>
      <c r="AH227" s="140">
        <v>0</v>
      </c>
      <c r="AI227" s="140">
        <v>0</v>
      </c>
      <c r="AJ227" s="252">
        <v>0</v>
      </c>
      <c r="AK227" s="252">
        <v>0</v>
      </c>
    </row>
    <row r="228" spans="1:37" ht="18.75">
      <c r="A228" s="240">
        <v>520413</v>
      </c>
      <c r="B228" s="247">
        <v>221</v>
      </c>
      <c r="C228" s="31" t="s">
        <v>267</v>
      </c>
      <c r="D228" s="140">
        <v>0</v>
      </c>
      <c r="E228" s="140">
        <v>0</v>
      </c>
      <c r="F228" s="140">
        <v>0</v>
      </c>
      <c r="G228" s="140">
        <v>0</v>
      </c>
      <c r="H228" s="140">
        <v>0</v>
      </c>
      <c r="I228" s="140">
        <v>0</v>
      </c>
      <c r="J228" s="140">
        <v>0</v>
      </c>
      <c r="K228" s="252">
        <v>0</v>
      </c>
      <c r="L228" s="252">
        <v>0</v>
      </c>
      <c r="M228" s="252">
        <v>0</v>
      </c>
      <c r="N228" s="252">
        <v>0</v>
      </c>
      <c r="O228" s="252">
        <v>0</v>
      </c>
      <c r="P228" s="252">
        <v>0</v>
      </c>
      <c r="Q228" s="252">
        <v>0</v>
      </c>
      <c r="R228" s="252">
        <v>0</v>
      </c>
      <c r="S228" s="252">
        <v>0</v>
      </c>
      <c r="T228" s="252">
        <v>0</v>
      </c>
      <c r="U228" s="252">
        <v>0</v>
      </c>
      <c r="V228" s="252">
        <v>0</v>
      </c>
      <c r="W228" s="252">
        <v>0</v>
      </c>
      <c r="X228" s="252">
        <v>0</v>
      </c>
      <c r="Y228" s="252">
        <v>0</v>
      </c>
      <c r="Z228" s="252">
        <v>0</v>
      </c>
      <c r="AA228" s="252">
        <v>0</v>
      </c>
      <c r="AB228" s="237">
        <v>0</v>
      </c>
      <c r="AC228" s="238">
        <v>0</v>
      </c>
      <c r="AD228" s="252">
        <v>0</v>
      </c>
      <c r="AE228" s="252">
        <v>0</v>
      </c>
      <c r="AF228" s="252">
        <v>0</v>
      </c>
      <c r="AG228" s="262">
        <v>0</v>
      </c>
      <c r="AH228" s="140">
        <v>0</v>
      </c>
      <c r="AI228" s="140">
        <v>0</v>
      </c>
      <c r="AJ228" s="252">
        <v>0</v>
      </c>
      <c r="AK228" s="252">
        <v>0</v>
      </c>
    </row>
    <row r="229" spans="1:37" ht="60">
      <c r="A229" s="240">
        <v>520422</v>
      </c>
      <c r="B229" s="247">
        <v>222</v>
      </c>
      <c r="C229" s="31" t="s">
        <v>268</v>
      </c>
      <c r="D229" s="140">
        <v>0</v>
      </c>
      <c r="E229" s="140">
        <v>0</v>
      </c>
      <c r="F229" s="140">
        <v>0</v>
      </c>
      <c r="G229" s="140">
        <v>0</v>
      </c>
      <c r="H229" s="140">
        <v>0</v>
      </c>
      <c r="I229" s="140">
        <v>0</v>
      </c>
      <c r="J229" s="140">
        <v>0</v>
      </c>
      <c r="K229" s="252">
        <v>0</v>
      </c>
      <c r="L229" s="252">
        <v>0</v>
      </c>
      <c r="M229" s="252">
        <v>0</v>
      </c>
      <c r="N229" s="252">
        <v>0</v>
      </c>
      <c r="O229" s="252">
        <v>0</v>
      </c>
      <c r="P229" s="252">
        <v>0</v>
      </c>
      <c r="Q229" s="252">
        <v>0</v>
      </c>
      <c r="R229" s="252">
        <v>0</v>
      </c>
      <c r="S229" s="252">
        <v>0</v>
      </c>
      <c r="T229" s="252">
        <v>0</v>
      </c>
      <c r="U229" s="252">
        <v>0</v>
      </c>
      <c r="V229" s="252">
        <v>0</v>
      </c>
      <c r="W229" s="252">
        <v>0</v>
      </c>
      <c r="X229" s="252">
        <v>0</v>
      </c>
      <c r="Y229" s="252">
        <v>0</v>
      </c>
      <c r="Z229" s="252">
        <v>0</v>
      </c>
      <c r="AA229" s="252">
        <v>0</v>
      </c>
      <c r="AB229" s="237">
        <v>0</v>
      </c>
      <c r="AC229" s="238">
        <v>0</v>
      </c>
      <c r="AD229" s="252">
        <v>0</v>
      </c>
      <c r="AE229" s="252">
        <v>0</v>
      </c>
      <c r="AF229" s="252">
        <v>0</v>
      </c>
      <c r="AG229" s="262">
        <v>0</v>
      </c>
      <c r="AH229" s="140">
        <v>0</v>
      </c>
      <c r="AI229" s="140">
        <v>0</v>
      </c>
      <c r="AJ229" s="252">
        <v>0</v>
      </c>
      <c r="AK229" s="252">
        <v>0</v>
      </c>
    </row>
    <row r="230" spans="1:37" ht="18.75">
      <c r="A230" s="240">
        <v>520430</v>
      </c>
      <c r="B230" s="247">
        <v>223</v>
      </c>
      <c r="C230" s="241" t="s">
        <v>269</v>
      </c>
      <c r="D230" s="140">
        <v>0</v>
      </c>
      <c r="E230" s="140">
        <v>0</v>
      </c>
      <c r="F230" s="140">
        <v>0</v>
      </c>
      <c r="G230" s="140">
        <v>0</v>
      </c>
      <c r="H230" s="140">
        <v>0</v>
      </c>
      <c r="I230" s="140">
        <v>0</v>
      </c>
      <c r="J230" s="140">
        <v>0</v>
      </c>
      <c r="K230" s="252">
        <v>0</v>
      </c>
      <c r="L230" s="252">
        <v>0</v>
      </c>
      <c r="M230" s="252">
        <v>0</v>
      </c>
      <c r="N230" s="252">
        <v>0</v>
      </c>
      <c r="O230" s="252">
        <v>0</v>
      </c>
      <c r="P230" s="252">
        <v>0</v>
      </c>
      <c r="Q230" s="252">
        <v>0</v>
      </c>
      <c r="R230" s="252">
        <v>0</v>
      </c>
      <c r="S230" s="252">
        <v>0</v>
      </c>
      <c r="T230" s="252">
        <v>0</v>
      </c>
      <c r="U230" s="252">
        <v>0</v>
      </c>
      <c r="V230" s="252">
        <v>0</v>
      </c>
      <c r="W230" s="252">
        <v>0</v>
      </c>
      <c r="X230" s="252">
        <v>0</v>
      </c>
      <c r="Y230" s="252">
        <v>44</v>
      </c>
      <c r="Z230" s="252">
        <v>0</v>
      </c>
      <c r="AA230" s="252">
        <v>0</v>
      </c>
      <c r="AB230" s="237">
        <v>0</v>
      </c>
      <c r="AC230" s="238">
        <v>247</v>
      </c>
      <c r="AD230" s="252">
        <v>247</v>
      </c>
      <c r="AE230" s="252">
        <v>0</v>
      </c>
      <c r="AF230" s="252">
        <v>0</v>
      </c>
      <c r="AG230" s="262">
        <v>0</v>
      </c>
      <c r="AH230" s="140">
        <v>0</v>
      </c>
      <c r="AI230" s="140">
        <v>0</v>
      </c>
      <c r="AJ230" s="252">
        <v>0</v>
      </c>
      <c r="AK230" s="252">
        <v>0</v>
      </c>
    </row>
    <row r="231" spans="1:37" ht="18.75">
      <c r="A231" s="240">
        <v>520431</v>
      </c>
      <c r="B231" s="247">
        <v>224</v>
      </c>
      <c r="C231" s="241" t="s">
        <v>270</v>
      </c>
      <c r="D231" s="140">
        <v>0</v>
      </c>
      <c r="E231" s="140">
        <v>0</v>
      </c>
      <c r="F231" s="140">
        <v>0</v>
      </c>
      <c r="G231" s="140">
        <v>0</v>
      </c>
      <c r="H231" s="140">
        <v>0</v>
      </c>
      <c r="I231" s="140">
        <v>0</v>
      </c>
      <c r="J231" s="140">
        <v>0</v>
      </c>
      <c r="K231" s="252">
        <v>0</v>
      </c>
      <c r="L231" s="252">
        <v>0</v>
      </c>
      <c r="M231" s="252">
        <v>0</v>
      </c>
      <c r="N231" s="252">
        <v>0</v>
      </c>
      <c r="O231" s="252">
        <v>0</v>
      </c>
      <c r="P231" s="252">
        <v>0</v>
      </c>
      <c r="Q231" s="252">
        <v>0</v>
      </c>
      <c r="R231" s="252">
        <v>0</v>
      </c>
      <c r="S231" s="252">
        <v>0</v>
      </c>
      <c r="T231" s="252">
        <v>0</v>
      </c>
      <c r="U231" s="252">
        <v>40</v>
      </c>
      <c r="V231" s="252">
        <v>0</v>
      </c>
      <c r="W231" s="252">
        <v>0</v>
      </c>
      <c r="X231" s="252">
        <v>0</v>
      </c>
      <c r="Y231" s="252">
        <v>0</v>
      </c>
      <c r="Z231" s="252">
        <v>0</v>
      </c>
      <c r="AA231" s="252">
        <v>0</v>
      </c>
      <c r="AB231" s="237">
        <v>0</v>
      </c>
      <c r="AC231" s="238">
        <v>0</v>
      </c>
      <c r="AD231" s="252">
        <v>0</v>
      </c>
      <c r="AE231" s="252">
        <v>0</v>
      </c>
      <c r="AF231" s="252">
        <v>0</v>
      </c>
      <c r="AG231" s="262">
        <v>0</v>
      </c>
      <c r="AH231" s="140">
        <v>0</v>
      </c>
      <c r="AI231" s="140">
        <v>0</v>
      </c>
      <c r="AJ231" s="252">
        <v>0</v>
      </c>
      <c r="AK231" s="252">
        <v>0</v>
      </c>
    </row>
    <row r="232" spans="1:37" ht="18.75">
      <c r="A232" s="39">
        <v>520393</v>
      </c>
      <c r="B232" s="247">
        <v>225</v>
      </c>
      <c r="C232" s="40" t="s">
        <v>271</v>
      </c>
      <c r="D232" s="140">
        <v>0</v>
      </c>
      <c r="E232" s="140">
        <v>0</v>
      </c>
      <c r="F232" s="140">
        <v>0</v>
      </c>
      <c r="G232" s="140">
        <v>0</v>
      </c>
      <c r="H232" s="140">
        <v>0</v>
      </c>
      <c r="I232" s="140">
        <v>0</v>
      </c>
      <c r="J232" s="140">
        <v>0</v>
      </c>
      <c r="K232" s="252">
        <v>0</v>
      </c>
      <c r="L232" s="252">
        <v>0</v>
      </c>
      <c r="M232" s="252">
        <v>0</v>
      </c>
      <c r="N232" s="252">
        <v>0</v>
      </c>
      <c r="O232" s="252">
        <v>0</v>
      </c>
      <c r="P232" s="252">
        <v>0</v>
      </c>
      <c r="Q232" s="252">
        <v>0</v>
      </c>
      <c r="R232" s="252">
        <v>0</v>
      </c>
      <c r="S232" s="252">
        <v>0</v>
      </c>
      <c r="T232" s="252">
        <v>0</v>
      </c>
      <c r="U232" s="252">
        <v>0</v>
      </c>
      <c r="V232" s="252">
        <v>0</v>
      </c>
      <c r="W232" s="252">
        <v>0</v>
      </c>
      <c r="X232" s="252">
        <v>0</v>
      </c>
      <c r="Y232" s="252">
        <v>0</v>
      </c>
      <c r="Z232" s="252">
        <v>0</v>
      </c>
      <c r="AA232" s="252">
        <v>0</v>
      </c>
      <c r="AB232" s="237">
        <v>0</v>
      </c>
      <c r="AC232" s="238">
        <v>0</v>
      </c>
      <c r="AD232" s="252">
        <v>0</v>
      </c>
      <c r="AE232" s="252">
        <v>0</v>
      </c>
      <c r="AF232" s="252">
        <v>0</v>
      </c>
      <c r="AG232" s="262">
        <v>0</v>
      </c>
      <c r="AH232" s="140">
        <v>0</v>
      </c>
      <c r="AI232" s="140">
        <v>0</v>
      </c>
      <c r="AJ232" s="252">
        <v>0</v>
      </c>
      <c r="AK232" s="252">
        <v>0</v>
      </c>
    </row>
    <row r="233" spans="1:37" ht="18.75">
      <c r="A233" s="240">
        <v>520406</v>
      </c>
      <c r="B233" s="247">
        <v>226</v>
      </c>
      <c r="C233" s="241" t="s">
        <v>272</v>
      </c>
      <c r="D233" s="140">
        <v>774</v>
      </c>
      <c r="E233" s="140">
        <v>0</v>
      </c>
      <c r="F233" s="140">
        <v>0</v>
      </c>
      <c r="G233" s="140">
        <v>0</v>
      </c>
      <c r="H233" s="140">
        <v>0</v>
      </c>
      <c r="I233" s="140">
        <v>0</v>
      </c>
      <c r="J233" s="140">
        <v>0</v>
      </c>
      <c r="K233" s="252">
        <v>1344</v>
      </c>
      <c r="L233" s="252">
        <v>0</v>
      </c>
      <c r="M233" s="252">
        <v>0</v>
      </c>
      <c r="N233" s="252">
        <v>645</v>
      </c>
      <c r="O233" s="252">
        <v>682</v>
      </c>
      <c r="P233" s="252">
        <v>0</v>
      </c>
      <c r="Q233" s="252">
        <v>0</v>
      </c>
      <c r="R233" s="252">
        <v>0</v>
      </c>
      <c r="S233" s="252">
        <v>0</v>
      </c>
      <c r="T233" s="252">
        <v>0</v>
      </c>
      <c r="U233" s="252">
        <v>0</v>
      </c>
      <c r="V233" s="252">
        <v>0</v>
      </c>
      <c r="W233" s="252">
        <v>0</v>
      </c>
      <c r="X233" s="252">
        <v>0</v>
      </c>
      <c r="Y233" s="252">
        <v>0</v>
      </c>
      <c r="Z233" s="252">
        <v>0</v>
      </c>
      <c r="AA233" s="252">
        <v>0</v>
      </c>
      <c r="AB233" s="237">
        <v>0</v>
      </c>
      <c r="AC233" s="238">
        <v>0</v>
      </c>
      <c r="AD233" s="252">
        <v>0</v>
      </c>
      <c r="AE233" s="252">
        <v>0</v>
      </c>
      <c r="AF233" s="252">
        <v>0</v>
      </c>
      <c r="AG233" s="262">
        <v>0</v>
      </c>
      <c r="AH233" s="140">
        <v>0</v>
      </c>
      <c r="AI233" s="140">
        <v>0</v>
      </c>
      <c r="AJ233" s="252">
        <v>0</v>
      </c>
      <c r="AK233" s="252">
        <v>0</v>
      </c>
    </row>
    <row r="234" spans="1:37" ht="45">
      <c r="A234" s="39">
        <v>520429</v>
      </c>
      <c r="B234" s="247">
        <v>227</v>
      </c>
      <c r="C234" s="40" t="s">
        <v>273</v>
      </c>
      <c r="D234" s="140">
        <v>0</v>
      </c>
      <c r="E234" s="140">
        <v>0</v>
      </c>
      <c r="F234" s="140">
        <v>0</v>
      </c>
      <c r="G234" s="140">
        <v>0</v>
      </c>
      <c r="H234" s="140">
        <v>0</v>
      </c>
      <c r="I234" s="140">
        <v>0</v>
      </c>
      <c r="J234" s="140">
        <v>0</v>
      </c>
      <c r="K234" s="252">
        <v>0</v>
      </c>
      <c r="L234" s="252">
        <v>0</v>
      </c>
      <c r="M234" s="252">
        <v>0</v>
      </c>
      <c r="N234" s="252">
        <v>0</v>
      </c>
      <c r="O234" s="252">
        <v>0</v>
      </c>
      <c r="P234" s="252">
        <v>0</v>
      </c>
      <c r="Q234" s="252">
        <v>0</v>
      </c>
      <c r="R234" s="252">
        <v>0</v>
      </c>
      <c r="S234" s="252">
        <v>0</v>
      </c>
      <c r="T234" s="252">
        <v>0</v>
      </c>
      <c r="U234" s="252">
        <v>0</v>
      </c>
      <c r="V234" s="252">
        <v>0</v>
      </c>
      <c r="W234" s="252">
        <v>0</v>
      </c>
      <c r="X234" s="252">
        <v>0</v>
      </c>
      <c r="Y234" s="252">
        <v>0</v>
      </c>
      <c r="Z234" s="252">
        <v>0</v>
      </c>
      <c r="AA234" s="252">
        <v>0</v>
      </c>
      <c r="AB234" s="237">
        <v>0</v>
      </c>
      <c r="AC234" s="238">
        <v>0</v>
      </c>
      <c r="AD234" s="252">
        <v>0</v>
      </c>
      <c r="AE234" s="252">
        <v>0</v>
      </c>
      <c r="AF234" s="252">
        <v>0</v>
      </c>
      <c r="AG234" s="262">
        <v>0</v>
      </c>
      <c r="AH234" s="140">
        <v>0</v>
      </c>
      <c r="AI234" s="140">
        <v>0</v>
      </c>
      <c r="AJ234" s="252">
        <v>0</v>
      </c>
      <c r="AK234" s="252">
        <v>0</v>
      </c>
    </row>
    <row r="235" spans="1:37" ht="18.75">
      <c r="A235" s="39">
        <v>520432</v>
      </c>
      <c r="B235" s="247">
        <v>228</v>
      </c>
      <c r="C235" s="40" t="s">
        <v>274</v>
      </c>
      <c r="D235" s="140">
        <v>0</v>
      </c>
      <c r="E235" s="140">
        <v>0</v>
      </c>
      <c r="F235" s="140">
        <v>0</v>
      </c>
      <c r="G235" s="140">
        <v>0</v>
      </c>
      <c r="H235" s="140">
        <v>0</v>
      </c>
      <c r="I235" s="140">
        <v>0</v>
      </c>
      <c r="J235" s="140">
        <v>0</v>
      </c>
      <c r="K235" s="252">
        <v>0</v>
      </c>
      <c r="L235" s="252">
        <v>0</v>
      </c>
      <c r="M235" s="252">
        <v>0</v>
      </c>
      <c r="N235" s="252">
        <v>0</v>
      </c>
      <c r="O235" s="252">
        <v>0</v>
      </c>
      <c r="P235" s="252">
        <v>0</v>
      </c>
      <c r="Q235" s="252">
        <v>0</v>
      </c>
      <c r="R235" s="252">
        <v>0</v>
      </c>
      <c r="S235" s="252">
        <v>0</v>
      </c>
      <c r="T235" s="252">
        <v>0</v>
      </c>
      <c r="U235" s="252">
        <v>0</v>
      </c>
      <c r="V235" s="252">
        <v>0</v>
      </c>
      <c r="W235" s="252">
        <v>0</v>
      </c>
      <c r="X235" s="252">
        <v>0</v>
      </c>
      <c r="Y235" s="252">
        <v>0</v>
      </c>
      <c r="Z235" s="252">
        <v>0</v>
      </c>
      <c r="AA235" s="252">
        <v>0</v>
      </c>
      <c r="AB235" s="237">
        <v>0</v>
      </c>
      <c r="AC235" s="238">
        <v>0</v>
      </c>
      <c r="AD235" s="252">
        <v>0</v>
      </c>
      <c r="AE235" s="252">
        <v>0</v>
      </c>
      <c r="AF235" s="252">
        <v>0</v>
      </c>
      <c r="AG235" s="262">
        <v>0</v>
      </c>
      <c r="AH235" s="140">
        <v>0</v>
      </c>
      <c r="AI235" s="140">
        <v>0</v>
      </c>
      <c r="AJ235" s="252">
        <v>0</v>
      </c>
      <c r="AK235" s="252">
        <v>0</v>
      </c>
    </row>
    <row r="236" spans="1:37" ht="18.75">
      <c r="A236" s="39">
        <v>520433</v>
      </c>
      <c r="B236" s="247">
        <v>229</v>
      </c>
      <c r="C236" s="40" t="s">
        <v>275</v>
      </c>
      <c r="D236" s="140">
        <v>0</v>
      </c>
      <c r="E236" s="140">
        <v>0</v>
      </c>
      <c r="F236" s="140">
        <v>0</v>
      </c>
      <c r="G236" s="140">
        <v>0</v>
      </c>
      <c r="H236" s="140">
        <v>0</v>
      </c>
      <c r="I236" s="140">
        <v>0</v>
      </c>
      <c r="J236" s="140">
        <v>0</v>
      </c>
      <c r="K236" s="252">
        <v>0</v>
      </c>
      <c r="L236" s="252">
        <v>0</v>
      </c>
      <c r="M236" s="252">
        <v>0</v>
      </c>
      <c r="N236" s="252">
        <v>0</v>
      </c>
      <c r="O236" s="252">
        <v>0</v>
      </c>
      <c r="P236" s="252">
        <v>0</v>
      </c>
      <c r="Q236" s="252">
        <v>0</v>
      </c>
      <c r="R236" s="252">
        <v>0</v>
      </c>
      <c r="S236" s="252">
        <v>0</v>
      </c>
      <c r="T236" s="252">
        <v>0</v>
      </c>
      <c r="U236" s="252">
        <v>0</v>
      </c>
      <c r="V236" s="252">
        <v>0</v>
      </c>
      <c r="W236" s="252">
        <v>0</v>
      </c>
      <c r="X236" s="252">
        <v>0</v>
      </c>
      <c r="Y236" s="252">
        <v>0</v>
      </c>
      <c r="Z236" s="252">
        <v>0</v>
      </c>
      <c r="AA236" s="252">
        <v>0</v>
      </c>
      <c r="AB236" s="237">
        <v>0</v>
      </c>
      <c r="AC236" s="238">
        <v>0</v>
      </c>
      <c r="AD236" s="252">
        <v>0</v>
      </c>
      <c r="AE236" s="252">
        <v>0</v>
      </c>
      <c r="AF236" s="252">
        <v>0</v>
      </c>
      <c r="AG236" s="262">
        <v>0</v>
      </c>
      <c r="AH236" s="140">
        <v>0</v>
      </c>
      <c r="AI236" s="140">
        <v>0</v>
      </c>
      <c r="AJ236" s="252">
        <v>0</v>
      </c>
      <c r="AK236" s="252">
        <v>0</v>
      </c>
    </row>
    <row r="237" spans="1:37" ht="18.75">
      <c r="A237" s="39">
        <v>520434</v>
      </c>
      <c r="B237" s="247">
        <v>230</v>
      </c>
      <c r="C237" s="40" t="s">
        <v>276</v>
      </c>
      <c r="D237" s="140">
        <v>0</v>
      </c>
      <c r="E237" s="140">
        <v>0</v>
      </c>
      <c r="F237" s="140">
        <v>0</v>
      </c>
      <c r="G237" s="140">
        <v>0</v>
      </c>
      <c r="H237" s="140">
        <v>0</v>
      </c>
      <c r="I237" s="140">
        <v>0</v>
      </c>
      <c r="J237" s="140">
        <v>0</v>
      </c>
      <c r="K237" s="252">
        <v>0</v>
      </c>
      <c r="L237" s="252">
        <v>0</v>
      </c>
      <c r="M237" s="252">
        <v>0</v>
      </c>
      <c r="N237" s="252">
        <v>0</v>
      </c>
      <c r="O237" s="252">
        <v>0</v>
      </c>
      <c r="P237" s="252">
        <v>0</v>
      </c>
      <c r="Q237" s="252">
        <v>0</v>
      </c>
      <c r="R237" s="252">
        <v>0</v>
      </c>
      <c r="S237" s="252">
        <v>0</v>
      </c>
      <c r="T237" s="252">
        <v>0</v>
      </c>
      <c r="U237" s="252">
        <v>0</v>
      </c>
      <c r="V237" s="252">
        <v>0</v>
      </c>
      <c r="W237" s="252">
        <v>0</v>
      </c>
      <c r="X237" s="252">
        <v>0</v>
      </c>
      <c r="Y237" s="252">
        <v>0</v>
      </c>
      <c r="Z237" s="252">
        <v>0</v>
      </c>
      <c r="AA237" s="252">
        <v>0</v>
      </c>
      <c r="AB237" s="237">
        <v>0</v>
      </c>
      <c r="AC237" s="238">
        <v>0</v>
      </c>
      <c r="AD237" s="252">
        <v>0</v>
      </c>
      <c r="AE237" s="252">
        <v>0</v>
      </c>
      <c r="AF237" s="252">
        <v>0</v>
      </c>
      <c r="AG237" s="262">
        <v>0</v>
      </c>
      <c r="AH237" s="140">
        <v>0</v>
      </c>
      <c r="AI237" s="140">
        <v>0</v>
      </c>
      <c r="AJ237" s="252">
        <v>0</v>
      </c>
      <c r="AK237" s="252">
        <v>0</v>
      </c>
    </row>
    <row r="238" spans="1:37" ht="30">
      <c r="A238" s="39">
        <v>520435</v>
      </c>
      <c r="B238" s="247">
        <v>231</v>
      </c>
      <c r="C238" s="40" t="s">
        <v>277</v>
      </c>
      <c r="D238" s="140">
        <v>0</v>
      </c>
      <c r="E238" s="140">
        <v>0</v>
      </c>
      <c r="F238" s="140">
        <v>0</v>
      </c>
      <c r="G238" s="140">
        <v>0</v>
      </c>
      <c r="H238" s="140">
        <v>0</v>
      </c>
      <c r="I238" s="140">
        <v>0</v>
      </c>
      <c r="J238" s="140">
        <v>0</v>
      </c>
      <c r="K238" s="252">
        <v>0</v>
      </c>
      <c r="L238" s="252">
        <v>0</v>
      </c>
      <c r="M238" s="252">
        <v>0</v>
      </c>
      <c r="N238" s="252">
        <v>0</v>
      </c>
      <c r="O238" s="252">
        <v>0</v>
      </c>
      <c r="P238" s="252">
        <v>0</v>
      </c>
      <c r="Q238" s="252">
        <v>0</v>
      </c>
      <c r="R238" s="252">
        <v>0</v>
      </c>
      <c r="S238" s="252">
        <v>0</v>
      </c>
      <c r="T238" s="252">
        <v>0</v>
      </c>
      <c r="U238" s="252">
        <v>0</v>
      </c>
      <c r="V238" s="252">
        <v>0</v>
      </c>
      <c r="W238" s="252">
        <v>0</v>
      </c>
      <c r="X238" s="252">
        <v>0</v>
      </c>
      <c r="Y238" s="252">
        <v>0</v>
      </c>
      <c r="Z238" s="252">
        <v>0</v>
      </c>
      <c r="AA238" s="252">
        <v>0</v>
      </c>
      <c r="AB238" s="237">
        <v>0</v>
      </c>
      <c r="AC238" s="238">
        <v>0</v>
      </c>
      <c r="AD238" s="252">
        <v>0</v>
      </c>
      <c r="AE238" s="252">
        <v>0</v>
      </c>
      <c r="AF238" s="252">
        <v>0</v>
      </c>
      <c r="AG238" s="262">
        <v>0</v>
      </c>
      <c r="AH238" s="140">
        <v>0</v>
      </c>
      <c r="AI238" s="140">
        <v>0</v>
      </c>
      <c r="AJ238" s="252">
        <v>0</v>
      </c>
      <c r="AK238" s="252">
        <v>0</v>
      </c>
    </row>
    <row r="239" spans="1:37" ht="18.75">
      <c r="A239" s="39">
        <v>520436</v>
      </c>
      <c r="B239" s="247">
        <v>232</v>
      </c>
      <c r="C239" s="40" t="s">
        <v>278</v>
      </c>
      <c r="D239" s="140">
        <v>0</v>
      </c>
      <c r="E239" s="140">
        <v>0</v>
      </c>
      <c r="F239" s="140">
        <v>0</v>
      </c>
      <c r="G239" s="140">
        <v>0</v>
      </c>
      <c r="H239" s="140">
        <v>0</v>
      </c>
      <c r="I239" s="140">
        <v>0</v>
      </c>
      <c r="J239" s="140">
        <v>0</v>
      </c>
      <c r="K239" s="252">
        <v>0</v>
      </c>
      <c r="L239" s="252">
        <v>0</v>
      </c>
      <c r="M239" s="252">
        <v>0</v>
      </c>
      <c r="N239" s="252">
        <v>0</v>
      </c>
      <c r="O239" s="252">
        <v>0</v>
      </c>
      <c r="P239" s="252">
        <v>0</v>
      </c>
      <c r="Q239" s="252">
        <v>0</v>
      </c>
      <c r="R239" s="252">
        <v>0</v>
      </c>
      <c r="S239" s="252">
        <v>0</v>
      </c>
      <c r="T239" s="252">
        <v>0</v>
      </c>
      <c r="U239" s="252">
        <v>0</v>
      </c>
      <c r="V239" s="252">
        <v>0</v>
      </c>
      <c r="W239" s="252">
        <v>0</v>
      </c>
      <c r="X239" s="252">
        <v>0</v>
      </c>
      <c r="Y239" s="252">
        <v>0</v>
      </c>
      <c r="Z239" s="252">
        <v>0</v>
      </c>
      <c r="AA239" s="252">
        <v>0</v>
      </c>
      <c r="AB239" s="237">
        <v>0</v>
      </c>
      <c r="AC239" s="238">
        <v>0</v>
      </c>
      <c r="AD239" s="252">
        <v>0</v>
      </c>
      <c r="AE239" s="252">
        <v>0</v>
      </c>
      <c r="AF239" s="252">
        <v>0</v>
      </c>
      <c r="AG239" s="262">
        <v>0</v>
      </c>
      <c r="AH239" s="140">
        <v>0</v>
      </c>
      <c r="AI239" s="140">
        <v>0</v>
      </c>
      <c r="AJ239" s="252">
        <v>0</v>
      </c>
      <c r="AK239" s="252">
        <v>0</v>
      </c>
    </row>
    <row r="240" spans="1:37" ht="18.75">
      <c r="A240" s="39">
        <v>520437</v>
      </c>
      <c r="B240" s="247">
        <v>233</v>
      </c>
      <c r="C240" s="40" t="s">
        <v>279</v>
      </c>
      <c r="D240" s="140">
        <v>0</v>
      </c>
      <c r="E240" s="140">
        <v>0</v>
      </c>
      <c r="F240" s="140">
        <v>0</v>
      </c>
      <c r="G240" s="140">
        <v>0</v>
      </c>
      <c r="H240" s="140">
        <v>0</v>
      </c>
      <c r="I240" s="140">
        <v>0</v>
      </c>
      <c r="J240" s="140">
        <v>0</v>
      </c>
      <c r="K240" s="252">
        <v>0</v>
      </c>
      <c r="L240" s="252">
        <v>0</v>
      </c>
      <c r="M240" s="252">
        <v>0</v>
      </c>
      <c r="N240" s="252">
        <v>0</v>
      </c>
      <c r="O240" s="252">
        <v>0</v>
      </c>
      <c r="P240" s="252">
        <v>0</v>
      </c>
      <c r="Q240" s="252">
        <v>0</v>
      </c>
      <c r="R240" s="252">
        <v>0</v>
      </c>
      <c r="S240" s="252">
        <v>0</v>
      </c>
      <c r="T240" s="252">
        <v>0</v>
      </c>
      <c r="U240" s="252">
        <v>0</v>
      </c>
      <c r="V240" s="252">
        <v>0</v>
      </c>
      <c r="W240" s="252">
        <v>0</v>
      </c>
      <c r="X240" s="252">
        <v>0</v>
      </c>
      <c r="Y240" s="252">
        <v>0</v>
      </c>
      <c r="Z240" s="252">
        <v>0</v>
      </c>
      <c r="AA240" s="252">
        <v>0</v>
      </c>
      <c r="AB240" s="237">
        <v>0</v>
      </c>
      <c r="AC240" s="238">
        <v>0</v>
      </c>
      <c r="AD240" s="252">
        <v>0</v>
      </c>
      <c r="AE240" s="252">
        <v>0</v>
      </c>
      <c r="AF240" s="252">
        <v>0</v>
      </c>
      <c r="AG240" s="262">
        <v>0</v>
      </c>
      <c r="AH240" s="140">
        <v>0</v>
      </c>
      <c r="AI240" s="140">
        <v>0</v>
      </c>
      <c r="AJ240" s="252">
        <v>0</v>
      </c>
      <c r="AK240" s="252">
        <v>0</v>
      </c>
    </row>
    <row r="241" spans="1:37" ht="18.75">
      <c r="A241" s="39">
        <v>520438</v>
      </c>
      <c r="B241" s="247">
        <v>234</v>
      </c>
      <c r="C241" s="40" t="s">
        <v>280</v>
      </c>
      <c r="D241" s="140">
        <v>0</v>
      </c>
      <c r="E241" s="140">
        <v>0</v>
      </c>
      <c r="F241" s="140">
        <v>0</v>
      </c>
      <c r="G241" s="140">
        <v>0</v>
      </c>
      <c r="H241" s="140">
        <v>0</v>
      </c>
      <c r="I241" s="140">
        <v>0</v>
      </c>
      <c r="J241" s="140">
        <v>0</v>
      </c>
      <c r="K241" s="252">
        <v>0</v>
      </c>
      <c r="L241" s="252">
        <v>0</v>
      </c>
      <c r="M241" s="252">
        <v>60</v>
      </c>
      <c r="N241" s="252">
        <v>0</v>
      </c>
      <c r="O241" s="252">
        <v>0</v>
      </c>
      <c r="P241" s="252">
        <v>0</v>
      </c>
      <c r="Q241" s="252">
        <v>0</v>
      </c>
      <c r="R241" s="252">
        <v>0</v>
      </c>
      <c r="S241" s="252">
        <v>0</v>
      </c>
      <c r="T241" s="252">
        <v>0</v>
      </c>
      <c r="U241" s="252">
        <v>0</v>
      </c>
      <c r="V241" s="252">
        <v>0</v>
      </c>
      <c r="W241" s="252">
        <v>0</v>
      </c>
      <c r="X241" s="252">
        <v>0</v>
      </c>
      <c r="Y241" s="252">
        <v>0</v>
      </c>
      <c r="Z241" s="252">
        <v>0</v>
      </c>
      <c r="AA241" s="252">
        <v>0</v>
      </c>
      <c r="AB241" s="237">
        <v>0</v>
      </c>
      <c r="AC241" s="238">
        <v>0</v>
      </c>
      <c r="AD241" s="252">
        <v>0</v>
      </c>
      <c r="AE241" s="252">
        <v>0</v>
      </c>
      <c r="AF241" s="252">
        <v>0</v>
      </c>
      <c r="AG241" s="262">
        <v>0</v>
      </c>
      <c r="AH241" s="140">
        <v>0</v>
      </c>
      <c r="AI241" s="140">
        <v>0</v>
      </c>
      <c r="AJ241" s="252">
        <v>0</v>
      </c>
      <c r="AK241" s="252">
        <v>0</v>
      </c>
    </row>
    <row r="242" spans="1:37" ht="60">
      <c r="A242" s="39">
        <v>520439</v>
      </c>
      <c r="B242" s="247">
        <v>235</v>
      </c>
      <c r="C242" s="40" t="s">
        <v>281</v>
      </c>
      <c r="D242" s="140">
        <v>0</v>
      </c>
      <c r="E242" s="140">
        <v>0</v>
      </c>
      <c r="F242" s="140">
        <v>0</v>
      </c>
      <c r="G242" s="140">
        <v>0</v>
      </c>
      <c r="H242" s="140">
        <v>0</v>
      </c>
      <c r="I242" s="140">
        <v>0</v>
      </c>
      <c r="J242" s="140">
        <v>0</v>
      </c>
      <c r="K242" s="252">
        <v>0</v>
      </c>
      <c r="L242" s="252">
        <v>0</v>
      </c>
      <c r="M242" s="252">
        <v>0</v>
      </c>
      <c r="N242" s="252">
        <v>0</v>
      </c>
      <c r="O242" s="252">
        <v>0</v>
      </c>
      <c r="P242" s="252">
        <v>0</v>
      </c>
      <c r="Q242" s="252">
        <v>0</v>
      </c>
      <c r="R242" s="252">
        <v>0</v>
      </c>
      <c r="S242" s="252">
        <v>0</v>
      </c>
      <c r="T242" s="252">
        <v>0</v>
      </c>
      <c r="U242" s="252">
        <v>0</v>
      </c>
      <c r="V242" s="252">
        <v>0</v>
      </c>
      <c r="W242" s="252">
        <v>0</v>
      </c>
      <c r="X242" s="252">
        <v>0</v>
      </c>
      <c r="Y242" s="252">
        <v>0</v>
      </c>
      <c r="Z242" s="252">
        <v>0</v>
      </c>
      <c r="AA242" s="252">
        <v>0</v>
      </c>
      <c r="AB242" s="237">
        <v>0</v>
      </c>
      <c r="AC242" s="238">
        <v>0</v>
      </c>
      <c r="AD242" s="252">
        <v>0</v>
      </c>
      <c r="AE242" s="252">
        <v>0</v>
      </c>
      <c r="AF242" s="252">
        <v>0</v>
      </c>
      <c r="AG242" s="262">
        <v>0</v>
      </c>
      <c r="AH242" s="140">
        <v>0</v>
      </c>
      <c r="AI242" s="140">
        <v>0</v>
      </c>
      <c r="AJ242" s="252">
        <v>0</v>
      </c>
      <c r="AK242" s="252">
        <v>0</v>
      </c>
    </row>
    <row r="243" spans="1:37" ht="18.75">
      <c r="A243" s="39">
        <v>520440</v>
      </c>
      <c r="B243" s="247">
        <v>236</v>
      </c>
      <c r="C243" s="40" t="s">
        <v>282</v>
      </c>
      <c r="D243" s="140">
        <v>0</v>
      </c>
      <c r="E243" s="140">
        <v>0</v>
      </c>
      <c r="F243" s="140">
        <v>0</v>
      </c>
      <c r="G243" s="140">
        <v>0</v>
      </c>
      <c r="H243" s="140">
        <v>0</v>
      </c>
      <c r="I243" s="140">
        <v>0</v>
      </c>
      <c r="J243" s="140">
        <v>0</v>
      </c>
      <c r="K243" s="252">
        <v>0</v>
      </c>
      <c r="L243" s="252">
        <v>0</v>
      </c>
      <c r="M243" s="252">
        <v>0</v>
      </c>
      <c r="N243" s="252">
        <v>0</v>
      </c>
      <c r="O243" s="252">
        <v>0</v>
      </c>
      <c r="P243" s="252">
        <v>0</v>
      </c>
      <c r="Q243" s="252">
        <v>0</v>
      </c>
      <c r="R243" s="252">
        <v>0</v>
      </c>
      <c r="S243" s="252">
        <v>0</v>
      </c>
      <c r="T243" s="252">
        <v>0</v>
      </c>
      <c r="U243" s="252">
        <v>0</v>
      </c>
      <c r="V243" s="252">
        <v>0</v>
      </c>
      <c r="W243" s="252">
        <v>0</v>
      </c>
      <c r="X243" s="252">
        <v>0</v>
      </c>
      <c r="Y243" s="252">
        <v>0</v>
      </c>
      <c r="Z243" s="252">
        <v>0</v>
      </c>
      <c r="AA243" s="252">
        <v>0</v>
      </c>
      <c r="AB243" s="237">
        <v>0</v>
      </c>
      <c r="AC243" s="238">
        <v>0</v>
      </c>
      <c r="AD243" s="252">
        <v>0</v>
      </c>
      <c r="AE243" s="252">
        <v>0</v>
      </c>
      <c r="AF243" s="252">
        <v>0</v>
      </c>
      <c r="AG243" s="262">
        <v>0</v>
      </c>
      <c r="AH243" s="140">
        <v>0</v>
      </c>
      <c r="AI243" s="140">
        <v>0</v>
      </c>
      <c r="AJ243" s="252">
        <v>0</v>
      </c>
      <c r="AK243" s="252">
        <v>0</v>
      </c>
    </row>
    <row r="244" spans="1:37" ht="30">
      <c r="A244" s="39">
        <v>520441</v>
      </c>
      <c r="B244" s="247">
        <v>237</v>
      </c>
      <c r="C244" s="40" t="s">
        <v>283</v>
      </c>
      <c r="D244" s="140">
        <v>0</v>
      </c>
      <c r="E244" s="140">
        <v>0</v>
      </c>
      <c r="F244" s="140">
        <v>0</v>
      </c>
      <c r="G244" s="140">
        <v>0</v>
      </c>
      <c r="H244" s="140">
        <v>0</v>
      </c>
      <c r="I244" s="140">
        <v>0</v>
      </c>
      <c r="J244" s="140">
        <v>0</v>
      </c>
      <c r="K244" s="252">
        <v>0</v>
      </c>
      <c r="L244" s="252">
        <v>0</v>
      </c>
      <c r="M244" s="252">
        <v>0</v>
      </c>
      <c r="N244" s="252">
        <v>0</v>
      </c>
      <c r="O244" s="252">
        <v>0</v>
      </c>
      <c r="P244" s="252">
        <v>0</v>
      </c>
      <c r="Q244" s="252">
        <v>0</v>
      </c>
      <c r="R244" s="252">
        <v>0</v>
      </c>
      <c r="S244" s="252">
        <v>0</v>
      </c>
      <c r="T244" s="252">
        <v>0</v>
      </c>
      <c r="U244" s="252">
        <v>0</v>
      </c>
      <c r="V244" s="252">
        <v>0</v>
      </c>
      <c r="W244" s="252">
        <v>0</v>
      </c>
      <c r="X244" s="252">
        <v>0</v>
      </c>
      <c r="Y244" s="252">
        <v>0</v>
      </c>
      <c r="Z244" s="252">
        <v>0</v>
      </c>
      <c r="AA244" s="252">
        <v>0</v>
      </c>
      <c r="AB244" s="237">
        <v>0</v>
      </c>
      <c r="AC244" s="238">
        <v>0</v>
      </c>
      <c r="AD244" s="252">
        <v>0</v>
      </c>
      <c r="AE244" s="252">
        <v>0</v>
      </c>
      <c r="AF244" s="252">
        <v>0</v>
      </c>
      <c r="AG244" s="262">
        <v>0</v>
      </c>
      <c r="AH244" s="140">
        <v>0</v>
      </c>
      <c r="AI244" s="140">
        <v>0</v>
      </c>
      <c r="AJ244" s="252">
        <v>0</v>
      </c>
      <c r="AK244" s="252">
        <v>0</v>
      </c>
    </row>
    <row r="245" spans="1:37" ht="18.75">
      <c r="A245" s="39">
        <v>520442</v>
      </c>
      <c r="B245" s="247">
        <v>238</v>
      </c>
      <c r="C245" s="40" t="s">
        <v>284</v>
      </c>
      <c r="D245" s="140">
        <v>0</v>
      </c>
      <c r="E245" s="140">
        <v>0</v>
      </c>
      <c r="F245" s="140">
        <v>0</v>
      </c>
      <c r="G245" s="140">
        <v>0</v>
      </c>
      <c r="H245" s="140">
        <v>0</v>
      </c>
      <c r="I245" s="140">
        <v>0</v>
      </c>
      <c r="J245" s="140">
        <v>0</v>
      </c>
      <c r="K245" s="252">
        <v>0</v>
      </c>
      <c r="L245" s="252">
        <v>81</v>
      </c>
      <c r="M245" s="252">
        <v>0</v>
      </c>
      <c r="N245" s="252">
        <v>0</v>
      </c>
      <c r="O245" s="252">
        <v>0</v>
      </c>
      <c r="P245" s="252">
        <v>0</v>
      </c>
      <c r="Q245" s="252">
        <v>0</v>
      </c>
      <c r="R245" s="252">
        <v>0</v>
      </c>
      <c r="S245" s="252">
        <v>0</v>
      </c>
      <c r="T245" s="252">
        <v>0</v>
      </c>
      <c r="U245" s="252">
        <v>0</v>
      </c>
      <c r="V245" s="252">
        <v>0</v>
      </c>
      <c r="W245" s="252">
        <v>0</v>
      </c>
      <c r="X245" s="252">
        <v>0</v>
      </c>
      <c r="Y245" s="252">
        <v>0</v>
      </c>
      <c r="Z245" s="252">
        <v>0</v>
      </c>
      <c r="AA245" s="252">
        <v>0</v>
      </c>
      <c r="AB245" s="237">
        <v>0</v>
      </c>
      <c r="AC245" s="238">
        <v>0</v>
      </c>
      <c r="AD245" s="252">
        <v>0</v>
      </c>
      <c r="AE245" s="252">
        <v>0</v>
      </c>
      <c r="AF245" s="252">
        <v>0</v>
      </c>
      <c r="AG245" s="262">
        <v>0</v>
      </c>
      <c r="AH245" s="140">
        <v>0</v>
      </c>
      <c r="AI245" s="140">
        <v>0</v>
      </c>
      <c r="AJ245" s="252">
        <v>0</v>
      </c>
      <c r="AK245" s="252">
        <v>0</v>
      </c>
    </row>
    <row r="246" spans="1:37" ht="18.75">
      <c r="A246" s="39">
        <v>520443</v>
      </c>
      <c r="B246" s="247">
        <v>239</v>
      </c>
      <c r="C246" s="40" t="s">
        <v>285</v>
      </c>
      <c r="D246" s="140">
        <v>0</v>
      </c>
      <c r="E246" s="140">
        <v>0</v>
      </c>
      <c r="F246" s="140">
        <v>0</v>
      </c>
      <c r="G246" s="140">
        <v>0</v>
      </c>
      <c r="H246" s="140">
        <v>0</v>
      </c>
      <c r="I246" s="140">
        <v>0</v>
      </c>
      <c r="J246" s="140">
        <v>0</v>
      </c>
      <c r="K246" s="252">
        <v>0</v>
      </c>
      <c r="L246" s="252">
        <v>0</v>
      </c>
      <c r="M246" s="252">
        <v>0</v>
      </c>
      <c r="N246" s="252">
        <v>0</v>
      </c>
      <c r="O246" s="252">
        <v>0</v>
      </c>
      <c r="P246" s="252">
        <v>0</v>
      </c>
      <c r="Q246" s="252">
        <v>0</v>
      </c>
      <c r="R246" s="252">
        <v>0</v>
      </c>
      <c r="S246" s="252">
        <v>0</v>
      </c>
      <c r="T246" s="252">
        <v>0</v>
      </c>
      <c r="U246" s="252">
        <v>0</v>
      </c>
      <c r="V246" s="252">
        <v>0</v>
      </c>
      <c r="W246" s="252">
        <v>0</v>
      </c>
      <c r="X246" s="252">
        <v>0</v>
      </c>
      <c r="Y246" s="252">
        <v>0</v>
      </c>
      <c r="Z246" s="252">
        <v>0</v>
      </c>
      <c r="AA246" s="252">
        <v>0</v>
      </c>
      <c r="AB246" s="237">
        <v>0</v>
      </c>
      <c r="AC246" s="238">
        <v>0</v>
      </c>
      <c r="AD246" s="252">
        <v>0</v>
      </c>
      <c r="AE246" s="252">
        <v>0</v>
      </c>
      <c r="AF246" s="252">
        <v>0</v>
      </c>
      <c r="AG246" s="262">
        <v>0</v>
      </c>
      <c r="AH246" s="140">
        <v>0</v>
      </c>
      <c r="AI246" s="140">
        <v>0</v>
      </c>
      <c r="AJ246" s="252">
        <v>0</v>
      </c>
      <c r="AK246" s="252">
        <v>0</v>
      </c>
    </row>
    <row r="247" spans="1:37" ht="18.75">
      <c r="A247" s="39">
        <v>520444</v>
      </c>
      <c r="B247" s="247">
        <v>240</v>
      </c>
      <c r="C247" s="40" t="s">
        <v>286</v>
      </c>
      <c r="D247" s="140">
        <v>0</v>
      </c>
      <c r="E247" s="140">
        <v>0</v>
      </c>
      <c r="F247" s="140">
        <v>0</v>
      </c>
      <c r="G247" s="140">
        <v>0</v>
      </c>
      <c r="H247" s="140">
        <v>0</v>
      </c>
      <c r="I247" s="140">
        <v>0</v>
      </c>
      <c r="J247" s="140">
        <v>0</v>
      </c>
      <c r="K247" s="252">
        <v>0</v>
      </c>
      <c r="L247" s="252">
        <v>0</v>
      </c>
      <c r="M247" s="252">
        <v>0</v>
      </c>
      <c r="N247" s="252">
        <v>0</v>
      </c>
      <c r="O247" s="252">
        <v>0</v>
      </c>
      <c r="P247" s="252">
        <v>0</v>
      </c>
      <c r="Q247" s="252">
        <v>0</v>
      </c>
      <c r="R247" s="252">
        <v>0</v>
      </c>
      <c r="S247" s="252">
        <v>0</v>
      </c>
      <c r="T247" s="252">
        <v>0</v>
      </c>
      <c r="U247" s="252">
        <v>0</v>
      </c>
      <c r="V247" s="252">
        <v>0</v>
      </c>
      <c r="W247" s="252">
        <v>0</v>
      </c>
      <c r="X247" s="252">
        <v>0</v>
      </c>
      <c r="Y247" s="252">
        <v>0</v>
      </c>
      <c r="Z247" s="252">
        <v>0</v>
      </c>
      <c r="AA247" s="252">
        <v>0</v>
      </c>
      <c r="AB247" s="237">
        <v>0</v>
      </c>
      <c r="AC247" s="238">
        <v>0</v>
      </c>
      <c r="AD247" s="252">
        <v>0</v>
      </c>
      <c r="AE247" s="252">
        <v>0</v>
      </c>
      <c r="AF247" s="252">
        <v>0</v>
      </c>
      <c r="AG247" s="262">
        <v>0</v>
      </c>
      <c r="AH247" s="140">
        <v>0</v>
      </c>
      <c r="AI247" s="140">
        <v>0</v>
      </c>
      <c r="AJ247" s="252">
        <v>0</v>
      </c>
      <c r="AK247" s="252">
        <v>0</v>
      </c>
    </row>
    <row r="248" spans="1:37" ht="18.75">
      <c r="A248" s="39">
        <v>520445</v>
      </c>
      <c r="B248" s="247">
        <v>241</v>
      </c>
      <c r="C248" s="40" t="s">
        <v>287</v>
      </c>
      <c r="D248" s="140">
        <v>1750</v>
      </c>
      <c r="E248" s="140">
        <v>0</v>
      </c>
      <c r="F248" s="140">
        <v>0</v>
      </c>
      <c r="G248" s="140">
        <v>0</v>
      </c>
      <c r="H248" s="140">
        <v>0</v>
      </c>
      <c r="I248" s="140">
        <v>0</v>
      </c>
      <c r="J248" s="140">
        <v>0</v>
      </c>
      <c r="K248" s="252">
        <v>750</v>
      </c>
      <c r="L248" s="252">
        <v>0</v>
      </c>
      <c r="M248" s="252">
        <v>0</v>
      </c>
      <c r="N248" s="252">
        <v>0</v>
      </c>
      <c r="O248" s="252">
        <v>0</v>
      </c>
      <c r="P248" s="252">
        <v>0</v>
      </c>
      <c r="Q248" s="252">
        <v>0</v>
      </c>
      <c r="R248" s="252">
        <v>0</v>
      </c>
      <c r="S248" s="252">
        <v>0</v>
      </c>
      <c r="T248" s="252">
        <v>0</v>
      </c>
      <c r="U248" s="252">
        <v>0</v>
      </c>
      <c r="V248" s="252">
        <v>0</v>
      </c>
      <c r="W248" s="252">
        <v>0</v>
      </c>
      <c r="X248" s="252">
        <v>0</v>
      </c>
      <c r="Y248" s="252">
        <v>0</v>
      </c>
      <c r="Z248" s="252">
        <v>0</v>
      </c>
      <c r="AA248" s="252">
        <v>0</v>
      </c>
      <c r="AB248" s="237">
        <v>0</v>
      </c>
      <c r="AC248" s="238">
        <v>0</v>
      </c>
      <c r="AD248" s="252">
        <v>0</v>
      </c>
      <c r="AE248" s="252">
        <v>0</v>
      </c>
      <c r="AF248" s="252">
        <v>0</v>
      </c>
      <c r="AG248" s="262">
        <v>0</v>
      </c>
      <c r="AH248" s="140">
        <v>0</v>
      </c>
      <c r="AI248" s="140">
        <v>0</v>
      </c>
      <c r="AJ248" s="252">
        <v>0</v>
      </c>
      <c r="AK248" s="252">
        <v>0</v>
      </c>
    </row>
    <row r="249" spans="1:37" ht="18.75">
      <c r="A249" s="39">
        <v>520446</v>
      </c>
      <c r="B249" s="247">
        <v>242</v>
      </c>
      <c r="C249" s="40" t="s">
        <v>288</v>
      </c>
      <c r="D249" s="140">
        <v>0</v>
      </c>
      <c r="E249" s="140">
        <v>0</v>
      </c>
      <c r="F249" s="140">
        <v>0</v>
      </c>
      <c r="G249" s="140">
        <v>0</v>
      </c>
      <c r="H249" s="140">
        <v>0</v>
      </c>
      <c r="I249" s="140">
        <v>0</v>
      </c>
      <c r="J249" s="140">
        <v>0</v>
      </c>
      <c r="K249" s="252">
        <v>337</v>
      </c>
      <c r="L249" s="252">
        <v>0</v>
      </c>
      <c r="M249" s="252">
        <v>0</v>
      </c>
      <c r="N249" s="252">
        <v>379</v>
      </c>
      <c r="O249" s="252">
        <v>433</v>
      </c>
      <c r="P249" s="252">
        <v>0</v>
      </c>
      <c r="Q249" s="252">
        <v>0</v>
      </c>
      <c r="R249" s="252">
        <v>0</v>
      </c>
      <c r="S249" s="252">
        <v>0</v>
      </c>
      <c r="T249" s="252">
        <v>0</v>
      </c>
      <c r="U249" s="252">
        <v>0</v>
      </c>
      <c r="V249" s="252">
        <v>0</v>
      </c>
      <c r="W249" s="252">
        <v>0</v>
      </c>
      <c r="X249" s="252">
        <v>0</v>
      </c>
      <c r="Y249" s="252">
        <v>0</v>
      </c>
      <c r="Z249" s="252">
        <v>0</v>
      </c>
      <c r="AA249" s="252">
        <v>0</v>
      </c>
      <c r="AB249" s="237">
        <v>0</v>
      </c>
      <c r="AC249" s="238">
        <v>0</v>
      </c>
      <c r="AD249" s="252">
        <v>0</v>
      </c>
      <c r="AE249" s="252">
        <v>0</v>
      </c>
      <c r="AF249" s="252">
        <v>0</v>
      </c>
      <c r="AG249" s="262">
        <v>0</v>
      </c>
      <c r="AH249" s="140">
        <v>0</v>
      </c>
      <c r="AI249" s="140">
        <v>0</v>
      </c>
      <c r="AJ249" s="252">
        <v>0</v>
      </c>
      <c r="AK249" s="252">
        <v>0</v>
      </c>
    </row>
    <row r="250" spans="1:37" ht="30">
      <c r="A250" s="39">
        <v>520447</v>
      </c>
      <c r="B250" s="247">
        <v>243</v>
      </c>
      <c r="C250" s="40" t="s">
        <v>289</v>
      </c>
      <c r="D250" s="140">
        <v>0</v>
      </c>
      <c r="E250" s="140">
        <v>0</v>
      </c>
      <c r="F250" s="140">
        <v>0</v>
      </c>
      <c r="G250" s="140">
        <v>0</v>
      </c>
      <c r="H250" s="140">
        <v>0</v>
      </c>
      <c r="I250" s="140">
        <v>0</v>
      </c>
      <c r="J250" s="140">
        <v>0</v>
      </c>
      <c r="K250" s="252">
        <v>0</v>
      </c>
      <c r="L250" s="252">
        <v>0</v>
      </c>
      <c r="M250" s="252">
        <v>0</v>
      </c>
      <c r="N250" s="252">
        <v>0</v>
      </c>
      <c r="O250" s="252">
        <v>1528</v>
      </c>
      <c r="P250" s="252">
        <v>0</v>
      </c>
      <c r="Q250" s="252">
        <v>0</v>
      </c>
      <c r="R250" s="252">
        <v>0</v>
      </c>
      <c r="S250" s="252">
        <v>0</v>
      </c>
      <c r="T250" s="252">
        <v>0</v>
      </c>
      <c r="U250" s="252">
        <v>0</v>
      </c>
      <c r="V250" s="252">
        <v>0</v>
      </c>
      <c r="W250" s="252">
        <v>0</v>
      </c>
      <c r="X250" s="252">
        <v>0</v>
      </c>
      <c r="Y250" s="252">
        <v>0</v>
      </c>
      <c r="Z250" s="252">
        <v>0</v>
      </c>
      <c r="AA250" s="252">
        <v>0</v>
      </c>
      <c r="AB250" s="237">
        <v>0</v>
      </c>
      <c r="AC250" s="238">
        <v>0</v>
      </c>
      <c r="AD250" s="252">
        <v>0</v>
      </c>
      <c r="AE250" s="252">
        <v>0</v>
      </c>
      <c r="AF250" s="252">
        <v>0</v>
      </c>
      <c r="AG250" s="262">
        <v>0</v>
      </c>
      <c r="AH250" s="140">
        <v>0</v>
      </c>
      <c r="AI250" s="140">
        <v>0</v>
      </c>
      <c r="AJ250" s="252">
        <v>0</v>
      </c>
      <c r="AK250" s="252">
        <v>0</v>
      </c>
    </row>
    <row r="251" spans="1:37" ht="18.75">
      <c r="A251" s="39">
        <v>520448</v>
      </c>
      <c r="B251" s="247">
        <v>244</v>
      </c>
      <c r="C251" s="40" t="s">
        <v>290</v>
      </c>
      <c r="D251" s="140">
        <v>0</v>
      </c>
      <c r="E251" s="140">
        <v>0</v>
      </c>
      <c r="F251" s="140">
        <v>0</v>
      </c>
      <c r="G251" s="140">
        <v>0</v>
      </c>
      <c r="H251" s="140">
        <v>0</v>
      </c>
      <c r="I251" s="140">
        <v>0</v>
      </c>
      <c r="J251" s="140">
        <v>0</v>
      </c>
      <c r="K251" s="252">
        <v>0</v>
      </c>
      <c r="L251" s="252">
        <v>0</v>
      </c>
      <c r="M251" s="252">
        <v>0</v>
      </c>
      <c r="N251" s="252">
        <v>0</v>
      </c>
      <c r="O251" s="252">
        <v>0</v>
      </c>
      <c r="P251" s="252">
        <v>0</v>
      </c>
      <c r="Q251" s="252">
        <v>0</v>
      </c>
      <c r="R251" s="252">
        <v>0</v>
      </c>
      <c r="S251" s="252">
        <v>0</v>
      </c>
      <c r="T251" s="252">
        <v>0</v>
      </c>
      <c r="U251" s="252">
        <v>0</v>
      </c>
      <c r="V251" s="252">
        <v>0</v>
      </c>
      <c r="W251" s="252">
        <v>0</v>
      </c>
      <c r="X251" s="252">
        <v>0</v>
      </c>
      <c r="Y251" s="252">
        <v>0</v>
      </c>
      <c r="Z251" s="252">
        <v>0</v>
      </c>
      <c r="AA251" s="252">
        <v>0</v>
      </c>
      <c r="AB251" s="237">
        <v>0</v>
      </c>
      <c r="AC251" s="238">
        <v>0</v>
      </c>
      <c r="AD251" s="252">
        <v>0</v>
      </c>
      <c r="AE251" s="252">
        <v>0</v>
      </c>
      <c r="AF251" s="252">
        <v>0</v>
      </c>
      <c r="AG251" s="262">
        <v>0</v>
      </c>
      <c r="AH251" s="140">
        <v>0</v>
      </c>
      <c r="AI251" s="140">
        <v>0</v>
      </c>
      <c r="AJ251" s="252">
        <v>0</v>
      </c>
      <c r="AK251" s="252">
        <v>0</v>
      </c>
    </row>
    <row r="252" spans="1:37" ht="17.25" customHeight="1">
      <c r="A252" s="39">
        <v>520295</v>
      </c>
      <c r="B252" s="247">
        <v>245</v>
      </c>
      <c r="C252" s="40" t="s">
        <v>291</v>
      </c>
      <c r="D252" s="140">
        <v>0</v>
      </c>
      <c r="E252" s="140">
        <v>0</v>
      </c>
      <c r="F252" s="140">
        <v>0</v>
      </c>
      <c r="G252" s="140">
        <v>0</v>
      </c>
      <c r="H252" s="140">
        <v>0</v>
      </c>
      <c r="I252" s="140">
        <v>0</v>
      </c>
      <c r="J252" s="140">
        <v>0</v>
      </c>
      <c r="K252" s="252">
        <v>0</v>
      </c>
      <c r="L252" s="252">
        <v>0</v>
      </c>
      <c r="M252" s="252">
        <v>0</v>
      </c>
      <c r="N252" s="252">
        <v>0</v>
      </c>
      <c r="O252" s="252">
        <v>0</v>
      </c>
      <c r="P252" s="252">
        <v>0</v>
      </c>
      <c r="Q252" s="252">
        <v>0</v>
      </c>
      <c r="R252" s="252">
        <v>0</v>
      </c>
      <c r="S252" s="252">
        <v>0</v>
      </c>
      <c r="T252" s="252">
        <v>0</v>
      </c>
      <c r="U252" s="252">
        <v>0</v>
      </c>
      <c r="V252" s="252">
        <v>0</v>
      </c>
      <c r="W252" s="252">
        <v>0</v>
      </c>
      <c r="X252" s="252">
        <v>0</v>
      </c>
      <c r="Y252" s="252">
        <v>0</v>
      </c>
      <c r="Z252" s="252">
        <v>0</v>
      </c>
      <c r="AA252" s="252">
        <v>0</v>
      </c>
      <c r="AB252" s="237">
        <v>0</v>
      </c>
      <c r="AC252" s="238">
        <v>0</v>
      </c>
      <c r="AD252" s="252">
        <v>0</v>
      </c>
      <c r="AE252" s="252">
        <v>0</v>
      </c>
      <c r="AF252" s="252">
        <v>0</v>
      </c>
      <c r="AG252" s="262">
        <v>0</v>
      </c>
      <c r="AH252" s="140">
        <v>0</v>
      </c>
      <c r="AI252" s="140">
        <v>0</v>
      </c>
      <c r="AJ252" s="252">
        <v>0</v>
      </c>
      <c r="AK252" s="252">
        <v>0</v>
      </c>
    </row>
    <row r="253" spans="1:37" ht="18.75">
      <c r="A253" s="39">
        <v>520449</v>
      </c>
      <c r="B253" s="247">
        <v>246</v>
      </c>
      <c r="C253" s="40" t="s">
        <v>292</v>
      </c>
      <c r="D253" s="140">
        <v>317</v>
      </c>
      <c r="E253" s="140">
        <v>0</v>
      </c>
      <c r="F253" s="140">
        <v>0</v>
      </c>
      <c r="G253" s="140">
        <v>0</v>
      </c>
      <c r="H253" s="140">
        <v>0</v>
      </c>
      <c r="I253" s="140">
        <v>0</v>
      </c>
      <c r="J253" s="140">
        <v>0</v>
      </c>
      <c r="K253" s="252">
        <v>186</v>
      </c>
      <c r="L253" s="252">
        <v>0</v>
      </c>
      <c r="M253" s="252">
        <v>0</v>
      </c>
      <c r="N253" s="252">
        <v>0</v>
      </c>
      <c r="O253" s="252">
        <v>0</v>
      </c>
      <c r="P253" s="252">
        <v>0</v>
      </c>
      <c r="Q253" s="252">
        <v>0</v>
      </c>
      <c r="R253" s="252">
        <v>0</v>
      </c>
      <c r="S253" s="252">
        <v>0</v>
      </c>
      <c r="T253" s="252">
        <v>0</v>
      </c>
      <c r="U253" s="252">
        <v>0</v>
      </c>
      <c r="V253" s="252">
        <v>0</v>
      </c>
      <c r="W253" s="252">
        <v>0</v>
      </c>
      <c r="X253" s="252">
        <v>0</v>
      </c>
      <c r="Y253" s="252">
        <v>0</v>
      </c>
      <c r="Z253" s="252">
        <v>0</v>
      </c>
      <c r="AA253" s="252">
        <v>0</v>
      </c>
      <c r="AB253" s="237">
        <v>0</v>
      </c>
      <c r="AC253" s="238">
        <v>0</v>
      </c>
      <c r="AD253" s="252">
        <v>0</v>
      </c>
      <c r="AE253" s="252">
        <v>0</v>
      </c>
      <c r="AF253" s="252">
        <v>0</v>
      </c>
      <c r="AG253" s="262">
        <v>0</v>
      </c>
      <c r="AH253" s="140">
        <v>0</v>
      </c>
      <c r="AI253" s="140">
        <v>0</v>
      </c>
      <c r="AJ253" s="252">
        <v>0</v>
      </c>
      <c r="AK253" s="252">
        <v>0</v>
      </c>
    </row>
    <row r="254" spans="1:37" ht="38.25" customHeight="1">
      <c r="A254" s="39">
        <v>520258</v>
      </c>
      <c r="B254" s="247">
        <v>247</v>
      </c>
      <c r="C254" s="40" t="s">
        <v>293</v>
      </c>
      <c r="D254" s="140">
        <v>0</v>
      </c>
      <c r="E254" s="140">
        <v>0</v>
      </c>
      <c r="F254" s="140">
        <v>0</v>
      </c>
      <c r="G254" s="140">
        <v>0</v>
      </c>
      <c r="H254" s="140">
        <v>0</v>
      </c>
      <c r="I254" s="140">
        <v>0</v>
      </c>
      <c r="J254" s="140">
        <v>0</v>
      </c>
      <c r="K254" s="252">
        <v>0</v>
      </c>
      <c r="L254" s="252">
        <v>0</v>
      </c>
      <c r="M254" s="252">
        <v>0</v>
      </c>
      <c r="N254" s="252">
        <v>0</v>
      </c>
      <c r="O254" s="252">
        <v>0</v>
      </c>
      <c r="P254" s="252">
        <v>0</v>
      </c>
      <c r="Q254" s="252">
        <v>0</v>
      </c>
      <c r="R254" s="252">
        <v>0</v>
      </c>
      <c r="S254" s="252">
        <v>0</v>
      </c>
      <c r="T254" s="252">
        <v>0</v>
      </c>
      <c r="U254" s="252">
        <v>0</v>
      </c>
      <c r="V254" s="252">
        <v>0</v>
      </c>
      <c r="W254" s="252">
        <v>0</v>
      </c>
      <c r="X254" s="252">
        <v>0</v>
      </c>
      <c r="Y254" s="252">
        <v>0</v>
      </c>
      <c r="Z254" s="252">
        <v>0</v>
      </c>
      <c r="AA254" s="252">
        <v>0</v>
      </c>
      <c r="AB254" s="237">
        <v>0</v>
      </c>
      <c r="AC254" s="238">
        <v>0</v>
      </c>
      <c r="AD254" s="252">
        <v>0</v>
      </c>
      <c r="AE254" s="252">
        <v>0</v>
      </c>
      <c r="AF254" s="252">
        <v>0</v>
      </c>
      <c r="AG254" s="262">
        <v>0</v>
      </c>
      <c r="AH254" s="140">
        <v>0</v>
      </c>
      <c r="AI254" s="140">
        <v>0</v>
      </c>
      <c r="AJ254" s="252">
        <v>0</v>
      </c>
      <c r="AK254" s="252">
        <v>0</v>
      </c>
    </row>
    <row r="255" spans="1:37" ht="18.75">
      <c r="A255" s="39">
        <v>520363</v>
      </c>
      <c r="B255" s="247">
        <v>248</v>
      </c>
      <c r="C255" s="40" t="s">
        <v>298</v>
      </c>
      <c r="D255" s="140">
        <v>0</v>
      </c>
      <c r="E255" s="140">
        <v>0</v>
      </c>
      <c r="F255" s="140">
        <v>0</v>
      </c>
      <c r="G255" s="140">
        <v>0</v>
      </c>
      <c r="H255" s="140">
        <v>0</v>
      </c>
      <c r="I255" s="140">
        <v>0</v>
      </c>
      <c r="J255" s="140">
        <v>0</v>
      </c>
      <c r="K255" s="252">
        <v>0</v>
      </c>
      <c r="L255" s="252">
        <v>0</v>
      </c>
      <c r="M255" s="252">
        <v>0</v>
      </c>
      <c r="N255" s="252">
        <v>0</v>
      </c>
      <c r="O255" s="252">
        <v>0</v>
      </c>
      <c r="P255" s="252">
        <v>0</v>
      </c>
      <c r="Q255" s="252">
        <v>0</v>
      </c>
      <c r="R255" s="252">
        <v>0</v>
      </c>
      <c r="S255" s="252">
        <v>0</v>
      </c>
      <c r="T255" s="252">
        <v>0</v>
      </c>
      <c r="U255" s="252">
        <v>0</v>
      </c>
      <c r="V255" s="252">
        <v>0</v>
      </c>
      <c r="W255" s="252">
        <v>0</v>
      </c>
      <c r="X255" s="252">
        <v>0</v>
      </c>
      <c r="Y255" s="252">
        <v>0</v>
      </c>
      <c r="Z255" s="252">
        <v>0</v>
      </c>
      <c r="AA255" s="252">
        <v>0</v>
      </c>
      <c r="AB255" s="237">
        <v>0</v>
      </c>
      <c r="AC255" s="238">
        <v>0</v>
      </c>
      <c r="AD255" s="252">
        <v>0</v>
      </c>
      <c r="AE255" s="252">
        <v>0</v>
      </c>
      <c r="AF255" s="252">
        <v>0</v>
      </c>
      <c r="AG255" s="262">
        <v>0</v>
      </c>
      <c r="AH255" s="140">
        <v>0</v>
      </c>
      <c r="AI255" s="140">
        <v>0</v>
      </c>
      <c r="AJ255" s="252">
        <v>0</v>
      </c>
      <c r="AK255" s="252">
        <v>0</v>
      </c>
    </row>
    <row r="256" spans="1:37" ht="18.75">
      <c r="A256" s="39">
        <v>520451</v>
      </c>
      <c r="B256" s="247">
        <v>249</v>
      </c>
      <c r="C256" s="40" t="s">
        <v>301</v>
      </c>
      <c r="D256" s="140">
        <v>0</v>
      </c>
      <c r="E256" s="140">
        <v>0</v>
      </c>
      <c r="F256" s="140">
        <v>0</v>
      </c>
      <c r="G256" s="140">
        <v>0</v>
      </c>
      <c r="H256" s="140">
        <v>0</v>
      </c>
      <c r="I256" s="140">
        <v>0</v>
      </c>
      <c r="J256" s="140">
        <v>0</v>
      </c>
      <c r="K256" s="252">
        <v>0</v>
      </c>
      <c r="L256" s="252">
        <v>0</v>
      </c>
      <c r="M256" s="252">
        <v>0</v>
      </c>
      <c r="N256" s="252">
        <v>0</v>
      </c>
      <c r="O256" s="252">
        <v>0</v>
      </c>
      <c r="P256" s="252">
        <v>0</v>
      </c>
      <c r="Q256" s="252">
        <v>0</v>
      </c>
      <c r="R256" s="252">
        <v>0</v>
      </c>
      <c r="S256" s="252">
        <v>0</v>
      </c>
      <c r="T256" s="252">
        <v>0</v>
      </c>
      <c r="U256" s="252">
        <v>0</v>
      </c>
      <c r="V256" s="252">
        <v>0</v>
      </c>
      <c r="W256" s="252">
        <v>0</v>
      </c>
      <c r="X256" s="252">
        <v>0</v>
      </c>
      <c r="Y256" s="252">
        <v>0</v>
      </c>
      <c r="Z256" s="252">
        <v>0</v>
      </c>
      <c r="AA256" s="252">
        <v>0</v>
      </c>
      <c r="AB256" s="237">
        <v>0</v>
      </c>
      <c r="AC256" s="238">
        <v>19</v>
      </c>
      <c r="AD256" s="252">
        <v>0</v>
      </c>
      <c r="AE256" s="252">
        <v>0</v>
      </c>
      <c r="AF256" s="252">
        <v>19</v>
      </c>
      <c r="AG256" s="262">
        <v>0</v>
      </c>
      <c r="AH256" s="140">
        <v>0</v>
      </c>
      <c r="AI256" s="140">
        <v>0</v>
      </c>
      <c r="AJ256" s="252">
        <v>0</v>
      </c>
      <c r="AK256" s="252">
        <v>0</v>
      </c>
    </row>
    <row r="257" spans="1:41" s="87" customFormat="1" ht="24.75" customHeight="1">
      <c r="A257" s="210"/>
      <c r="B257" s="210"/>
      <c r="C257" s="211"/>
      <c r="D257" s="212"/>
      <c r="E257" s="212"/>
      <c r="F257" s="212"/>
      <c r="G257" s="212"/>
      <c r="H257" s="212"/>
      <c r="I257" s="212"/>
      <c r="J257" s="212"/>
      <c r="K257" s="212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212"/>
      <c r="Z257" s="212"/>
      <c r="AA257" s="212"/>
      <c r="AB257" s="242"/>
      <c r="AC257" s="212"/>
      <c r="AD257" s="212"/>
      <c r="AE257" s="212"/>
      <c r="AF257" s="212"/>
      <c r="AG257" s="212"/>
      <c r="AH257" s="64"/>
      <c r="AI257" s="212"/>
      <c r="AJ257" s="212"/>
      <c r="AK257" s="212"/>
    </row>
    <row r="258" spans="1:41" ht="15.75">
      <c r="C258" s="209" t="s">
        <v>354</v>
      </c>
    </row>
    <row r="260" spans="1:41"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I260" s="59"/>
      <c r="AJ260" s="59"/>
      <c r="AK260" s="59"/>
    </row>
    <row r="261" spans="1:41"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I261" s="59"/>
      <c r="AJ261" s="59"/>
      <c r="AK261" s="59"/>
    </row>
    <row r="262" spans="1:41"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I262" s="59"/>
      <c r="AJ262" s="59"/>
      <c r="AK262" s="59"/>
    </row>
    <row r="263" spans="1:41">
      <c r="D263" s="59"/>
      <c r="E263" s="86"/>
      <c r="F263" s="86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86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I263" s="59"/>
      <c r="AJ263" s="59"/>
      <c r="AK263" s="59"/>
    </row>
    <row r="264" spans="1:41" ht="65.25" customHeight="1">
      <c r="E264" s="394" t="s">
        <v>302</v>
      </c>
      <c r="F264" s="394"/>
      <c r="G264" s="394"/>
      <c r="H264" s="394"/>
      <c r="I264" s="397"/>
      <c r="J264" s="397"/>
      <c r="K264" s="397"/>
      <c r="L264" s="397"/>
      <c r="M264" s="249" t="s">
        <v>303</v>
      </c>
      <c r="N264" s="249"/>
      <c r="O264" s="64"/>
      <c r="P264" s="87"/>
      <c r="Q264" s="64"/>
      <c r="R264" s="394" t="s">
        <v>304</v>
      </c>
      <c r="S264" s="394"/>
      <c r="T264" s="394"/>
      <c r="U264" s="394"/>
      <c r="V264" s="395" t="s">
        <v>337</v>
      </c>
      <c r="W264" s="395"/>
      <c r="X264" s="395"/>
      <c r="Y264" s="395"/>
      <c r="Z264" s="249" t="s">
        <v>305</v>
      </c>
      <c r="AA264" s="248"/>
      <c r="AH264" s="1"/>
      <c r="AL264" s="1"/>
      <c r="AM264" s="1"/>
      <c r="AN264" s="1"/>
      <c r="AO264" s="1"/>
    </row>
    <row r="265" spans="1:41" ht="65.25" customHeight="1">
      <c r="D265" s="59"/>
      <c r="E265" s="394" t="s">
        <v>306</v>
      </c>
      <c r="F265" s="394"/>
      <c r="G265" s="394"/>
      <c r="H265" s="394"/>
      <c r="I265" s="393"/>
      <c r="J265" s="393"/>
      <c r="K265" s="393"/>
      <c r="L265" s="393"/>
      <c r="M265" s="398" t="s">
        <v>307</v>
      </c>
      <c r="N265" s="398"/>
      <c r="O265" s="398"/>
      <c r="P265" s="64"/>
      <c r="Q265" s="64"/>
      <c r="R265" s="394" t="s">
        <v>308</v>
      </c>
      <c r="S265" s="394"/>
      <c r="T265" s="394"/>
      <c r="U265" s="394"/>
      <c r="V265" s="395" t="s">
        <v>337</v>
      </c>
      <c r="W265" s="395"/>
      <c r="X265" s="395"/>
      <c r="Y265" s="395"/>
      <c r="Z265" s="249" t="s">
        <v>309</v>
      </c>
      <c r="AA265" s="248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</row>
    <row r="266" spans="1:41" ht="65.25" customHeight="1">
      <c r="E266" s="394" t="s">
        <v>310</v>
      </c>
      <c r="F266" s="394"/>
      <c r="G266" s="394"/>
      <c r="H266" s="394"/>
      <c r="I266" s="396"/>
      <c r="J266" s="396"/>
      <c r="K266" s="396"/>
      <c r="L266" s="396"/>
      <c r="M266" s="249" t="s">
        <v>311</v>
      </c>
      <c r="N266" s="67"/>
      <c r="O266" s="64"/>
      <c r="P266" s="64"/>
      <c r="Q266" s="64"/>
      <c r="R266" s="394" t="s">
        <v>312</v>
      </c>
      <c r="S266" s="394"/>
      <c r="T266" s="394"/>
      <c r="U266" s="394"/>
      <c r="V266" s="393"/>
      <c r="W266" s="393"/>
      <c r="X266" s="393"/>
      <c r="Y266" s="393"/>
      <c r="Z266" s="249" t="s">
        <v>313</v>
      </c>
      <c r="AA266" s="248"/>
      <c r="AH266" s="1"/>
      <c r="AL266" s="1"/>
      <c r="AM266" s="1"/>
      <c r="AN266" s="1"/>
      <c r="AO266" s="1"/>
    </row>
    <row r="267" spans="1:41" ht="65.25" customHeight="1">
      <c r="D267" s="59"/>
      <c r="E267" s="394" t="s">
        <v>314</v>
      </c>
      <c r="F267" s="394"/>
      <c r="G267" s="394"/>
      <c r="H267" s="394"/>
      <c r="I267" s="393"/>
      <c r="J267" s="393"/>
      <c r="K267" s="393"/>
      <c r="L267" s="393"/>
      <c r="M267" s="249" t="s">
        <v>315</v>
      </c>
      <c r="N267" s="67"/>
      <c r="O267" s="64"/>
      <c r="P267" s="64"/>
      <c r="Q267" s="64"/>
      <c r="R267" s="394" t="s">
        <v>316</v>
      </c>
      <c r="S267" s="394"/>
      <c r="T267" s="394"/>
      <c r="U267" s="394"/>
      <c r="V267" s="395" t="s">
        <v>337</v>
      </c>
      <c r="W267" s="395"/>
      <c r="X267" s="395"/>
      <c r="Y267" s="395"/>
      <c r="Z267" s="249" t="s">
        <v>317</v>
      </c>
      <c r="AA267" s="248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</row>
    <row r="268" spans="1:41" ht="65.25" customHeight="1">
      <c r="E268" s="394" t="s">
        <v>318</v>
      </c>
      <c r="F268" s="394"/>
      <c r="G268" s="394"/>
      <c r="H268" s="394"/>
      <c r="I268" s="393"/>
      <c r="J268" s="393"/>
      <c r="K268" s="393"/>
      <c r="L268" s="393"/>
      <c r="M268" s="249" t="s">
        <v>319</v>
      </c>
      <c r="N268" s="67"/>
      <c r="O268" s="64"/>
      <c r="P268" s="64"/>
      <c r="Q268" s="64"/>
      <c r="R268" s="394" t="s">
        <v>320</v>
      </c>
      <c r="S268" s="394"/>
      <c r="T268" s="394"/>
      <c r="U268" s="394"/>
      <c r="V268" s="393"/>
      <c r="W268" s="393"/>
      <c r="X268" s="393"/>
      <c r="Y268" s="393"/>
      <c r="Z268" s="249" t="s">
        <v>321</v>
      </c>
      <c r="AA268" s="248"/>
      <c r="AH268" s="1"/>
      <c r="AL268" s="1"/>
      <c r="AM268" s="1"/>
      <c r="AN268" s="1"/>
      <c r="AO268" s="1"/>
    </row>
    <row r="269" spans="1:41" ht="65.25" customHeight="1">
      <c r="E269" s="394" t="s">
        <v>322</v>
      </c>
      <c r="F269" s="394"/>
      <c r="G269" s="394"/>
      <c r="H269" s="394"/>
      <c r="I269" s="396"/>
      <c r="J269" s="396"/>
      <c r="K269" s="396"/>
      <c r="L269" s="396"/>
      <c r="M269" s="249" t="s">
        <v>323</v>
      </c>
      <c r="N269" s="67"/>
      <c r="O269" s="64"/>
      <c r="P269" s="64"/>
      <c r="Q269" s="64"/>
      <c r="R269" s="394" t="s">
        <v>324</v>
      </c>
      <c r="S269" s="394"/>
      <c r="T269" s="394"/>
      <c r="U269" s="394"/>
      <c r="V269" s="395" t="s">
        <v>337</v>
      </c>
      <c r="W269" s="395"/>
      <c r="X269" s="395"/>
      <c r="Y269" s="395"/>
      <c r="Z269" s="249" t="s">
        <v>325</v>
      </c>
      <c r="AA269" s="248"/>
      <c r="AH269" s="1"/>
      <c r="AL269" s="1"/>
      <c r="AM269" s="1"/>
      <c r="AN269" s="1"/>
      <c r="AO269" s="1"/>
    </row>
    <row r="270" spans="1:41" ht="65.25" customHeight="1">
      <c r="E270" s="394" t="s">
        <v>326</v>
      </c>
      <c r="F270" s="394"/>
      <c r="G270" s="394"/>
      <c r="H270" s="394"/>
      <c r="I270" s="396"/>
      <c r="J270" s="396"/>
      <c r="K270" s="396"/>
      <c r="L270" s="396"/>
      <c r="M270" s="249" t="s">
        <v>327</v>
      </c>
      <c r="N270" s="67"/>
      <c r="O270" s="64"/>
      <c r="P270" s="64"/>
      <c r="Q270" s="64"/>
      <c r="R270" s="394" t="s">
        <v>328</v>
      </c>
      <c r="S270" s="394"/>
      <c r="T270" s="394"/>
      <c r="U270" s="394"/>
      <c r="V270" s="393"/>
      <c r="W270" s="393"/>
      <c r="X270" s="393"/>
      <c r="Y270" s="393"/>
      <c r="Z270" s="249" t="s">
        <v>329</v>
      </c>
      <c r="AA270" s="248"/>
      <c r="AH270" s="1"/>
      <c r="AL270" s="1"/>
      <c r="AM270" s="1"/>
      <c r="AN270" s="1"/>
      <c r="AO270" s="1"/>
    </row>
    <row r="271" spans="1:41" ht="65.25" customHeight="1">
      <c r="E271" s="394" t="s">
        <v>330</v>
      </c>
      <c r="F271" s="394"/>
      <c r="G271" s="394"/>
      <c r="H271" s="394"/>
      <c r="I271" s="396"/>
      <c r="J271" s="396"/>
      <c r="K271" s="396"/>
      <c r="L271" s="396"/>
      <c r="M271" s="249" t="s">
        <v>346</v>
      </c>
      <c r="N271" s="67"/>
      <c r="O271" s="64"/>
      <c r="P271" s="64"/>
      <c r="Q271" s="64"/>
      <c r="R271" s="394" t="s">
        <v>331</v>
      </c>
      <c r="S271" s="394"/>
      <c r="T271" s="394"/>
      <c r="U271" s="394"/>
      <c r="V271" s="393"/>
      <c r="W271" s="393"/>
      <c r="X271" s="393"/>
      <c r="Y271" s="393"/>
      <c r="Z271" s="249" t="s">
        <v>332</v>
      </c>
      <c r="AA271" s="248"/>
      <c r="AH271" s="1"/>
      <c r="AL271" s="1"/>
      <c r="AM271" s="1"/>
      <c r="AN271" s="1"/>
      <c r="AO271" s="1"/>
    </row>
    <row r="272" spans="1:41" ht="65.25" customHeight="1">
      <c r="E272" s="394" t="s">
        <v>333</v>
      </c>
      <c r="F272" s="394"/>
      <c r="G272" s="394"/>
      <c r="H272" s="394"/>
      <c r="I272" s="393"/>
      <c r="J272" s="393"/>
      <c r="K272" s="393"/>
      <c r="L272" s="393"/>
      <c r="M272" s="249" t="s">
        <v>334</v>
      </c>
      <c r="N272" s="67"/>
      <c r="O272" s="64"/>
      <c r="P272" s="64"/>
      <c r="Q272" s="64"/>
      <c r="R272" s="394" t="s">
        <v>335</v>
      </c>
      <c r="S272" s="394"/>
      <c r="T272" s="394"/>
      <c r="U272" s="394"/>
      <c r="V272" s="395" t="s">
        <v>337</v>
      </c>
      <c r="W272" s="395"/>
      <c r="X272" s="395"/>
      <c r="Y272" s="395"/>
      <c r="Z272" s="249" t="s">
        <v>336</v>
      </c>
      <c r="AA272" s="248"/>
      <c r="AH272" s="1"/>
      <c r="AL272" s="1"/>
      <c r="AM272" s="1"/>
      <c r="AN272" s="1"/>
      <c r="AO272" s="1"/>
    </row>
    <row r="273" ht="65.25" customHeight="1"/>
    <row r="289" spans="30:37">
      <c r="AD289" s="64"/>
      <c r="AI289" s="64"/>
      <c r="AJ289" s="64"/>
      <c r="AK289" s="64"/>
    </row>
    <row r="290" spans="30:37">
      <c r="AD290" s="64"/>
      <c r="AI290" s="64"/>
      <c r="AJ290" s="64"/>
      <c r="AK290" s="64"/>
    </row>
    <row r="291" spans="30:37">
      <c r="AD291" s="64"/>
      <c r="AI291" s="64"/>
      <c r="AJ291" s="64"/>
      <c r="AK291" s="64"/>
    </row>
    <row r="292" spans="30:37">
      <c r="AD292" s="64"/>
      <c r="AI292" s="64"/>
      <c r="AJ292" s="64"/>
      <c r="AK292" s="64"/>
    </row>
    <row r="293" spans="30:37">
      <c r="AD293" s="64"/>
      <c r="AI293" s="64"/>
      <c r="AJ293" s="64"/>
      <c r="AK293" s="64"/>
    </row>
  </sheetData>
  <autoFilter ref="A7:BV256"/>
  <mergeCells count="85">
    <mergeCell ref="AE1:AH1"/>
    <mergeCell ref="A2:A6"/>
    <mergeCell ref="B2:B6"/>
    <mergeCell ref="C2:C6"/>
    <mergeCell ref="D2:J2"/>
    <mergeCell ref="K2:U2"/>
    <mergeCell ref="V2:X2"/>
    <mergeCell ref="Y2:AB2"/>
    <mergeCell ref="AC2:AF2"/>
    <mergeCell ref="O3:O6"/>
    <mergeCell ref="P3:P6"/>
    <mergeCell ref="Q3:Q6"/>
    <mergeCell ref="R3:R6"/>
    <mergeCell ref="A1:AB1"/>
    <mergeCell ref="D3:J4"/>
    <mergeCell ref="K3:K6"/>
    <mergeCell ref="L3:L6"/>
    <mergeCell ref="M3:M6"/>
    <mergeCell ref="N3:N6"/>
    <mergeCell ref="D5:D6"/>
    <mergeCell ref="E5:E6"/>
    <mergeCell ref="F5:F6"/>
    <mergeCell ref="G5:G6"/>
    <mergeCell ref="H5:H6"/>
    <mergeCell ref="AK5:AK6"/>
    <mergeCell ref="E264:H264"/>
    <mergeCell ref="I264:L264"/>
    <mergeCell ref="R264:U264"/>
    <mergeCell ref="V264:Y264"/>
    <mergeCell ref="J5:J6"/>
    <mergeCell ref="V5:V6"/>
    <mergeCell ref="W5:W6"/>
    <mergeCell ref="X5:X6"/>
    <mergeCell ref="AE5:AE6"/>
    <mergeCell ref="AI5:AI6"/>
    <mergeCell ref="I5:I6"/>
    <mergeCell ref="AA3:AA6"/>
    <mergeCell ref="AB3:AB6"/>
    <mergeCell ref="AC3:AC6"/>
    <mergeCell ref="AD3:AF3"/>
    <mergeCell ref="E266:H266"/>
    <mergeCell ref="I266:L266"/>
    <mergeCell ref="R266:U266"/>
    <mergeCell ref="V266:Y266"/>
    <mergeCell ref="AJ5:AJ6"/>
    <mergeCell ref="AG3:AG6"/>
    <mergeCell ref="AH3:AH6"/>
    <mergeCell ref="AD4:AD6"/>
    <mergeCell ref="AF4:AF6"/>
    <mergeCell ref="S3:S6"/>
    <mergeCell ref="T3:T6"/>
    <mergeCell ref="U3:U6"/>
    <mergeCell ref="V3:X4"/>
    <mergeCell ref="Y3:Y6"/>
    <mergeCell ref="Z3:Z5"/>
    <mergeCell ref="AI2:AK4"/>
    <mergeCell ref="E265:H265"/>
    <mergeCell ref="I265:L265"/>
    <mergeCell ref="M265:O265"/>
    <mergeCell ref="R265:U265"/>
    <mergeCell ref="V265:Y265"/>
    <mergeCell ref="E267:H267"/>
    <mergeCell ref="I267:L267"/>
    <mergeCell ref="R267:U267"/>
    <mergeCell ref="V267:Y267"/>
    <mergeCell ref="E268:H268"/>
    <mergeCell ref="I268:L268"/>
    <mergeCell ref="R268:U268"/>
    <mergeCell ref="V268:Y268"/>
    <mergeCell ref="E269:H269"/>
    <mergeCell ref="I269:L269"/>
    <mergeCell ref="R269:U269"/>
    <mergeCell ref="V269:Y269"/>
    <mergeCell ref="E270:H270"/>
    <mergeCell ref="I270:L270"/>
    <mergeCell ref="R270:U270"/>
    <mergeCell ref="V270:Y270"/>
    <mergeCell ref="E271:H271"/>
    <mergeCell ref="I271:L271"/>
    <mergeCell ref="R271:U271"/>
    <mergeCell ref="V271:Y271"/>
    <mergeCell ref="E272:H272"/>
    <mergeCell ref="I272:L272"/>
    <mergeCell ref="R272:U272"/>
    <mergeCell ref="V272:Y272"/>
  </mergeCells>
  <conditionalFormatting sqref="D8:AK256">
    <cfRule type="cellIs" dxfId="9" priority="2" operator="equal">
      <formula>0</formula>
    </cfRule>
  </conditionalFormatting>
  <conditionalFormatting sqref="A1:XFD1048576">
    <cfRule type="cellIs" dxfId="8" priority="1" operator="lessThan">
      <formula>0</formula>
    </cfRule>
  </conditionalFormatting>
  <printOptions horizontalCentered="1"/>
  <pageMargins left="0.19685039370078741" right="0.15748031496062992" top="0.74803149606299213" bottom="0.15748031496062992" header="0.31496062992125984" footer="0.31496062992125984"/>
  <pageSetup paperSize="8" scale="34" fitToHeight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1"/>
  <sheetViews>
    <sheetView view="pageBreakPreview" zoomScale="80" zoomScaleNormal="70" zoomScaleSheetLayoutView="80" workbookViewId="0">
      <pane xSplit="3" ySplit="7" topLeftCell="D96" activePane="bottomRight" state="frozen"/>
      <selection activeCell="AL91" sqref="AL91"/>
      <selection pane="topRight" activeCell="AL91" sqref="AL91"/>
      <selection pane="bottomLeft" activeCell="AL91" sqref="AL91"/>
      <selection pane="bottomRight" activeCell="AE101" sqref="AE101"/>
    </sheetView>
  </sheetViews>
  <sheetFormatPr defaultRowHeight="15"/>
  <cols>
    <col min="1" max="1" width="12.42578125" style="56" customWidth="1"/>
    <col min="2" max="2" width="9.28515625" style="57" bestFit="1" customWidth="1"/>
    <col min="3" max="3" width="39.85546875" style="57" customWidth="1"/>
    <col min="4" max="4" width="16.28515625" style="1" customWidth="1"/>
    <col min="5" max="5" width="13.140625" style="1" customWidth="1"/>
    <col min="6" max="6" width="13.7109375" style="1" customWidth="1" collapsed="1"/>
    <col min="7" max="7" width="16.28515625" style="1" customWidth="1" collapsed="1"/>
    <col min="8" max="8" width="12.28515625" style="1" customWidth="1"/>
    <col min="9" max="9" width="12.5703125" style="1" customWidth="1"/>
    <col min="10" max="10" width="12" style="1" customWidth="1"/>
    <col min="11" max="11" width="12.85546875" style="1" customWidth="1"/>
    <col min="12" max="12" width="13.85546875" style="1" customWidth="1"/>
    <col min="13" max="13" width="12.85546875" style="1" customWidth="1" collapsed="1"/>
    <col min="14" max="14" width="13.42578125" style="1" customWidth="1"/>
    <col min="15" max="15" width="12.5703125" style="1" customWidth="1"/>
    <col min="16" max="16" width="13" style="1" customWidth="1"/>
    <col min="17" max="18" width="12.7109375" style="1" customWidth="1"/>
    <col min="19" max="19" width="15.5703125" style="1" customWidth="1" collapsed="1"/>
    <col min="20" max="20" width="19.7109375" style="1" customWidth="1" collapsed="1"/>
    <col min="21" max="22" width="17.7109375" style="1" customWidth="1"/>
    <col min="23" max="23" width="13" style="1" customWidth="1"/>
    <col min="24" max="24" width="12.5703125" style="1" customWidth="1" collapsed="1"/>
    <col min="25" max="25" width="13.7109375" style="1" customWidth="1" collapsed="1"/>
    <col min="26" max="26" width="14.5703125" style="1" customWidth="1" collapsed="1"/>
    <col min="27" max="27" width="15.85546875" style="1" customWidth="1"/>
    <col min="28" max="28" width="13.5703125" style="1" customWidth="1"/>
    <col min="29" max="30" width="12.7109375" style="1" customWidth="1"/>
    <col min="31" max="31" width="13.140625" style="1" customWidth="1" collapsed="1"/>
    <col min="32" max="32" width="13.85546875" style="1" customWidth="1"/>
    <col min="33" max="33" width="13.140625" style="1" customWidth="1" collapsed="1"/>
    <col min="34" max="34" width="13.5703125" style="1" customWidth="1"/>
    <col min="35" max="35" width="12.28515625" style="1" customWidth="1"/>
    <col min="36" max="36" width="13.28515625" style="1" customWidth="1" collapsed="1"/>
    <col min="37" max="37" width="13.85546875" style="1" customWidth="1"/>
    <col min="38" max="38" width="15.28515625" style="1" customWidth="1"/>
    <col min="39" max="39" width="17.28515625" style="1" customWidth="1"/>
    <col min="40" max="40" width="16" style="1" customWidth="1" collapsed="1"/>
    <col min="41" max="41" width="12.7109375" style="1" customWidth="1"/>
    <col min="42" max="16384" width="9.140625" style="64"/>
  </cols>
  <sheetData>
    <row r="1" spans="1:43" ht="76.5" customHeight="1" thickBot="1">
      <c r="A1" s="425" t="s">
        <v>347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L1" s="363" t="s">
        <v>363</v>
      </c>
      <c r="AM1" s="364"/>
      <c r="AN1" s="364"/>
      <c r="AO1" s="364"/>
    </row>
    <row r="2" spans="1:43" ht="37.5" customHeight="1">
      <c r="A2" s="430" t="s">
        <v>1</v>
      </c>
      <c r="B2" s="432" t="s">
        <v>2</v>
      </c>
      <c r="C2" s="434" t="s">
        <v>3</v>
      </c>
      <c r="D2" s="355" t="s">
        <v>4</v>
      </c>
      <c r="E2" s="357"/>
      <c r="F2" s="357"/>
      <c r="G2" s="357"/>
      <c r="H2" s="357"/>
      <c r="I2" s="357"/>
      <c r="J2" s="357"/>
      <c r="K2" s="357"/>
      <c r="L2" s="371"/>
      <c r="M2" s="355" t="s">
        <v>5</v>
      </c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71"/>
      <c r="Z2" s="355" t="s">
        <v>6</v>
      </c>
      <c r="AA2" s="357"/>
      <c r="AB2" s="357"/>
      <c r="AC2" s="357"/>
      <c r="AD2" s="371"/>
      <c r="AE2" s="436" t="s">
        <v>7</v>
      </c>
      <c r="AF2" s="437"/>
      <c r="AG2" s="437"/>
      <c r="AH2" s="437"/>
      <c r="AI2" s="438"/>
      <c r="AJ2" s="372" t="s">
        <v>8</v>
      </c>
      <c r="AK2" s="348"/>
      <c r="AL2" s="348"/>
      <c r="AM2" s="374"/>
      <c r="AN2" s="375" t="s">
        <v>9</v>
      </c>
      <c r="AO2" s="350"/>
    </row>
    <row r="3" spans="1:43" ht="15" customHeight="1">
      <c r="A3" s="431"/>
      <c r="B3" s="433"/>
      <c r="C3" s="435"/>
      <c r="D3" s="356" t="s">
        <v>10</v>
      </c>
      <c r="E3" s="400" t="s">
        <v>11</v>
      </c>
      <c r="F3" s="400"/>
      <c r="G3" s="400"/>
      <c r="H3" s="400"/>
      <c r="I3" s="400"/>
      <c r="J3" s="400"/>
      <c r="K3" s="400"/>
      <c r="L3" s="429"/>
      <c r="M3" s="356" t="s">
        <v>12</v>
      </c>
      <c r="N3" s="400" t="s">
        <v>13</v>
      </c>
      <c r="O3" s="400" t="s">
        <v>14</v>
      </c>
      <c r="P3" s="400" t="s">
        <v>15</v>
      </c>
      <c r="Q3" s="400" t="s">
        <v>16</v>
      </c>
      <c r="R3" s="400" t="s">
        <v>17</v>
      </c>
      <c r="S3" s="400" t="s">
        <v>18</v>
      </c>
      <c r="T3" s="400" t="s">
        <v>19</v>
      </c>
      <c r="U3" s="400" t="s">
        <v>20</v>
      </c>
      <c r="V3" s="400" t="s">
        <v>300</v>
      </c>
      <c r="W3" s="404" t="s">
        <v>299</v>
      </c>
      <c r="X3" s="400" t="s">
        <v>21</v>
      </c>
      <c r="Y3" s="429" t="s">
        <v>22</v>
      </c>
      <c r="Z3" s="356" t="s">
        <v>10</v>
      </c>
      <c r="AA3" s="400" t="s">
        <v>11</v>
      </c>
      <c r="AB3" s="400"/>
      <c r="AC3" s="400"/>
      <c r="AD3" s="429"/>
      <c r="AE3" s="441" t="s">
        <v>23</v>
      </c>
      <c r="AF3" s="402"/>
      <c r="AG3" s="402"/>
      <c r="AH3" s="402" t="s">
        <v>24</v>
      </c>
      <c r="AI3" s="358" t="s">
        <v>25</v>
      </c>
      <c r="AJ3" s="359" t="s">
        <v>26</v>
      </c>
      <c r="AK3" s="418" t="s">
        <v>27</v>
      </c>
      <c r="AL3" s="418"/>
      <c r="AM3" s="440"/>
      <c r="AN3" s="356" t="s">
        <v>28</v>
      </c>
      <c r="AO3" s="439" t="s">
        <v>29</v>
      </c>
    </row>
    <row r="4" spans="1:43" ht="15" customHeight="1">
      <c r="A4" s="431"/>
      <c r="B4" s="433"/>
      <c r="C4" s="435"/>
      <c r="D4" s="356"/>
      <c r="E4" s="400"/>
      <c r="F4" s="400"/>
      <c r="G4" s="400"/>
      <c r="H4" s="400"/>
      <c r="I4" s="400"/>
      <c r="J4" s="400"/>
      <c r="K4" s="400"/>
      <c r="L4" s="429"/>
      <c r="M4" s="356"/>
      <c r="N4" s="424"/>
      <c r="O4" s="403"/>
      <c r="P4" s="403"/>
      <c r="Q4" s="403"/>
      <c r="R4" s="403"/>
      <c r="S4" s="403"/>
      <c r="T4" s="403"/>
      <c r="U4" s="403"/>
      <c r="V4" s="403"/>
      <c r="W4" s="405"/>
      <c r="X4" s="403"/>
      <c r="Y4" s="443"/>
      <c r="Z4" s="356"/>
      <c r="AA4" s="400"/>
      <c r="AB4" s="400"/>
      <c r="AC4" s="400"/>
      <c r="AD4" s="429"/>
      <c r="AE4" s="441" t="s">
        <v>30</v>
      </c>
      <c r="AF4" s="400" t="s">
        <v>11</v>
      </c>
      <c r="AG4" s="400"/>
      <c r="AH4" s="402"/>
      <c r="AI4" s="358"/>
      <c r="AJ4" s="356"/>
      <c r="AK4" s="402" t="s">
        <v>31</v>
      </c>
      <c r="AL4" s="176"/>
      <c r="AM4" s="442" t="s">
        <v>32</v>
      </c>
      <c r="AN4" s="356"/>
      <c r="AO4" s="439"/>
    </row>
    <row r="5" spans="1:43" ht="15" customHeight="1">
      <c r="A5" s="431"/>
      <c r="B5" s="433"/>
      <c r="C5" s="435"/>
      <c r="D5" s="356"/>
      <c r="E5" s="400" t="s">
        <v>33</v>
      </c>
      <c r="F5" s="400" t="s">
        <v>27</v>
      </c>
      <c r="G5" s="400"/>
      <c r="H5" s="400" t="s">
        <v>34</v>
      </c>
      <c r="I5" s="419" t="s">
        <v>345</v>
      </c>
      <c r="J5" s="427" t="s">
        <v>35</v>
      </c>
      <c r="K5" s="400" t="s">
        <v>36</v>
      </c>
      <c r="L5" s="429" t="s">
        <v>37</v>
      </c>
      <c r="M5" s="356"/>
      <c r="N5" s="424"/>
      <c r="O5" s="403"/>
      <c r="P5" s="403"/>
      <c r="Q5" s="403"/>
      <c r="R5" s="403"/>
      <c r="S5" s="403"/>
      <c r="T5" s="403"/>
      <c r="U5" s="403"/>
      <c r="V5" s="403"/>
      <c r="W5" s="405"/>
      <c r="X5" s="403"/>
      <c r="Y5" s="443"/>
      <c r="Z5" s="356"/>
      <c r="AA5" s="400" t="s">
        <v>38</v>
      </c>
      <c r="AB5" s="400" t="s">
        <v>39</v>
      </c>
      <c r="AC5" s="400" t="s">
        <v>40</v>
      </c>
      <c r="AD5" s="429" t="s">
        <v>41</v>
      </c>
      <c r="AE5" s="441"/>
      <c r="AF5" s="402" t="s">
        <v>42</v>
      </c>
      <c r="AG5" s="402" t="s">
        <v>43</v>
      </c>
      <c r="AH5" s="402"/>
      <c r="AI5" s="358"/>
      <c r="AJ5" s="356"/>
      <c r="AK5" s="400"/>
      <c r="AL5" s="400" t="s">
        <v>44</v>
      </c>
      <c r="AM5" s="442"/>
      <c r="AN5" s="356"/>
      <c r="AO5" s="439"/>
    </row>
    <row r="6" spans="1:43" ht="157.5" customHeight="1">
      <c r="A6" s="431"/>
      <c r="B6" s="433"/>
      <c r="C6" s="435"/>
      <c r="D6" s="356"/>
      <c r="E6" s="400"/>
      <c r="F6" s="176" t="s">
        <v>45</v>
      </c>
      <c r="G6" s="176" t="s">
        <v>46</v>
      </c>
      <c r="H6" s="400"/>
      <c r="I6" s="426"/>
      <c r="J6" s="428"/>
      <c r="K6" s="400"/>
      <c r="L6" s="429"/>
      <c r="M6" s="356"/>
      <c r="N6" s="424"/>
      <c r="O6" s="403"/>
      <c r="P6" s="403"/>
      <c r="Q6" s="403"/>
      <c r="R6" s="403"/>
      <c r="S6" s="403"/>
      <c r="T6" s="403"/>
      <c r="U6" s="403"/>
      <c r="V6" s="403"/>
      <c r="W6" s="405"/>
      <c r="X6" s="403"/>
      <c r="Y6" s="443"/>
      <c r="Z6" s="356"/>
      <c r="AA6" s="400"/>
      <c r="AB6" s="400"/>
      <c r="AC6" s="400"/>
      <c r="AD6" s="429"/>
      <c r="AE6" s="441"/>
      <c r="AF6" s="402"/>
      <c r="AG6" s="402"/>
      <c r="AH6" s="402"/>
      <c r="AI6" s="358"/>
      <c r="AJ6" s="356"/>
      <c r="AK6" s="400"/>
      <c r="AL6" s="400"/>
      <c r="AM6" s="442"/>
      <c r="AN6" s="356"/>
      <c r="AO6" s="439"/>
    </row>
    <row r="7" spans="1:43" ht="15.75" thickBot="1">
      <c r="A7" s="2" t="s">
        <v>47</v>
      </c>
      <c r="B7" s="79">
        <v>0</v>
      </c>
      <c r="C7" s="3">
        <v>1</v>
      </c>
      <c r="D7" s="4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6">
        <v>10</v>
      </c>
      <c r="M7" s="4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/>
      <c r="W7" s="5">
        <v>20</v>
      </c>
      <c r="X7" s="5">
        <v>21</v>
      </c>
      <c r="Y7" s="6">
        <v>22</v>
      </c>
      <c r="Z7" s="7">
        <v>23</v>
      </c>
      <c r="AA7" s="5">
        <v>24</v>
      </c>
      <c r="AB7" s="5">
        <v>25</v>
      </c>
      <c r="AC7" s="8">
        <v>26</v>
      </c>
      <c r="AD7" s="6">
        <v>27</v>
      </c>
      <c r="AE7" s="4">
        <v>28</v>
      </c>
      <c r="AF7" s="5">
        <v>29</v>
      </c>
      <c r="AG7" s="5">
        <v>30</v>
      </c>
      <c r="AH7" s="5">
        <v>21</v>
      </c>
      <c r="AI7" s="9">
        <v>32</v>
      </c>
      <c r="AJ7" s="7">
        <v>33</v>
      </c>
      <c r="AK7" s="5">
        <v>34</v>
      </c>
      <c r="AL7" s="5">
        <v>35</v>
      </c>
      <c r="AM7" s="10">
        <v>36</v>
      </c>
      <c r="AN7" s="7">
        <v>37</v>
      </c>
      <c r="AO7" s="6">
        <v>38</v>
      </c>
    </row>
    <row r="8" spans="1:43" ht="30">
      <c r="A8" s="89">
        <v>520001</v>
      </c>
      <c r="B8" s="97">
        <v>1</v>
      </c>
      <c r="C8" s="11" t="s">
        <v>48</v>
      </c>
      <c r="D8" s="12">
        <f>E8+H8+J8+K8+L8</f>
        <v>22043</v>
      </c>
      <c r="E8" s="13">
        <v>19417</v>
      </c>
      <c r="F8" s="13">
        <v>2590</v>
      </c>
      <c r="G8" s="13">
        <v>2507</v>
      </c>
      <c r="H8" s="13">
        <v>0</v>
      </c>
      <c r="I8" s="13">
        <v>0</v>
      </c>
      <c r="J8" s="13">
        <v>0</v>
      </c>
      <c r="K8" s="13">
        <v>0</v>
      </c>
      <c r="L8" s="13">
        <v>2626</v>
      </c>
      <c r="M8" s="14">
        <f>N8+X8+Y8</f>
        <v>19103</v>
      </c>
      <c r="N8" s="257">
        <v>17551</v>
      </c>
      <c r="O8" s="257">
        <v>0</v>
      </c>
      <c r="P8" s="257">
        <v>0</v>
      </c>
      <c r="Q8" s="257">
        <v>1818</v>
      </c>
      <c r="R8" s="257">
        <v>747</v>
      </c>
      <c r="S8" s="257">
        <v>1</v>
      </c>
      <c r="T8" s="257">
        <v>17</v>
      </c>
      <c r="U8" s="257">
        <v>0</v>
      </c>
      <c r="V8" s="257">
        <v>0</v>
      </c>
      <c r="W8" s="257">
        <v>1400</v>
      </c>
      <c r="X8" s="257">
        <v>0</v>
      </c>
      <c r="Y8" s="15">
        <v>1552</v>
      </c>
      <c r="Z8" s="12">
        <f>AA8+AB8+AC8+AD8</f>
        <v>5562</v>
      </c>
      <c r="AA8" s="259">
        <v>4823</v>
      </c>
      <c r="AB8" s="257">
        <v>21</v>
      </c>
      <c r="AC8" s="257">
        <v>718</v>
      </c>
      <c r="AD8" s="15">
        <v>0</v>
      </c>
      <c r="AE8" s="16">
        <v>1353</v>
      </c>
      <c r="AF8" s="257">
        <v>0</v>
      </c>
      <c r="AG8" s="257">
        <v>0</v>
      </c>
      <c r="AH8" s="252">
        <v>0</v>
      </c>
      <c r="AI8" s="17">
        <f>AE8+AH8</f>
        <v>1353</v>
      </c>
      <c r="AJ8" s="12">
        <f>AK8+AM8</f>
        <v>652</v>
      </c>
      <c r="AK8" s="259">
        <v>652</v>
      </c>
      <c r="AL8" s="257">
        <v>0</v>
      </c>
      <c r="AM8" s="78">
        <v>0</v>
      </c>
      <c r="AN8" s="14">
        <v>3580</v>
      </c>
      <c r="AO8" s="60">
        <v>2</v>
      </c>
      <c r="AQ8" s="87"/>
    </row>
    <row r="9" spans="1:43" ht="30">
      <c r="A9" s="18">
        <v>520003</v>
      </c>
      <c r="B9" s="93">
        <v>2</v>
      </c>
      <c r="C9" s="19" t="s">
        <v>49</v>
      </c>
      <c r="D9" s="12">
        <f t="shared" ref="D9:D75" si="0">E9+H9+J9+K9+L9</f>
        <v>106537</v>
      </c>
      <c r="E9" s="259">
        <v>103086</v>
      </c>
      <c r="F9" s="257">
        <v>15556</v>
      </c>
      <c r="G9" s="257">
        <v>11959</v>
      </c>
      <c r="H9" s="257">
        <v>0</v>
      </c>
      <c r="I9" s="257">
        <v>0</v>
      </c>
      <c r="J9" s="257">
        <v>0</v>
      </c>
      <c r="K9" s="257">
        <v>3451</v>
      </c>
      <c r="L9" s="15">
        <v>0</v>
      </c>
      <c r="M9" s="14">
        <f t="shared" ref="M9:M75" si="1">N9+X9+Y9</f>
        <v>94270</v>
      </c>
      <c r="N9" s="257">
        <v>93971</v>
      </c>
      <c r="O9" s="257">
        <v>3946</v>
      </c>
      <c r="P9" s="257">
        <v>862</v>
      </c>
      <c r="Q9" s="257">
        <v>4171</v>
      </c>
      <c r="R9" s="257">
        <v>3049</v>
      </c>
      <c r="S9" s="257">
        <v>0</v>
      </c>
      <c r="T9" s="257">
        <v>864</v>
      </c>
      <c r="U9" s="257">
        <v>768</v>
      </c>
      <c r="V9" s="257">
        <v>0</v>
      </c>
      <c r="W9" s="257">
        <v>7940</v>
      </c>
      <c r="X9" s="257">
        <v>299</v>
      </c>
      <c r="Y9" s="15">
        <v>0</v>
      </c>
      <c r="Z9" s="12">
        <f t="shared" ref="Z9:Z75" si="2">AA9+AB9+AC9+AD9</f>
        <v>10494</v>
      </c>
      <c r="AA9" s="259">
        <v>7510</v>
      </c>
      <c r="AB9" s="257">
        <v>0</v>
      </c>
      <c r="AC9" s="257">
        <v>2984</v>
      </c>
      <c r="AD9" s="15">
        <v>0</v>
      </c>
      <c r="AE9" s="16">
        <v>10255</v>
      </c>
      <c r="AF9" s="257">
        <v>0</v>
      </c>
      <c r="AG9" s="257">
        <v>2081</v>
      </c>
      <c r="AH9" s="252">
        <v>150</v>
      </c>
      <c r="AI9" s="17">
        <f>AE9+AH9</f>
        <v>10405</v>
      </c>
      <c r="AJ9" s="12">
        <f t="shared" ref="AJ9:AJ75" si="3">AK9+AM9</f>
        <v>3637</v>
      </c>
      <c r="AK9" s="259">
        <v>3637</v>
      </c>
      <c r="AL9" s="257">
        <v>639</v>
      </c>
      <c r="AM9" s="78">
        <v>0</v>
      </c>
      <c r="AN9" s="14">
        <v>0</v>
      </c>
      <c r="AO9" s="15">
        <v>0</v>
      </c>
      <c r="AQ9" s="87"/>
    </row>
    <row r="10" spans="1:43" ht="45">
      <c r="A10" s="18">
        <v>520002</v>
      </c>
      <c r="B10" s="93">
        <v>3</v>
      </c>
      <c r="C10" s="19" t="s">
        <v>50</v>
      </c>
      <c r="D10" s="12">
        <f t="shared" si="0"/>
        <v>0</v>
      </c>
      <c r="E10" s="259">
        <v>0</v>
      </c>
      <c r="F10" s="257">
        <v>0</v>
      </c>
      <c r="G10" s="257">
        <v>0</v>
      </c>
      <c r="H10" s="257">
        <v>0</v>
      </c>
      <c r="I10" s="257">
        <v>0</v>
      </c>
      <c r="J10" s="257">
        <v>0</v>
      </c>
      <c r="K10" s="257">
        <v>0</v>
      </c>
      <c r="L10" s="15">
        <v>0</v>
      </c>
      <c r="M10" s="14">
        <f t="shared" si="1"/>
        <v>589</v>
      </c>
      <c r="N10" s="257">
        <v>589</v>
      </c>
      <c r="O10" s="257">
        <v>580</v>
      </c>
      <c r="P10" s="257">
        <v>0</v>
      </c>
      <c r="Q10" s="257">
        <v>0</v>
      </c>
      <c r="R10" s="257">
        <v>0</v>
      </c>
      <c r="S10" s="257">
        <v>0</v>
      </c>
      <c r="T10" s="257">
        <v>0</v>
      </c>
      <c r="U10" s="257">
        <v>0</v>
      </c>
      <c r="V10" s="257">
        <v>0</v>
      </c>
      <c r="W10" s="257">
        <v>0</v>
      </c>
      <c r="X10" s="257">
        <v>0</v>
      </c>
      <c r="Y10" s="15">
        <v>0</v>
      </c>
      <c r="Z10" s="12">
        <f t="shared" si="2"/>
        <v>13785</v>
      </c>
      <c r="AA10" s="259">
        <v>0</v>
      </c>
      <c r="AB10" s="257">
        <v>0</v>
      </c>
      <c r="AC10" s="257">
        <v>2556</v>
      </c>
      <c r="AD10" s="15">
        <v>11229</v>
      </c>
      <c r="AE10" s="16">
        <v>3308</v>
      </c>
      <c r="AF10" s="257">
        <v>0</v>
      </c>
      <c r="AG10" s="257">
        <v>0</v>
      </c>
      <c r="AH10" s="252">
        <v>0</v>
      </c>
      <c r="AI10" s="17">
        <f t="shared" ref="AI10:AI76" si="4">AE10+AH10</f>
        <v>3308</v>
      </c>
      <c r="AJ10" s="12">
        <f t="shared" si="3"/>
        <v>295</v>
      </c>
      <c r="AK10" s="259">
        <v>295</v>
      </c>
      <c r="AL10" s="257">
        <v>0</v>
      </c>
      <c r="AM10" s="78">
        <v>0</v>
      </c>
      <c r="AN10" s="14">
        <v>22367</v>
      </c>
      <c r="AO10" s="15">
        <v>13</v>
      </c>
      <c r="AQ10" s="87"/>
    </row>
    <row r="11" spans="1:43" ht="30">
      <c r="A11" s="18">
        <v>520162</v>
      </c>
      <c r="B11" s="93">
        <v>4</v>
      </c>
      <c r="C11" s="19" t="s">
        <v>51</v>
      </c>
      <c r="D11" s="12">
        <f t="shared" si="0"/>
        <v>31154</v>
      </c>
      <c r="E11" s="259">
        <v>23592</v>
      </c>
      <c r="F11" s="257">
        <v>1375</v>
      </c>
      <c r="G11" s="257">
        <v>3947</v>
      </c>
      <c r="H11" s="257">
        <v>0</v>
      </c>
      <c r="I11" s="257">
        <v>0</v>
      </c>
      <c r="J11" s="257">
        <v>0</v>
      </c>
      <c r="K11" s="257">
        <v>4845</v>
      </c>
      <c r="L11" s="15">
        <v>2717</v>
      </c>
      <c r="M11" s="14">
        <f t="shared" si="1"/>
        <v>29891</v>
      </c>
      <c r="N11" s="257">
        <v>23599</v>
      </c>
      <c r="O11" s="257">
        <v>0</v>
      </c>
      <c r="P11" s="257">
        <v>0</v>
      </c>
      <c r="Q11" s="257">
        <v>493</v>
      </c>
      <c r="R11" s="257">
        <v>216</v>
      </c>
      <c r="S11" s="257">
        <v>0</v>
      </c>
      <c r="T11" s="257">
        <v>0</v>
      </c>
      <c r="U11" s="257">
        <v>0</v>
      </c>
      <c r="V11" s="257">
        <v>0</v>
      </c>
      <c r="W11" s="257">
        <v>1662</v>
      </c>
      <c r="X11" s="257">
        <v>0</v>
      </c>
      <c r="Y11" s="15">
        <v>6292</v>
      </c>
      <c r="Z11" s="12">
        <f t="shared" si="2"/>
        <v>4747</v>
      </c>
      <c r="AA11" s="259">
        <v>3190</v>
      </c>
      <c r="AB11" s="257">
        <v>454</v>
      </c>
      <c r="AC11" s="257">
        <v>1103</v>
      </c>
      <c r="AD11" s="15">
        <v>0</v>
      </c>
      <c r="AE11" s="16">
        <v>1410</v>
      </c>
      <c r="AF11" s="257">
        <v>0</v>
      </c>
      <c r="AG11" s="257">
        <v>0</v>
      </c>
      <c r="AH11" s="252">
        <v>0</v>
      </c>
      <c r="AI11" s="17">
        <f t="shared" si="4"/>
        <v>1410</v>
      </c>
      <c r="AJ11" s="12">
        <f t="shared" si="3"/>
        <v>773</v>
      </c>
      <c r="AK11" s="259">
        <v>773</v>
      </c>
      <c r="AL11" s="257">
        <v>0</v>
      </c>
      <c r="AM11" s="78">
        <v>0</v>
      </c>
      <c r="AN11" s="14">
        <v>0</v>
      </c>
      <c r="AO11" s="15">
        <v>0</v>
      </c>
      <c r="AQ11" s="87"/>
    </row>
    <row r="12" spans="1:43" ht="30">
      <c r="A12" s="18">
        <v>520004</v>
      </c>
      <c r="B12" s="93">
        <v>5</v>
      </c>
      <c r="C12" s="19" t="s">
        <v>52</v>
      </c>
      <c r="D12" s="12">
        <f t="shared" si="0"/>
        <v>29387</v>
      </c>
      <c r="E12" s="259">
        <v>0</v>
      </c>
      <c r="F12" s="257">
        <v>0</v>
      </c>
      <c r="G12" s="257">
        <v>0</v>
      </c>
      <c r="H12" s="257">
        <v>0</v>
      </c>
      <c r="I12" s="257">
        <v>0</v>
      </c>
      <c r="J12" s="257">
        <v>0</v>
      </c>
      <c r="K12" s="257">
        <v>0</v>
      </c>
      <c r="L12" s="15">
        <v>29387</v>
      </c>
      <c r="M12" s="14">
        <f t="shared" si="1"/>
        <v>35681</v>
      </c>
      <c r="N12" s="257">
        <v>0</v>
      </c>
      <c r="O12" s="257">
        <v>0</v>
      </c>
      <c r="P12" s="257">
        <v>0</v>
      </c>
      <c r="Q12" s="257">
        <v>0</v>
      </c>
      <c r="R12" s="257">
        <v>0</v>
      </c>
      <c r="S12" s="257">
        <v>0</v>
      </c>
      <c r="T12" s="257">
        <v>0</v>
      </c>
      <c r="U12" s="257">
        <v>0</v>
      </c>
      <c r="V12" s="257">
        <v>0</v>
      </c>
      <c r="W12" s="257">
        <v>0</v>
      </c>
      <c r="X12" s="257">
        <v>0</v>
      </c>
      <c r="Y12" s="15">
        <v>35681</v>
      </c>
      <c r="Z12" s="12">
        <f t="shared" si="2"/>
        <v>1466</v>
      </c>
      <c r="AA12" s="259">
        <v>0</v>
      </c>
      <c r="AB12" s="257">
        <v>1466</v>
      </c>
      <c r="AC12" s="257">
        <v>0</v>
      </c>
      <c r="AD12" s="15">
        <v>0</v>
      </c>
      <c r="AE12" s="16">
        <v>0</v>
      </c>
      <c r="AF12" s="257">
        <v>0</v>
      </c>
      <c r="AG12" s="257">
        <v>0</v>
      </c>
      <c r="AH12" s="252">
        <v>0</v>
      </c>
      <c r="AI12" s="17">
        <f t="shared" si="4"/>
        <v>0</v>
      </c>
      <c r="AJ12" s="12">
        <f t="shared" si="3"/>
        <v>0</v>
      </c>
      <c r="AK12" s="259">
        <v>0</v>
      </c>
      <c r="AL12" s="257">
        <v>0</v>
      </c>
      <c r="AM12" s="78">
        <v>0</v>
      </c>
      <c r="AN12" s="14">
        <v>0</v>
      </c>
      <c r="AO12" s="15">
        <v>0</v>
      </c>
      <c r="AQ12" s="87"/>
    </row>
    <row r="13" spans="1:43" ht="18.75">
      <c r="A13" s="18">
        <v>520163</v>
      </c>
      <c r="B13" s="93">
        <v>6</v>
      </c>
      <c r="C13" s="73" t="s">
        <v>53</v>
      </c>
      <c r="D13" s="12">
        <f t="shared" si="0"/>
        <v>24637</v>
      </c>
      <c r="E13" s="259">
        <v>23177</v>
      </c>
      <c r="F13" s="257">
        <v>0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  <c r="L13" s="15">
        <v>1460</v>
      </c>
      <c r="M13" s="14">
        <f t="shared" si="1"/>
        <v>7301</v>
      </c>
      <c r="N13" s="257">
        <v>6964</v>
      </c>
      <c r="O13" s="257">
        <v>0</v>
      </c>
      <c r="P13" s="257">
        <v>0</v>
      </c>
      <c r="Q13" s="257">
        <v>0</v>
      </c>
      <c r="R13" s="257">
        <v>0</v>
      </c>
      <c r="S13" s="257">
        <v>0</v>
      </c>
      <c r="T13" s="257">
        <v>0</v>
      </c>
      <c r="U13" s="257">
        <v>0</v>
      </c>
      <c r="V13" s="257">
        <v>0</v>
      </c>
      <c r="W13" s="257">
        <v>0</v>
      </c>
      <c r="X13" s="257">
        <v>0</v>
      </c>
      <c r="Y13" s="15">
        <v>337</v>
      </c>
      <c r="Z13" s="12">
        <f t="shared" si="2"/>
        <v>0</v>
      </c>
      <c r="AA13" s="259">
        <v>0</v>
      </c>
      <c r="AB13" s="257">
        <v>0</v>
      </c>
      <c r="AC13" s="257">
        <v>0</v>
      </c>
      <c r="AD13" s="15">
        <v>0</v>
      </c>
      <c r="AE13" s="16">
        <v>2955</v>
      </c>
      <c r="AF13" s="257">
        <v>0</v>
      </c>
      <c r="AG13" s="257">
        <v>0</v>
      </c>
      <c r="AH13" s="252">
        <v>0</v>
      </c>
      <c r="AI13" s="17">
        <f t="shared" si="4"/>
        <v>2955</v>
      </c>
      <c r="AJ13" s="12">
        <f t="shared" si="3"/>
        <v>445</v>
      </c>
      <c r="AK13" s="259">
        <v>445</v>
      </c>
      <c r="AL13" s="257">
        <v>0</v>
      </c>
      <c r="AM13" s="78">
        <v>0</v>
      </c>
      <c r="AN13" s="14">
        <v>0</v>
      </c>
      <c r="AO13" s="15">
        <v>0</v>
      </c>
      <c r="AQ13" s="87"/>
    </row>
    <row r="14" spans="1:43" s="66" customFormat="1" ht="18.75">
      <c r="A14" s="115" t="s">
        <v>339</v>
      </c>
      <c r="B14" s="116"/>
      <c r="C14" s="117" t="s">
        <v>338</v>
      </c>
      <c r="D14" s="118">
        <f>SUM(D9:D13)</f>
        <v>191715</v>
      </c>
      <c r="E14" s="119">
        <f t="shared" ref="E14:AO14" si="5">SUM(E9:E13)</f>
        <v>149855</v>
      </c>
      <c r="F14" s="120">
        <f t="shared" si="5"/>
        <v>16931</v>
      </c>
      <c r="G14" s="120">
        <f t="shared" si="5"/>
        <v>15906</v>
      </c>
      <c r="H14" s="120">
        <f t="shared" si="5"/>
        <v>0</v>
      </c>
      <c r="I14" s="120">
        <f t="shared" si="5"/>
        <v>0</v>
      </c>
      <c r="J14" s="120">
        <f t="shared" si="5"/>
        <v>0</v>
      </c>
      <c r="K14" s="120">
        <f t="shared" si="5"/>
        <v>8296</v>
      </c>
      <c r="L14" s="121">
        <f t="shared" si="5"/>
        <v>33564</v>
      </c>
      <c r="M14" s="122">
        <f t="shared" si="5"/>
        <v>167732</v>
      </c>
      <c r="N14" s="120">
        <f t="shared" si="5"/>
        <v>125123</v>
      </c>
      <c r="O14" s="120">
        <f t="shared" si="5"/>
        <v>4526</v>
      </c>
      <c r="P14" s="120">
        <f t="shared" si="5"/>
        <v>862</v>
      </c>
      <c r="Q14" s="120">
        <f t="shared" si="5"/>
        <v>4664</v>
      </c>
      <c r="R14" s="120">
        <f t="shared" si="5"/>
        <v>3265</v>
      </c>
      <c r="S14" s="120">
        <f t="shared" si="5"/>
        <v>0</v>
      </c>
      <c r="T14" s="120">
        <f t="shared" si="5"/>
        <v>864</v>
      </c>
      <c r="U14" s="120">
        <f t="shared" si="5"/>
        <v>768</v>
      </c>
      <c r="V14" s="120">
        <f t="shared" si="5"/>
        <v>0</v>
      </c>
      <c r="W14" s="120">
        <f t="shared" si="5"/>
        <v>9602</v>
      </c>
      <c r="X14" s="120">
        <f t="shared" si="5"/>
        <v>299</v>
      </c>
      <c r="Y14" s="121">
        <f t="shared" si="5"/>
        <v>42310</v>
      </c>
      <c r="Z14" s="118">
        <f t="shared" si="5"/>
        <v>30492</v>
      </c>
      <c r="AA14" s="119">
        <f t="shared" si="5"/>
        <v>10700</v>
      </c>
      <c r="AB14" s="120">
        <f t="shared" si="5"/>
        <v>1920</v>
      </c>
      <c r="AC14" s="120">
        <f t="shared" si="5"/>
        <v>6643</v>
      </c>
      <c r="AD14" s="121">
        <f t="shared" si="5"/>
        <v>11229</v>
      </c>
      <c r="AE14" s="122">
        <f t="shared" si="5"/>
        <v>17928</v>
      </c>
      <c r="AF14" s="120">
        <f t="shared" si="5"/>
        <v>0</v>
      </c>
      <c r="AG14" s="120">
        <f t="shared" si="5"/>
        <v>2081</v>
      </c>
      <c r="AH14" s="120">
        <f t="shared" si="5"/>
        <v>150</v>
      </c>
      <c r="AI14" s="123">
        <f t="shared" si="5"/>
        <v>18078</v>
      </c>
      <c r="AJ14" s="118">
        <f t="shared" si="5"/>
        <v>5150</v>
      </c>
      <c r="AK14" s="119">
        <f t="shared" si="5"/>
        <v>5150</v>
      </c>
      <c r="AL14" s="120">
        <f t="shared" si="5"/>
        <v>639</v>
      </c>
      <c r="AM14" s="124">
        <f t="shared" si="5"/>
        <v>0</v>
      </c>
      <c r="AN14" s="122">
        <f t="shared" si="5"/>
        <v>22367</v>
      </c>
      <c r="AO14" s="121">
        <f t="shared" si="5"/>
        <v>13</v>
      </c>
      <c r="AQ14" s="114"/>
    </row>
    <row r="15" spans="1:43" ht="30">
      <c r="A15" s="18">
        <v>520005</v>
      </c>
      <c r="B15" s="97">
        <v>7</v>
      </c>
      <c r="C15" s="11" t="s">
        <v>54</v>
      </c>
      <c r="D15" s="12">
        <f t="shared" si="0"/>
        <v>52925</v>
      </c>
      <c r="E15" s="95">
        <v>48029</v>
      </c>
      <c r="F15" s="94">
        <v>5915</v>
      </c>
      <c r="G15" s="94">
        <v>4802</v>
      </c>
      <c r="H15" s="94">
        <v>0</v>
      </c>
      <c r="I15" s="94">
        <v>0</v>
      </c>
      <c r="J15" s="94">
        <v>0</v>
      </c>
      <c r="K15" s="94">
        <v>0</v>
      </c>
      <c r="L15" s="15">
        <v>4896</v>
      </c>
      <c r="M15" s="14">
        <f t="shared" si="1"/>
        <v>44706</v>
      </c>
      <c r="N15" s="257">
        <v>41915</v>
      </c>
      <c r="O15" s="257">
        <v>0</v>
      </c>
      <c r="P15" s="257">
        <v>0</v>
      </c>
      <c r="Q15" s="257">
        <v>2877</v>
      </c>
      <c r="R15" s="257">
        <v>0</v>
      </c>
      <c r="S15" s="257">
        <v>0</v>
      </c>
      <c r="T15" s="257">
        <v>0</v>
      </c>
      <c r="U15" s="257">
        <v>0</v>
      </c>
      <c r="V15" s="257">
        <v>0</v>
      </c>
      <c r="W15" s="257">
        <v>2951</v>
      </c>
      <c r="X15" s="257">
        <v>0</v>
      </c>
      <c r="Y15" s="15">
        <v>2791</v>
      </c>
      <c r="Z15" s="12">
        <f t="shared" si="2"/>
        <v>10425</v>
      </c>
      <c r="AA15" s="259">
        <v>10352</v>
      </c>
      <c r="AB15" s="257">
        <v>73</v>
      </c>
      <c r="AC15" s="257">
        <v>0</v>
      </c>
      <c r="AD15" s="15">
        <v>0</v>
      </c>
      <c r="AE15" s="16">
        <v>946</v>
      </c>
      <c r="AF15" s="257">
        <v>0</v>
      </c>
      <c r="AG15" s="257">
        <v>0</v>
      </c>
      <c r="AH15" s="257">
        <v>79</v>
      </c>
      <c r="AI15" s="17">
        <f t="shared" si="4"/>
        <v>1025</v>
      </c>
      <c r="AJ15" s="12">
        <f t="shared" si="3"/>
        <v>1152</v>
      </c>
      <c r="AK15" s="259">
        <v>1152</v>
      </c>
      <c r="AL15" s="257">
        <v>0</v>
      </c>
      <c r="AM15" s="78">
        <v>0</v>
      </c>
      <c r="AN15" s="14">
        <v>7389</v>
      </c>
      <c r="AO15" s="15">
        <v>7</v>
      </c>
      <c r="AQ15" s="87"/>
    </row>
    <row r="16" spans="1:43" ht="30">
      <c r="A16" s="18">
        <v>520009</v>
      </c>
      <c r="B16" s="93">
        <v>8</v>
      </c>
      <c r="C16" s="19" t="s">
        <v>55</v>
      </c>
      <c r="D16" s="12">
        <f t="shared" si="0"/>
        <v>80159</v>
      </c>
      <c r="E16" s="95">
        <v>73905</v>
      </c>
      <c r="F16" s="94">
        <v>6374</v>
      </c>
      <c r="G16" s="94">
        <v>4771</v>
      </c>
      <c r="H16" s="94">
        <v>0</v>
      </c>
      <c r="I16" s="94">
        <v>0</v>
      </c>
      <c r="J16" s="94">
        <v>0</v>
      </c>
      <c r="K16" s="94">
        <v>0</v>
      </c>
      <c r="L16" s="15">
        <v>6254</v>
      </c>
      <c r="M16" s="14">
        <f t="shared" si="1"/>
        <v>57789</v>
      </c>
      <c r="N16" s="257">
        <v>54346</v>
      </c>
      <c r="O16" s="257">
        <v>587</v>
      </c>
      <c r="P16" s="257">
        <v>6</v>
      </c>
      <c r="Q16" s="257">
        <v>2389</v>
      </c>
      <c r="R16" s="257">
        <v>983</v>
      </c>
      <c r="S16" s="257">
        <v>3</v>
      </c>
      <c r="T16" s="257">
        <v>7</v>
      </c>
      <c r="U16" s="257">
        <v>46</v>
      </c>
      <c r="V16" s="257">
        <v>0</v>
      </c>
      <c r="W16" s="257">
        <v>4549</v>
      </c>
      <c r="X16" s="257">
        <v>0</v>
      </c>
      <c r="Y16" s="15">
        <v>3443</v>
      </c>
      <c r="Z16" s="12">
        <f t="shared" si="2"/>
        <v>14601</v>
      </c>
      <c r="AA16" s="259">
        <v>9347</v>
      </c>
      <c r="AB16" s="257">
        <v>140</v>
      </c>
      <c r="AC16" s="257">
        <v>5114</v>
      </c>
      <c r="AD16" s="15">
        <v>0</v>
      </c>
      <c r="AE16" s="16">
        <v>5217</v>
      </c>
      <c r="AF16" s="257">
        <v>0</v>
      </c>
      <c r="AG16" s="257">
        <v>337</v>
      </c>
      <c r="AH16" s="252">
        <v>0</v>
      </c>
      <c r="AI16" s="17">
        <f t="shared" si="4"/>
        <v>5217</v>
      </c>
      <c r="AJ16" s="12">
        <f t="shared" si="3"/>
        <v>2034</v>
      </c>
      <c r="AK16" s="259">
        <v>2034</v>
      </c>
      <c r="AL16" s="257">
        <v>117</v>
      </c>
      <c r="AM16" s="78">
        <v>0</v>
      </c>
      <c r="AN16" s="14">
        <v>10796</v>
      </c>
      <c r="AO16" s="15">
        <v>16</v>
      </c>
      <c r="AQ16" s="87"/>
    </row>
    <row r="17" spans="1:43" ht="30">
      <c r="A17" s="18">
        <v>520010</v>
      </c>
      <c r="B17" s="93">
        <v>9</v>
      </c>
      <c r="C17" s="19" t="s">
        <v>56</v>
      </c>
      <c r="D17" s="12">
        <f t="shared" si="0"/>
        <v>122648</v>
      </c>
      <c r="E17" s="95">
        <v>111093</v>
      </c>
      <c r="F17" s="94">
        <v>14354</v>
      </c>
      <c r="G17" s="94">
        <v>10954</v>
      </c>
      <c r="H17" s="94">
        <v>0</v>
      </c>
      <c r="I17" s="94">
        <v>0</v>
      </c>
      <c r="J17" s="94">
        <v>0</v>
      </c>
      <c r="K17" s="94">
        <v>0</v>
      </c>
      <c r="L17" s="15">
        <v>11555</v>
      </c>
      <c r="M17" s="14">
        <f t="shared" si="1"/>
        <v>80163</v>
      </c>
      <c r="N17" s="257">
        <v>71116</v>
      </c>
      <c r="O17" s="257">
        <v>0</v>
      </c>
      <c r="P17" s="257">
        <v>0</v>
      </c>
      <c r="Q17" s="257">
        <v>1159</v>
      </c>
      <c r="R17" s="257">
        <v>496</v>
      </c>
      <c r="S17" s="257">
        <v>0</v>
      </c>
      <c r="T17" s="257">
        <v>269</v>
      </c>
      <c r="U17" s="257">
        <v>839</v>
      </c>
      <c r="V17" s="257">
        <v>0</v>
      </c>
      <c r="W17" s="257">
        <v>6601</v>
      </c>
      <c r="X17" s="257">
        <v>0</v>
      </c>
      <c r="Y17" s="15">
        <v>9047</v>
      </c>
      <c r="Z17" s="12">
        <f t="shared" si="2"/>
        <v>28163</v>
      </c>
      <c r="AA17" s="259">
        <v>22809</v>
      </c>
      <c r="AB17" s="257">
        <v>513</v>
      </c>
      <c r="AC17" s="257">
        <v>4841</v>
      </c>
      <c r="AD17" s="15">
        <v>0</v>
      </c>
      <c r="AE17" s="16">
        <v>5387</v>
      </c>
      <c r="AF17" s="257">
        <v>0</v>
      </c>
      <c r="AG17" s="257">
        <v>316</v>
      </c>
      <c r="AH17" s="252">
        <v>0</v>
      </c>
      <c r="AI17" s="17">
        <f t="shared" si="4"/>
        <v>5387</v>
      </c>
      <c r="AJ17" s="12">
        <f t="shared" si="3"/>
        <v>2508</v>
      </c>
      <c r="AK17" s="259">
        <v>2508</v>
      </c>
      <c r="AL17" s="257">
        <v>90</v>
      </c>
      <c r="AM17" s="78">
        <v>0</v>
      </c>
      <c r="AN17" s="14">
        <v>14008</v>
      </c>
      <c r="AO17" s="15">
        <v>6</v>
      </c>
      <c r="AQ17" s="87"/>
    </row>
    <row r="18" spans="1:43" ht="30">
      <c r="A18" s="18">
        <v>520011</v>
      </c>
      <c r="B18" s="93">
        <v>10</v>
      </c>
      <c r="C18" s="19" t="s">
        <v>57</v>
      </c>
      <c r="D18" s="12">
        <f t="shared" si="0"/>
        <v>26680</v>
      </c>
      <c r="E18" s="95">
        <v>24330</v>
      </c>
      <c r="F18" s="94">
        <v>1674</v>
      </c>
      <c r="G18" s="94">
        <v>2515</v>
      </c>
      <c r="H18" s="94">
        <v>0</v>
      </c>
      <c r="I18" s="94">
        <v>0</v>
      </c>
      <c r="J18" s="94">
        <v>0</v>
      </c>
      <c r="K18" s="94">
        <v>0</v>
      </c>
      <c r="L18" s="15">
        <v>2350</v>
      </c>
      <c r="M18" s="14">
        <f t="shared" si="1"/>
        <v>15706</v>
      </c>
      <c r="N18" s="257">
        <v>12597</v>
      </c>
      <c r="O18" s="257">
        <v>0</v>
      </c>
      <c r="P18" s="257">
        <v>0</v>
      </c>
      <c r="Q18" s="257">
        <v>786</v>
      </c>
      <c r="R18" s="257">
        <v>322</v>
      </c>
      <c r="S18" s="257">
        <v>0</v>
      </c>
      <c r="T18" s="257">
        <v>0</v>
      </c>
      <c r="U18" s="257">
        <v>80</v>
      </c>
      <c r="V18" s="257">
        <v>0</v>
      </c>
      <c r="W18" s="257">
        <v>1219</v>
      </c>
      <c r="X18" s="257">
        <v>0</v>
      </c>
      <c r="Y18" s="15">
        <v>3109</v>
      </c>
      <c r="Z18" s="12">
        <f t="shared" si="2"/>
        <v>4111</v>
      </c>
      <c r="AA18" s="259">
        <v>1497</v>
      </c>
      <c r="AB18" s="257">
        <v>33</v>
      </c>
      <c r="AC18" s="257">
        <v>2581</v>
      </c>
      <c r="AD18" s="15">
        <v>0</v>
      </c>
      <c r="AE18" s="16">
        <v>1305</v>
      </c>
      <c r="AF18" s="257">
        <v>0</v>
      </c>
      <c r="AG18" s="257">
        <v>0</v>
      </c>
      <c r="AH18" s="252">
        <v>0</v>
      </c>
      <c r="AI18" s="17">
        <f t="shared" si="4"/>
        <v>1305</v>
      </c>
      <c r="AJ18" s="12">
        <f t="shared" si="3"/>
        <v>563</v>
      </c>
      <c r="AK18" s="259">
        <v>563</v>
      </c>
      <c r="AL18" s="257">
        <v>0</v>
      </c>
      <c r="AM18" s="78">
        <v>0</v>
      </c>
      <c r="AN18" s="14">
        <v>2881</v>
      </c>
      <c r="AO18" s="15">
        <v>4</v>
      </c>
      <c r="AQ18" s="87"/>
    </row>
    <row r="19" spans="1:43" ht="30">
      <c r="A19" s="18">
        <v>520012</v>
      </c>
      <c r="B19" s="93">
        <v>11</v>
      </c>
      <c r="C19" s="19" t="s">
        <v>58</v>
      </c>
      <c r="D19" s="12">
        <f t="shared" si="0"/>
        <v>24828</v>
      </c>
      <c r="E19" s="95">
        <v>23004</v>
      </c>
      <c r="F19" s="94">
        <v>2329</v>
      </c>
      <c r="G19" s="94">
        <v>2318</v>
      </c>
      <c r="H19" s="94">
        <v>0</v>
      </c>
      <c r="I19" s="94">
        <v>0</v>
      </c>
      <c r="J19" s="94">
        <v>0</v>
      </c>
      <c r="K19" s="94">
        <v>0</v>
      </c>
      <c r="L19" s="15">
        <v>1824</v>
      </c>
      <c r="M19" s="14">
        <f t="shared" si="1"/>
        <v>18987</v>
      </c>
      <c r="N19" s="257">
        <v>17575</v>
      </c>
      <c r="O19" s="257">
        <v>0</v>
      </c>
      <c r="P19" s="257">
        <v>0</v>
      </c>
      <c r="Q19" s="257">
        <v>368</v>
      </c>
      <c r="R19" s="257">
        <v>199</v>
      </c>
      <c r="S19" s="257">
        <v>0</v>
      </c>
      <c r="T19" s="257">
        <v>0</v>
      </c>
      <c r="U19" s="257">
        <v>0</v>
      </c>
      <c r="V19" s="257">
        <v>0</v>
      </c>
      <c r="W19" s="257">
        <v>1153</v>
      </c>
      <c r="X19" s="257">
        <v>0</v>
      </c>
      <c r="Y19" s="15">
        <v>1412</v>
      </c>
      <c r="Z19" s="12">
        <f t="shared" si="2"/>
        <v>5005</v>
      </c>
      <c r="AA19" s="259">
        <v>4827</v>
      </c>
      <c r="AB19" s="257">
        <v>25</v>
      </c>
      <c r="AC19" s="257">
        <v>153</v>
      </c>
      <c r="AD19" s="15">
        <v>0</v>
      </c>
      <c r="AE19" s="16">
        <v>1488</v>
      </c>
      <c r="AF19" s="257">
        <v>0</v>
      </c>
      <c r="AG19" s="257">
        <v>0</v>
      </c>
      <c r="AH19" s="252">
        <v>0</v>
      </c>
      <c r="AI19" s="17">
        <f t="shared" si="4"/>
        <v>1488</v>
      </c>
      <c r="AJ19" s="12">
        <f t="shared" si="3"/>
        <v>643</v>
      </c>
      <c r="AK19" s="259">
        <v>643</v>
      </c>
      <c r="AL19" s="257">
        <v>0</v>
      </c>
      <c r="AM19" s="78">
        <v>0</v>
      </c>
      <c r="AN19" s="14">
        <v>2910</v>
      </c>
      <c r="AO19" s="15">
        <v>12</v>
      </c>
      <c r="AQ19" s="87"/>
    </row>
    <row r="20" spans="1:43" ht="30">
      <c r="A20" s="18">
        <v>520013</v>
      </c>
      <c r="B20" s="93">
        <v>12</v>
      </c>
      <c r="C20" s="19" t="s">
        <v>59</v>
      </c>
      <c r="D20" s="12">
        <f t="shared" si="0"/>
        <v>143465</v>
      </c>
      <c r="E20" s="95">
        <v>121812</v>
      </c>
      <c r="F20" s="94">
        <v>11264</v>
      </c>
      <c r="G20" s="94">
        <v>9513</v>
      </c>
      <c r="H20" s="94">
        <v>0</v>
      </c>
      <c r="I20" s="94">
        <v>0</v>
      </c>
      <c r="J20" s="94">
        <v>0</v>
      </c>
      <c r="K20" s="94">
        <v>10322</v>
      </c>
      <c r="L20" s="15">
        <v>11331</v>
      </c>
      <c r="M20" s="14">
        <f t="shared" si="1"/>
        <v>60155</v>
      </c>
      <c r="N20" s="257">
        <v>49971</v>
      </c>
      <c r="O20" s="257">
        <v>1396</v>
      </c>
      <c r="P20" s="257">
        <v>6</v>
      </c>
      <c r="Q20" s="257">
        <v>7917</v>
      </c>
      <c r="R20" s="257">
        <v>3251</v>
      </c>
      <c r="S20" s="257">
        <v>4</v>
      </c>
      <c r="T20" s="257">
        <v>935</v>
      </c>
      <c r="U20" s="257">
        <v>3234</v>
      </c>
      <c r="V20" s="257">
        <v>0</v>
      </c>
      <c r="W20" s="257">
        <v>7738</v>
      </c>
      <c r="X20" s="257">
        <v>0</v>
      </c>
      <c r="Y20" s="15">
        <v>10184</v>
      </c>
      <c r="Z20" s="12">
        <f t="shared" si="2"/>
        <v>20326</v>
      </c>
      <c r="AA20" s="259">
        <v>12208</v>
      </c>
      <c r="AB20" s="257">
        <v>109</v>
      </c>
      <c r="AC20" s="257">
        <v>8009</v>
      </c>
      <c r="AD20" s="15">
        <v>0</v>
      </c>
      <c r="AE20" s="16">
        <v>8223</v>
      </c>
      <c r="AF20" s="257">
        <v>0</v>
      </c>
      <c r="AG20" s="257">
        <v>637</v>
      </c>
      <c r="AH20" s="252">
        <v>0</v>
      </c>
      <c r="AI20" s="17">
        <f t="shared" si="4"/>
        <v>8223</v>
      </c>
      <c r="AJ20" s="12">
        <f t="shared" si="3"/>
        <v>3334</v>
      </c>
      <c r="AK20" s="259">
        <v>3334</v>
      </c>
      <c r="AL20" s="257">
        <v>295</v>
      </c>
      <c r="AM20" s="78">
        <v>0</v>
      </c>
      <c r="AN20" s="14">
        <v>18747</v>
      </c>
      <c r="AO20" s="15">
        <v>10</v>
      </c>
      <c r="AQ20" s="87"/>
    </row>
    <row r="21" spans="1:43" ht="30">
      <c r="A21" s="18">
        <v>520018</v>
      </c>
      <c r="B21" s="93">
        <v>13</v>
      </c>
      <c r="C21" s="19" t="s">
        <v>60</v>
      </c>
      <c r="D21" s="12">
        <f t="shared" si="0"/>
        <v>34436</v>
      </c>
      <c r="E21" s="95">
        <v>30009</v>
      </c>
      <c r="F21" s="94">
        <v>3725</v>
      </c>
      <c r="G21" s="94">
        <v>3417</v>
      </c>
      <c r="H21" s="94">
        <v>0</v>
      </c>
      <c r="I21" s="94">
        <v>0</v>
      </c>
      <c r="J21" s="94">
        <v>0</v>
      </c>
      <c r="K21" s="94">
        <v>0</v>
      </c>
      <c r="L21" s="15">
        <v>4427</v>
      </c>
      <c r="M21" s="14">
        <f t="shared" si="1"/>
        <v>25890</v>
      </c>
      <c r="N21" s="257">
        <v>22731</v>
      </c>
      <c r="O21" s="257">
        <v>0</v>
      </c>
      <c r="P21" s="257">
        <v>0</v>
      </c>
      <c r="Q21" s="257">
        <v>984</v>
      </c>
      <c r="R21" s="257">
        <v>404</v>
      </c>
      <c r="S21" s="257">
        <v>1</v>
      </c>
      <c r="T21" s="257">
        <v>114</v>
      </c>
      <c r="U21" s="257">
        <v>0</v>
      </c>
      <c r="V21" s="257">
        <v>0</v>
      </c>
      <c r="W21" s="257">
        <v>1579</v>
      </c>
      <c r="X21" s="257">
        <v>0</v>
      </c>
      <c r="Y21" s="15">
        <v>3159</v>
      </c>
      <c r="Z21" s="12">
        <f t="shared" si="2"/>
        <v>5007</v>
      </c>
      <c r="AA21" s="259">
        <v>3508</v>
      </c>
      <c r="AB21" s="257">
        <v>45</v>
      </c>
      <c r="AC21" s="257">
        <v>1454</v>
      </c>
      <c r="AD21" s="15">
        <v>0</v>
      </c>
      <c r="AE21" s="16">
        <v>1550</v>
      </c>
      <c r="AF21" s="257">
        <v>0</v>
      </c>
      <c r="AG21" s="257">
        <v>0</v>
      </c>
      <c r="AH21" s="252">
        <v>0</v>
      </c>
      <c r="AI21" s="17">
        <f t="shared" si="4"/>
        <v>1550</v>
      </c>
      <c r="AJ21" s="12">
        <f t="shared" si="3"/>
        <v>633</v>
      </c>
      <c r="AK21" s="259">
        <v>633</v>
      </c>
      <c r="AL21" s="257">
        <v>0</v>
      </c>
      <c r="AM21" s="78">
        <v>0</v>
      </c>
      <c r="AN21" s="14">
        <v>3428</v>
      </c>
      <c r="AO21" s="15">
        <v>12</v>
      </c>
      <c r="AQ21" s="87"/>
    </row>
    <row r="22" spans="1:43" ht="30">
      <c r="A22" s="18">
        <v>520019</v>
      </c>
      <c r="B22" s="93">
        <v>14</v>
      </c>
      <c r="C22" s="19" t="s">
        <v>61</v>
      </c>
      <c r="D22" s="12">
        <f t="shared" si="0"/>
        <v>37273</v>
      </c>
      <c r="E22" s="95">
        <v>33429</v>
      </c>
      <c r="F22" s="94">
        <v>3598</v>
      </c>
      <c r="G22" s="94">
        <v>2672</v>
      </c>
      <c r="H22" s="94">
        <v>0</v>
      </c>
      <c r="I22" s="94">
        <v>0</v>
      </c>
      <c r="J22" s="94">
        <v>0</v>
      </c>
      <c r="K22" s="94">
        <v>0</v>
      </c>
      <c r="L22" s="15">
        <v>3844</v>
      </c>
      <c r="M22" s="14">
        <f t="shared" si="1"/>
        <v>22656</v>
      </c>
      <c r="N22" s="257">
        <v>19491</v>
      </c>
      <c r="O22" s="257">
        <v>0</v>
      </c>
      <c r="P22" s="257">
        <v>0</v>
      </c>
      <c r="Q22" s="257">
        <v>722</v>
      </c>
      <c r="R22" s="257">
        <v>433</v>
      </c>
      <c r="S22" s="257">
        <v>0</v>
      </c>
      <c r="T22" s="257">
        <v>0</v>
      </c>
      <c r="U22" s="257">
        <v>0</v>
      </c>
      <c r="V22" s="257">
        <v>0</v>
      </c>
      <c r="W22" s="257">
        <v>1578</v>
      </c>
      <c r="X22" s="257">
        <v>0</v>
      </c>
      <c r="Y22" s="15">
        <v>3165</v>
      </c>
      <c r="Z22" s="12">
        <f t="shared" si="2"/>
        <v>6777</v>
      </c>
      <c r="AA22" s="259">
        <v>4476</v>
      </c>
      <c r="AB22" s="257">
        <v>45</v>
      </c>
      <c r="AC22" s="257">
        <v>2256</v>
      </c>
      <c r="AD22" s="15">
        <v>0</v>
      </c>
      <c r="AE22" s="16">
        <v>1362</v>
      </c>
      <c r="AF22" s="257">
        <v>0</v>
      </c>
      <c r="AG22" s="257">
        <v>0</v>
      </c>
      <c r="AH22" s="252">
        <v>0</v>
      </c>
      <c r="AI22" s="17">
        <f t="shared" si="4"/>
        <v>1362</v>
      </c>
      <c r="AJ22" s="12">
        <f t="shared" si="3"/>
        <v>648</v>
      </c>
      <c r="AK22" s="259">
        <v>648</v>
      </c>
      <c r="AL22" s="257">
        <v>0</v>
      </c>
      <c r="AM22" s="78">
        <v>0</v>
      </c>
      <c r="AN22" s="14">
        <v>3514</v>
      </c>
      <c r="AO22" s="15">
        <v>2</v>
      </c>
      <c r="AQ22" s="87"/>
    </row>
    <row r="23" spans="1:43" ht="30">
      <c r="A23" s="18">
        <v>520020</v>
      </c>
      <c r="B23" s="93">
        <v>15</v>
      </c>
      <c r="C23" s="19" t="s">
        <v>62</v>
      </c>
      <c r="D23" s="12">
        <f t="shared" si="0"/>
        <v>634</v>
      </c>
      <c r="E23" s="95">
        <v>582</v>
      </c>
      <c r="F23" s="94">
        <v>42</v>
      </c>
      <c r="G23" s="94">
        <v>23</v>
      </c>
      <c r="H23" s="94">
        <v>0</v>
      </c>
      <c r="I23" s="94">
        <v>0</v>
      </c>
      <c r="J23" s="94">
        <v>0</v>
      </c>
      <c r="K23" s="94">
        <v>0</v>
      </c>
      <c r="L23" s="15">
        <v>52</v>
      </c>
      <c r="M23" s="14">
        <f t="shared" si="1"/>
        <v>530</v>
      </c>
      <c r="N23" s="257">
        <v>479</v>
      </c>
      <c r="O23" s="257">
        <v>0</v>
      </c>
      <c r="P23" s="257">
        <v>0</v>
      </c>
      <c r="Q23" s="257">
        <v>329</v>
      </c>
      <c r="R23" s="257">
        <v>250</v>
      </c>
      <c r="S23" s="257">
        <v>0</v>
      </c>
      <c r="T23" s="257">
        <v>0</v>
      </c>
      <c r="U23" s="257">
        <v>0</v>
      </c>
      <c r="V23" s="257">
        <v>0</v>
      </c>
      <c r="W23" s="257">
        <v>22</v>
      </c>
      <c r="X23" s="257">
        <v>0</v>
      </c>
      <c r="Y23" s="15">
        <v>51</v>
      </c>
      <c r="Z23" s="12">
        <f t="shared" si="2"/>
        <v>138</v>
      </c>
      <c r="AA23" s="259">
        <v>58</v>
      </c>
      <c r="AB23" s="257">
        <v>1</v>
      </c>
      <c r="AC23" s="257">
        <v>79</v>
      </c>
      <c r="AD23" s="15">
        <v>0</v>
      </c>
      <c r="AE23" s="16">
        <v>31</v>
      </c>
      <c r="AF23" s="257">
        <v>0</v>
      </c>
      <c r="AG23" s="257">
        <v>0</v>
      </c>
      <c r="AH23" s="252">
        <v>0</v>
      </c>
      <c r="AI23" s="17">
        <f t="shared" si="4"/>
        <v>31</v>
      </c>
      <c r="AJ23" s="12">
        <f t="shared" si="3"/>
        <v>3</v>
      </c>
      <c r="AK23" s="259">
        <v>3</v>
      </c>
      <c r="AL23" s="257">
        <v>0</v>
      </c>
      <c r="AM23" s="78">
        <v>0</v>
      </c>
      <c r="AN23" s="14">
        <v>91</v>
      </c>
      <c r="AO23" s="15">
        <v>0</v>
      </c>
      <c r="AQ23" s="87"/>
    </row>
    <row r="24" spans="1:43" ht="30">
      <c r="A24" s="18">
        <v>520021</v>
      </c>
      <c r="B24" s="93">
        <v>16</v>
      </c>
      <c r="C24" s="19" t="s">
        <v>63</v>
      </c>
      <c r="D24" s="12">
        <f t="shared" si="0"/>
        <v>26938</v>
      </c>
      <c r="E24" s="95">
        <v>22893</v>
      </c>
      <c r="F24" s="94">
        <v>2906</v>
      </c>
      <c r="G24" s="94">
        <v>3528</v>
      </c>
      <c r="H24" s="94">
        <v>0</v>
      </c>
      <c r="I24" s="94">
        <v>0</v>
      </c>
      <c r="J24" s="94">
        <v>0</v>
      </c>
      <c r="K24" s="94">
        <v>0</v>
      </c>
      <c r="L24" s="15">
        <v>4045</v>
      </c>
      <c r="M24" s="14">
        <f t="shared" si="1"/>
        <v>27010</v>
      </c>
      <c r="N24" s="257">
        <v>24697</v>
      </c>
      <c r="O24" s="257">
        <v>0</v>
      </c>
      <c r="P24" s="257">
        <v>0</v>
      </c>
      <c r="Q24" s="257">
        <v>328</v>
      </c>
      <c r="R24" s="257">
        <v>318</v>
      </c>
      <c r="S24" s="257">
        <v>0</v>
      </c>
      <c r="T24" s="257">
        <v>0</v>
      </c>
      <c r="U24" s="257">
        <v>0</v>
      </c>
      <c r="V24" s="257">
        <v>0</v>
      </c>
      <c r="W24" s="257">
        <v>1610</v>
      </c>
      <c r="X24" s="257">
        <v>0</v>
      </c>
      <c r="Y24" s="15">
        <v>2313</v>
      </c>
      <c r="Z24" s="12">
        <f t="shared" si="2"/>
        <v>6804</v>
      </c>
      <c r="AA24" s="259">
        <v>4596</v>
      </c>
      <c r="AB24" s="257">
        <v>96</v>
      </c>
      <c r="AC24" s="257">
        <v>2112</v>
      </c>
      <c r="AD24" s="15">
        <v>0</v>
      </c>
      <c r="AE24" s="16">
        <v>1363</v>
      </c>
      <c r="AF24" s="257">
        <v>0</v>
      </c>
      <c r="AG24" s="257">
        <v>0</v>
      </c>
      <c r="AH24" s="252">
        <v>0</v>
      </c>
      <c r="AI24" s="17">
        <f t="shared" si="4"/>
        <v>1363</v>
      </c>
      <c r="AJ24" s="12">
        <f t="shared" si="3"/>
        <v>737</v>
      </c>
      <c r="AK24" s="259">
        <v>737</v>
      </c>
      <c r="AL24" s="257">
        <v>0</v>
      </c>
      <c r="AM24" s="78">
        <v>0</v>
      </c>
      <c r="AN24" s="14">
        <v>3892</v>
      </c>
      <c r="AO24" s="15">
        <v>4</v>
      </c>
      <c r="AQ24" s="87"/>
    </row>
    <row r="25" spans="1:43" ht="45">
      <c r="A25" s="18">
        <v>520022</v>
      </c>
      <c r="B25" s="93">
        <v>17</v>
      </c>
      <c r="C25" s="19" t="s">
        <v>64</v>
      </c>
      <c r="D25" s="12">
        <f t="shared" si="0"/>
        <v>614</v>
      </c>
      <c r="E25" s="95">
        <v>532</v>
      </c>
      <c r="F25" s="94">
        <v>43</v>
      </c>
      <c r="G25" s="94">
        <v>36</v>
      </c>
      <c r="H25" s="94">
        <v>0</v>
      </c>
      <c r="I25" s="94">
        <v>0</v>
      </c>
      <c r="J25" s="94">
        <v>0</v>
      </c>
      <c r="K25" s="94">
        <v>0</v>
      </c>
      <c r="L25" s="15">
        <v>82</v>
      </c>
      <c r="M25" s="14">
        <f t="shared" si="1"/>
        <v>801</v>
      </c>
      <c r="N25" s="257">
        <v>658</v>
      </c>
      <c r="O25" s="257">
        <v>87</v>
      </c>
      <c r="P25" s="257">
        <v>0</v>
      </c>
      <c r="Q25" s="257">
        <v>1783</v>
      </c>
      <c r="R25" s="257">
        <v>765</v>
      </c>
      <c r="S25" s="257">
        <v>0</v>
      </c>
      <c r="T25" s="257">
        <v>0</v>
      </c>
      <c r="U25" s="257">
        <v>3</v>
      </c>
      <c r="V25" s="257">
        <v>0</v>
      </c>
      <c r="W25" s="257">
        <v>35</v>
      </c>
      <c r="X25" s="257">
        <v>0</v>
      </c>
      <c r="Y25" s="15">
        <v>143</v>
      </c>
      <c r="Z25" s="12">
        <f t="shared" si="2"/>
        <v>210</v>
      </c>
      <c r="AA25" s="259">
        <v>98</v>
      </c>
      <c r="AB25" s="257">
        <v>8</v>
      </c>
      <c r="AC25" s="257">
        <v>104</v>
      </c>
      <c r="AD25" s="15">
        <v>0</v>
      </c>
      <c r="AE25" s="16">
        <v>64</v>
      </c>
      <c r="AF25" s="257">
        <v>0</v>
      </c>
      <c r="AG25" s="257">
        <v>0</v>
      </c>
      <c r="AH25" s="252">
        <v>0</v>
      </c>
      <c r="AI25" s="17">
        <f t="shared" si="4"/>
        <v>64</v>
      </c>
      <c r="AJ25" s="12">
        <f t="shared" si="3"/>
        <v>12</v>
      </c>
      <c r="AK25" s="259">
        <v>12</v>
      </c>
      <c r="AL25" s="257">
        <v>0</v>
      </c>
      <c r="AM25" s="78">
        <v>0</v>
      </c>
      <c r="AN25" s="14">
        <v>90</v>
      </c>
      <c r="AO25" s="15">
        <v>1</v>
      </c>
      <c r="AQ25" s="87"/>
    </row>
    <row r="26" spans="1:43" ht="30">
      <c r="A26" s="18">
        <v>520025</v>
      </c>
      <c r="B26" s="93">
        <v>18</v>
      </c>
      <c r="C26" s="19" t="s">
        <v>65</v>
      </c>
      <c r="D26" s="12">
        <f t="shared" si="0"/>
        <v>28467</v>
      </c>
      <c r="E26" s="95">
        <v>26108</v>
      </c>
      <c r="F26" s="94">
        <v>3051</v>
      </c>
      <c r="G26" s="94">
        <v>3802</v>
      </c>
      <c r="H26" s="94">
        <v>0</v>
      </c>
      <c r="I26" s="94">
        <v>0</v>
      </c>
      <c r="J26" s="94">
        <v>0</v>
      </c>
      <c r="K26" s="94">
        <v>0</v>
      </c>
      <c r="L26" s="15">
        <v>2359</v>
      </c>
      <c r="M26" s="14">
        <f t="shared" si="1"/>
        <v>20354</v>
      </c>
      <c r="N26" s="257">
        <v>18193</v>
      </c>
      <c r="O26" s="257">
        <v>0</v>
      </c>
      <c r="P26" s="257">
        <v>0</v>
      </c>
      <c r="Q26" s="257">
        <v>1064</v>
      </c>
      <c r="R26" s="257">
        <v>438</v>
      </c>
      <c r="S26" s="257">
        <v>0</v>
      </c>
      <c r="T26" s="257">
        <v>0</v>
      </c>
      <c r="U26" s="257">
        <v>0</v>
      </c>
      <c r="V26" s="257">
        <v>0</v>
      </c>
      <c r="W26" s="257">
        <v>1723</v>
      </c>
      <c r="X26" s="257">
        <v>0</v>
      </c>
      <c r="Y26" s="15">
        <v>2161</v>
      </c>
      <c r="Z26" s="12">
        <f t="shared" si="2"/>
        <v>7272</v>
      </c>
      <c r="AA26" s="259">
        <v>5568</v>
      </c>
      <c r="AB26" s="257">
        <v>25</v>
      </c>
      <c r="AC26" s="257">
        <v>1679</v>
      </c>
      <c r="AD26" s="15">
        <v>0</v>
      </c>
      <c r="AE26" s="16">
        <v>1616</v>
      </c>
      <c r="AF26" s="257">
        <v>0</v>
      </c>
      <c r="AG26" s="257">
        <v>0</v>
      </c>
      <c r="AH26" s="252">
        <v>0</v>
      </c>
      <c r="AI26" s="17">
        <f t="shared" si="4"/>
        <v>1616</v>
      </c>
      <c r="AJ26" s="12">
        <f t="shared" si="3"/>
        <v>653</v>
      </c>
      <c r="AK26" s="259">
        <v>653</v>
      </c>
      <c r="AL26" s="257">
        <v>0</v>
      </c>
      <c r="AM26" s="78">
        <v>0</v>
      </c>
      <c r="AN26" s="14">
        <v>4238</v>
      </c>
      <c r="AO26" s="15">
        <v>6</v>
      </c>
      <c r="AQ26" s="87"/>
    </row>
    <row r="27" spans="1:43" ht="30">
      <c r="A27" s="18">
        <v>520026</v>
      </c>
      <c r="B27" s="93">
        <v>19</v>
      </c>
      <c r="C27" s="19" t="s">
        <v>66</v>
      </c>
      <c r="D27" s="12">
        <f t="shared" si="0"/>
        <v>73337</v>
      </c>
      <c r="E27" s="95">
        <v>67824</v>
      </c>
      <c r="F27" s="94">
        <v>6127</v>
      </c>
      <c r="G27" s="94">
        <v>6514</v>
      </c>
      <c r="H27" s="94">
        <v>0</v>
      </c>
      <c r="I27" s="94">
        <v>0</v>
      </c>
      <c r="J27" s="94">
        <v>0</v>
      </c>
      <c r="K27" s="94">
        <v>0</v>
      </c>
      <c r="L27" s="15">
        <v>5513</v>
      </c>
      <c r="M27" s="14">
        <f t="shared" si="1"/>
        <v>37353</v>
      </c>
      <c r="N27" s="257">
        <v>31122</v>
      </c>
      <c r="O27" s="257">
        <v>0</v>
      </c>
      <c r="P27" s="257">
        <v>0</v>
      </c>
      <c r="Q27" s="257">
        <v>3183</v>
      </c>
      <c r="R27" s="257">
        <v>782</v>
      </c>
      <c r="S27" s="257">
        <v>0</v>
      </c>
      <c r="T27" s="257">
        <v>212</v>
      </c>
      <c r="U27" s="257">
        <v>127</v>
      </c>
      <c r="V27" s="257">
        <v>0</v>
      </c>
      <c r="W27" s="257">
        <v>4827</v>
      </c>
      <c r="X27" s="257">
        <v>0</v>
      </c>
      <c r="Y27" s="15">
        <v>6231</v>
      </c>
      <c r="Z27" s="12">
        <f t="shared" si="2"/>
        <v>10368</v>
      </c>
      <c r="AA27" s="259">
        <v>6480</v>
      </c>
      <c r="AB27" s="257">
        <v>165</v>
      </c>
      <c r="AC27" s="257">
        <v>3723</v>
      </c>
      <c r="AD27" s="15">
        <v>0</v>
      </c>
      <c r="AE27" s="16">
        <v>3327</v>
      </c>
      <c r="AF27" s="257">
        <v>0</v>
      </c>
      <c r="AG27" s="257">
        <v>0</v>
      </c>
      <c r="AH27" s="252">
        <v>0</v>
      </c>
      <c r="AI27" s="17">
        <f t="shared" si="4"/>
        <v>3327</v>
      </c>
      <c r="AJ27" s="12">
        <f t="shared" si="3"/>
        <v>1341</v>
      </c>
      <c r="AK27" s="259">
        <v>1341</v>
      </c>
      <c r="AL27" s="257">
        <v>0</v>
      </c>
      <c r="AM27" s="78">
        <v>0</v>
      </c>
      <c r="AN27" s="14">
        <v>11247</v>
      </c>
      <c r="AO27" s="15">
        <v>9</v>
      </c>
      <c r="AQ27" s="87"/>
    </row>
    <row r="28" spans="1:43" ht="30">
      <c r="A28" s="18">
        <v>520027</v>
      </c>
      <c r="B28" s="93">
        <v>20</v>
      </c>
      <c r="C28" s="19" t="s">
        <v>67</v>
      </c>
      <c r="D28" s="12">
        <f t="shared" si="0"/>
        <v>29247</v>
      </c>
      <c r="E28" s="95">
        <v>26931</v>
      </c>
      <c r="F28" s="94">
        <v>2651</v>
      </c>
      <c r="G28" s="94">
        <v>2540</v>
      </c>
      <c r="H28" s="94">
        <v>0</v>
      </c>
      <c r="I28" s="94">
        <v>0</v>
      </c>
      <c r="J28" s="94">
        <v>0</v>
      </c>
      <c r="K28" s="94">
        <v>0</v>
      </c>
      <c r="L28" s="15">
        <v>2316</v>
      </c>
      <c r="M28" s="14">
        <f t="shared" si="1"/>
        <v>20313</v>
      </c>
      <c r="N28" s="257">
        <v>16194</v>
      </c>
      <c r="O28" s="257">
        <v>0</v>
      </c>
      <c r="P28" s="257">
        <v>0</v>
      </c>
      <c r="Q28" s="257">
        <v>1262</v>
      </c>
      <c r="R28" s="257">
        <v>519</v>
      </c>
      <c r="S28" s="257">
        <v>0</v>
      </c>
      <c r="T28" s="257">
        <v>0</v>
      </c>
      <c r="U28" s="257">
        <v>30</v>
      </c>
      <c r="V28" s="257">
        <v>0</v>
      </c>
      <c r="W28" s="257">
        <v>1410</v>
      </c>
      <c r="X28" s="257">
        <v>0</v>
      </c>
      <c r="Y28" s="15">
        <v>4119</v>
      </c>
      <c r="Z28" s="12">
        <f t="shared" si="2"/>
        <v>6034</v>
      </c>
      <c r="AA28" s="259">
        <v>4845</v>
      </c>
      <c r="AB28" s="257">
        <v>171</v>
      </c>
      <c r="AC28" s="257">
        <v>1018</v>
      </c>
      <c r="AD28" s="15">
        <v>0</v>
      </c>
      <c r="AE28" s="16">
        <v>1584</v>
      </c>
      <c r="AF28" s="257">
        <v>0</v>
      </c>
      <c r="AG28" s="257">
        <v>0</v>
      </c>
      <c r="AH28" s="252">
        <v>111</v>
      </c>
      <c r="AI28" s="17">
        <f t="shared" si="4"/>
        <v>1695</v>
      </c>
      <c r="AJ28" s="12">
        <f t="shared" si="3"/>
        <v>690</v>
      </c>
      <c r="AK28" s="259">
        <v>690</v>
      </c>
      <c r="AL28" s="257">
        <v>0</v>
      </c>
      <c r="AM28" s="78">
        <v>0</v>
      </c>
      <c r="AN28" s="14">
        <v>3435</v>
      </c>
      <c r="AO28" s="15">
        <v>7</v>
      </c>
      <c r="AQ28" s="87"/>
    </row>
    <row r="29" spans="1:43" ht="30">
      <c r="A29" s="18">
        <v>520028</v>
      </c>
      <c r="B29" s="93">
        <v>21</v>
      </c>
      <c r="C29" s="19" t="s">
        <v>68</v>
      </c>
      <c r="D29" s="12">
        <f t="shared" si="0"/>
        <v>42295</v>
      </c>
      <c r="E29" s="95">
        <v>38884</v>
      </c>
      <c r="F29" s="94">
        <v>3666</v>
      </c>
      <c r="G29" s="94">
        <v>3885</v>
      </c>
      <c r="H29" s="94">
        <v>0</v>
      </c>
      <c r="I29" s="94">
        <v>0</v>
      </c>
      <c r="J29" s="94">
        <v>0</v>
      </c>
      <c r="K29" s="94">
        <v>0</v>
      </c>
      <c r="L29" s="15">
        <v>3411</v>
      </c>
      <c r="M29" s="14">
        <f t="shared" si="1"/>
        <v>25049</v>
      </c>
      <c r="N29" s="257">
        <v>21627</v>
      </c>
      <c r="O29" s="257">
        <v>0</v>
      </c>
      <c r="P29" s="257">
        <v>0</v>
      </c>
      <c r="Q29" s="257">
        <v>585</v>
      </c>
      <c r="R29" s="257">
        <v>381</v>
      </c>
      <c r="S29" s="257">
        <v>0</v>
      </c>
      <c r="T29" s="257">
        <v>0</v>
      </c>
      <c r="U29" s="257">
        <v>114</v>
      </c>
      <c r="V29" s="257">
        <v>0</v>
      </c>
      <c r="W29" s="257">
        <v>1994</v>
      </c>
      <c r="X29" s="257">
        <v>0</v>
      </c>
      <c r="Y29" s="15">
        <v>3422</v>
      </c>
      <c r="Z29" s="12">
        <f t="shared" si="2"/>
        <v>8043</v>
      </c>
      <c r="AA29" s="259">
        <v>6870</v>
      </c>
      <c r="AB29" s="257">
        <v>5</v>
      </c>
      <c r="AC29" s="257">
        <v>1168</v>
      </c>
      <c r="AD29" s="15">
        <v>0</v>
      </c>
      <c r="AE29" s="16">
        <v>2075</v>
      </c>
      <c r="AF29" s="257">
        <v>0</v>
      </c>
      <c r="AG29" s="257">
        <v>0</v>
      </c>
      <c r="AH29" s="252">
        <v>0</v>
      </c>
      <c r="AI29" s="17">
        <f t="shared" si="4"/>
        <v>2075</v>
      </c>
      <c r="AJ29" s="12">
        <f t="shared" si="3"/>
        <v>1042</v>
      </c>
      <c r="AK29" s="259">
        <v>1042</v>
      </c>
      <c r="AL29" s="257">
        <v>0</v>
      </c>
      <c r="AM29" s="78">
        <v>0</v>
      </c>
      <c r="AN29" s="14">
        <v>4791</v>
      </c>
      <c r="AO29" s="15">
        <v>7</v>
      </c>
      <c r="AQ29" s="87"/>
    </row>
    <row r="30" spans="1:43" ht="30">
      <c r="A30" s="18">
        <v>520029</v>
      </c>
      <c r="B30" s="93">
        <v>22</v>
      </c>
      <c r="C30" s="19" t="s">
        <v>69</v>
      </c>
      <c r="D30" s="12">
        <f t="shared" si="0"/>
        <v>169705</v>
      </c>
      <c r="E30" s="95">
        <v>149919</v>
      </c>
      <c r="F30" s="94">
        <v>19935</v>
      </c>
      <c r="G30" s="94">
        <v>8004</v>
      </c>
      <c r="H30" s="94">
        <v>0</v>
      </c>
      <c r="I30" s="94">
        <v>0</v>
      </c>
      <c r="J30" s="94">
        <v>0</v>
      </c>
      <c r="K30" s="94">
        <v>4577</v>
      </c>
      <c r="L30" s="15">
        <v>15209</v>
      </c>
      <c r="M30" s="14">
        <f t="shared" si="1"/>
        <v>110080</v>
      </c>
      <c r="N30" s="257">
        <v>94682</v>
      </c>
      <c r="O30" s="257">
        <v>1555</v>
      </c>
      <c r="P30" s="257">
        <v>6</v>
      </c>
      <c r="Q30" s="257">
        <v>9175</v>
      </c>
      <c r="R30" s="257">
        <v>3739</v>
      </c>
      <c r="S30" s="257">
        <v>0</v>
      </c>
      <c r="T30" s="257">
        <v>1086</v>
      </c>
      <c r="U30" s="257">
        <v>49</v>
      </c>
      <c r="V30" s="257">
        <v>0</v>
      </c>
      <c r="W30" s="257">
        <v>9986</v>
      </c>
      <c r="X30" s="257">
        <v>249</v>
      </c>
      <c r="Y30" s="15">
        <v>15149</v>
      </c>
      <c r="Z30" s="12">
        <f t="shared" si="2"/>
        <v>22330</v>
      </c>
      <c r="AA30" s="259">
        <v>11958</v>
      </c>
      <c r="AB30" s="257">
        <v>1482</v>
      </c>
      <c r="AC30" s="257">
        <v>8890</v>
      </c>
      <c r="AD30" s="15">
        <v>0</v>
      </c>
      <c r="AE30" s="16">
        <v>11741</v>
      </c>
      <c r="AF30" s="257">
        <v>0</v>
      </c>
      <c r="AG30" s="257">
        <v>775</v>
      </c>
      <c r="AH30" s="252">
        <v>50</v>
      </c>
      <c r="AI30" s="17">
        <f t="shared" si="4"/>
        <v>11791</v>
      </c>
      <c r="AJ30" s="12">
        <f t="shared" si="3"/>
        <v>1316</v>
      </c>
      <c r="AK30" s="259">
        <v>1316</v>
      </c>
      <c r="AL30" s="257">
        <v>443</v>
      </c>
      <c r="AM30" s="78">
        <v>0</v>
      </c>
      <c r="AN30" s="14">
        <v>23268</v>
      </c>
      <c r="AO30" s="15">
        <v>21</v>
      </c>
      <c r="AQ30" s="87"/>
    </row>
    <row r="31" spans="1:43" ht="30">
      <c r="A31" s="18">
        <v>520031</v>
      </c>
      <c r="B31" s="93">
        <v>23</v>
      </c>
      <c r="C31" s="19" t="s">
        <v>70</v>
      </c>
      <c r="D31" s="12">
        <f t="shared" si="0"/>
        <v>13413</v>
      </c>
      <c r="E31" s="95">
        <v>11026</v>
      </c>
      <c r="F31" s="94">
        <v>1630</v>
      </c>
      <c r="G31" s="94">
        <v>2543</v>
      </c>
      <c r="H31" s="94">
        <v>0</v>
      </c>
      <c r="I31" s="94">
        <v>0</v>
      </c>
      <c r="J31" s="94">
        <v>0</v>
      </c>
      <c r="K31" s="94">
        <v>0</v>
      </c>
      <c r="L31" s="15">
        <v>2387</v>
      </c>
      <c r="M31" s="14">
        <f t="shared" si="1"/>
        <v>15800</v>
      </c>
      <c r="N31" s="257">
        <v>14736</v>
      </c>
      <c r="O31" s="257">
        <v>0</v>
      </c>
      <c r="P31" s="257">
        <v>0</v>
      </c>
      <c r="Q31" s="257">
        <v>924</v>
      </c>
      <c r="R31" s="257">
        <v>303</v>
      </c>
      <c r="S31" s="257">
        <v>1</v>
      </c>
      <c r="T31" s="257">
        <v>0</v>
      </c>
      <c r="U31" s="257">
        <v>0</v>
      </c>
      <c r="V31" s="257">
        <v>0</v>
      </c>
      <c r="W31" s="257">
        <v>1173</v>
      </c>
      <c r="X31" s="257">
        <v>0</v>
      </c>
      <c r="Y31" s="15">
        <v>1064</v>
      </c>
      <c r="Z31" s="12">
        <f t="shared" si="2"/>
        <v>3885</v>
      </c>
      <c r="AA31" s="259">
        <v>1385</v>
      </c>
      <c r="AB31" s="257">
        <v>28</v>
      </c>
      <c r="AC31" s="257">
        <v>2472</v>
      </c>
      <c r="AD31" s="15">
        <v>0</v>
      </c>
      <c r="AE31" s="16">
        <v>1172</v>
      </c>
      <c r="AF31" s="257">
        <v>0</v>
      </c>
      <c r="AG31" s="257">
        <v>0</v>
      </c>
      <c r="AH31" s="252">
        <v>0</v>
      </c>
      <c r="AI31" s="17">
        <f t="shared" si="4"/>
        <v>1172</v>
      </c>
      <c r="AJ31" s="12">
        <f t="shared" si="3"/>
        <v>533</v>
      </c>
      <c r="AK31" s="259">
        <v>533</v>
      </c>
      <c r="AL31" s="257">
        <v>0</v>
      </c>
      <c r="AM31" s="78">
        <v>0</v>
      </c>
      <c r="AN31" s="14">
        <v>3105</v>
      </c>
      <c r="AO31" s="15">
        <v>4</v>
      </c>
      <c r="AQ31" s="87"/>
    </row>
    <row r="32" spans="1:43" ht="30">
      <c r="A32" s="18">
        <v>520033</v>
      </c>
      <c r="B32" s="93">
        <v>24</v>
      </c>
      <c r="C32" s="19" t="s">
        <v>71</v>
      </c>
      <c r="D32" s="12">
        <f t="shared" si="0"/>
        <v>167828</v>
      </c>
      <c r="E32" s="95">
        <v>135211</v>
      </c>
      <c r="F32" s="94">
        <v>19675</v>
      </c>
      <c r="G32" s="94">
        <v>11929</v>
      </c>
      <c r="H32" s="94">
        <v>0</v>
      </c>
      <c r="I32" s="94">
        <v>0</v>
      </c>
      <c r="J32" s="94">
        <v>0</v>
      </c>
      <c r="K32" s="94">
        <v>11288</v>
      </c>
      <c r="L32" s="15">
        <v>21329</v>
      </c>
      <c r="M32" s="14">
        <f t="shared" si="1"/>
        <v>124617</v>
      </c>
      <c r="N32" s="257">
        <v>107448</v>
      </c>
      <c r="O32" s="257">
        <v>1042</v>
      </c>
      <c r="P32" s="257">
        <v>0</v>
      </c>
      <c r="Q32" s="257">
        <v>7826</v>
      </c>
      <c r="R32" s="257">
        <v>3232</v>
      </c>
      <c r="S32" s="257">
        <v>0</v>
      </c>
      <c r="T32" s="257">
        <v>0</v>
      </c>
      <c r="U32" s="257">
        <v>0</v>
      </c>
      <c r="V32" s="257">
        <v>0</v>
      </c>
      <c r="W32" s="257">
        <v>10603</v>
      </c>
      <c r="X32" s="257">
        <v>0</v>
      </c>
      <c r="Y32" s="15">
        <v>17169</v>
      </c>
      <c r="Z32" s="12">
        <f t="shared" si="2"/>
        <v>34876</v>
      </c>
      <c r="AA32" s="259">
        <v>19312</v>
      </c>
      <c r="AB32" s="257">
        <v>772</v>
      </c>
      <c r="AC32" s="257">
        <v>14792</v>
      </c>
      <c r="AD32" s="15">
        <v>0</v>
      </c>
      <c r="AE32" s="16">
        <v>12296</v>
      </c>
      <c r="AF32" s="257">
        <v>0</v>
      </c>
      <c r="AG32" s="257">
        <v>968</v>
      </c>
      <c r="AH32" s="252">
        <v>129</v>
      </c>
      <c r="AI32" s="17">
        <f t="shared" si="4"/>
        <v>12425</v>
      </c>
      <c r="AJ32" s="12">
        <f t="shared" si="3"/>
        <v>4265</v>
      </c>
      <c r="AK32" s="259">
        <v>4265</v>
      </c>
      <c r="AL32" s="257">
        <v>196</v>
      </c>
      <c r="AM32" s="78">
        <v>0</v>
      </c>
      <c r="AN32" s="14">
        <v>23871</v>
      </c>
      <c r="AO32" s="15">
        <v>43</v>
      </c>
      <c r="AQ32" s="87"/>
    </row>
    <row r="33" spans="1:43" ht="30">
      <c r="A33" s="18">
        <v>520038</v>
      </c>
      <c r="B33" s="93">
        <v>25</v>
      </c>
      <c r="C33" s="19" t="s">
        <v>72</v>
      </c>
      <c r="D33" s="12">
        <f t="shared" si="0"/>
        <v>38422</v>
      </c>
      <c r="E33" s="95">
        <v>33441</v>
      </c>
      <c r="F33" s="94">
        <v>4047</v>
      </c>
      <c r="G33" s="94">
        <v>4270</v>
      </c>
      <c r="H33" s="94">
        <v>0</v>
      </c>
      <c r="I33" s="94">
        <v>0</v>
      </c>
      <c r="J33" s="94">
        <v>0</v>
      </c>
      <c r="K33" s="94">
        <v>0</v>
      </c>
      <c r="L33" s="15">
        <v>4981</v>
      </c>
      <c r="M33" s="14">
        <f t="shared" si="1"/>
        <v>27722</v>
      </c>
      <c r="N33" s="257">
        <v>24402</v>
      </c>
      <c r="O33" s="257">
        <v>0</v>
      </c>
      <c r="P33" s="257">
        <v>0</v>
      </c>
      <c r="Q33" s="257">
        <v>1194</v>
      </c>
      <c r="R33" s="257">
        <v>241</v>
      </c>
      <c r="S33" s="257">
        <v>0</v>
      </c>
      <c r="T33" s="257">
        <v>0</v>
      </c>
      <c r="U33" s="257">
        <v>0</v>
      </c>
      <c r="V33" s="257">
        <v>0</v>
      </c>
      <c r="W33" s="257">
        <v>2007</v>
      </c>
      <c r="X33" s="257">
        <v>0</v>
      </c>
      <c r="Y33" s="15">
        <v>3320</v>
      </c>
      <c r="Z33" s="12">
        <f t="shared" si="2"/>
        <v>8716</v>
      </c>
      <c r="AA33" s="259">
        <v>6708</v>
      </c>
      <c r="AB33" s="257">
        <v>134</v>
      </c>
      <c r="AC33" s="257">
        <v>1874</v>
      </c>
      <c r="AD33" s="15">
        <v>0</v>
      </c>
      <c r="AE33" s="16">
        <v>1647</v>
      </c>
      <c r="AF33" s="257">
        <v>0</v>
      </c>
      <c r="AG33" s="257">
        <v>0</v>
      </c>
      <c r="AH33" s="252">
        <v>0</v>
      </c>
      <c r="AI33" s="17">
        <f t="shared" si="4"/>
        <v>1647</v>
      </c>
      <c r="AJ33" s="12">
        <f t="shared" si="3"/>
        <v>959</v>
      </c>
      <c r="AK33" s="259">
        <v>959</v>
      </c>
      <c r="AL33" s="257">
        <v>0</v>
      </c>
      <c r="AM33" s="78">
        <v>0</v>
      </c>
      <c r="AN33" s="14">
        <v>4690</v>
      </c>
      <c r="AO33" s="15">
        <v>7</v>
      </c>
      <c r="AQ33" s="87"/>
    </row>
    <row r="34" spans="1:43" ht="45">
      <c r="A34" s="18">
        <v>520039</v>
      </c>
      <c r="B34" s="93">
        <v>26</v>
      </c>
      <c r="C34" s="19" t="s">
        <v>73</v>
      </c>
      <c r="D34" s="12">
        <f t="shared" si="0"/>
        <v>2073</v>
      </c>
      <c r="E34" s="95">
        <v>1758</v>
      </c>
      <c r="F34" s="94">
        <v>227</v>
      </c>
      <c r="G34" s="94">
        <v>135</v>
      </c>
      <c r="H34" s="94">
        <v>0</v>
      </c>
      <c r="I34" s="94">
        <v>0</v>
      </c>
      <c r="J34" s="94">
        <v>0</v>
      </c>
      <c r="K34" s="94">
        <v>0</v>
      </c>
      <c r="L34" s="15">
        <v>315</v>
      </c>
      <c r="M34" s="14">
        <f t="shared" si="1"/>
        <v>2389</v>
      </c>
      <c r="N34" s="257">
        <v>1997</v>
      </c>
      <c r="O34" s="257">
        <v>0</v>
      </c>
      <c r="P34" s="257">
        <v>0</v>
      </c>
      <c r="Q34" s="257">
        <v>1173</v>
      </c>
      <c r="R34" s="257">
        <v>483</v>
      </c>
      <c r="S34" s="257">
        <v>1</v>
      </c>
      <c r="T34" s="257">
        <v>136</v>
      </c>
      <c r="U34" s="257">
        <v>5</v>
      </c>
      <c r="V34" s="257">
        <v>0</v>
      </c>
      <c r="W34" s="257">
        <v>169</v>
      </c>
      <c r="X34" s="257">
        <v>0</v>
      </c>
      <c r="Y34" s="15">
        <v>392</v>
      </c>
      <c r="Z34" s="12">
        <f t="shared" si="2"/>
        <v>871</v>
      </c>
      <c r="AA34" s="259">
        <v>298</v>
      </c>
      <c r="AB34" s="257">
        <v>2</v>
      </c>
      <c r="AC34" s="257">
        <v>571</v>
      </c>
      <c r="AD34" s="15">
        <v>0</v>
      </c>
      <c r="AE34" s="16">
        <v>155</v>
      </c>
      <c r="AF34" s="257">
        <v>0</v>
      </c>
      <c r="AG34" s="257">
        <v>0</v>
      </c>
      <c r="AH34" s="252">
        <v>0</v>
      </c>
      <c r="AI34" s="17">
        <f t="shared" si="4"/>
        <v>155</v>
      </c>
      <c r="AJ34" s="12">
        <f t="shared" si="3"/>
        <v>74</v>
      </c>
      <c r="AK34" s="259">
        <v>74</v>
      </c>
      <c r="AL34" s="257">
        <v>0</v>
      </c>
      <c r="AM34" s="78">
        <v>0</v>
      </c>
      <c r="AN34" s="14">
        <v>524</v>
      </c>
      <c r="AO34" s="15">
        <v>1</v>
      </c>
      <c r="AQ34" s="87"/>
    </row>
    <row r="35" spans="1:43" ht="30">
      <c r="A35" s="18">
        <v>520294</v>
      </c>
      <c r="B35" s="93">
        <v>27</v>
      </c>
      <c r="C35" s="19" t="s">
        <v>74</v>
      </c>
      <c r="D35" s="12">
        <f t="shared" si="0"/>
        <v>29138</v>
      </c>
      <c r="E35" s="95">
        <v>28575</v>
      </c>
      <c r="F35" s="94">
        <v>2074</v>
      </c>
      <c r="G35" s="94">
        <v>4984</v>
      </c>
      <c r="H35" s="94">
        <v>0</v>
      </c>
      <c r="I35" s="94">
        <v>0</v>
      </c>
      <c r="J35" s="94">
        <v>0</v>
      </c>
      <c r="K35" s="94">
        <v>0</v>
      </c>
      <c r="L35" s="15">
        <v>563</v>
      </c>
      <c r="M35" s="14">
        <f t="shared" si="1"/>
        <v>17868</v>
      </c>
      <c r="N35" s="257">
        <v>17795</v>
      </c>
      <c r="O35" s="257">
        <v>0</v>
      </c>
      <c r="P35" s="257">
        <v>0</v>
      </c>
      <c r="Q35" s="257">
        <v>1585</v>
      </c>
      <c r="R35" s="257">
        <v>2099</v>
      </c>
      <c r="S35" s="257">
        <v>0</v>
      </c>
      <c r="T35" s="257">
        <v>445</v>
      </c>
      <c r="U35" s="257">
        <v>795</v>
      </c>
      <c r="V35" s="257">
        <v>0</v>
      </c>
      <c r="W35" s="257">
        <v>2916</v>
      </c>
      <c r="X35" s="257">
        <v>0</v>
      </c>
      <c r="Y35" s="15">
        <v>73</v>
      </c>
      <c r="Z35" s="12">
        <f t="shared" si="2"/>
        <v>13151</v>
      </c>
      <c r="AA35" s="259">
        <v>6408</v>
      </c>
      <c r="AB35" s="257">
        <v>1</v>
      </c>
      <c r="AC35" s="257">
        <v>0</v>
      </c>
      <c r="AD35" s="15">
        <v>6742</v>
      </c>
      <c r="AE35" s="16">
        <v>0</v>
      </c>
      <c r="AF35" s="257">
        <v>0</v>
      </c>
      <c r="AG35" s="257">
        <v>0</v>
      </c>
      <c r="AH35" s="252">
        <v>0</v>
      </c>
      <c r="AI35" s="17">
        <f t="shared" si="4"/>
        <v>0</v>
      </c>
      <c r="AJ35" s="12">
        <f t="shared" si="3"/>
        <v>423</v>
      </c>
      <c r="AK35" s="259">
        <v>423</v>
      </c>
      <c r="AL35" s="257">
        <v>0</v>
      </c>
      <c r="AM35" s="78">
        <v>0</v>
      </c>
      <c r="AN35" s="14">
        <v>0</v>
      </c>
      <c r="AO35" s="15">
        <v>0</v>
      </c>
      <c r="AQ35" s="87"/>
    </row>
    <row r="36" spans="1:43" ht="30">
      <c r="A36" s="18">
        <v>520043</v>
      </c>
      <c r="B36" s="93">
        <v>28</v>
      </c>
      <c r="C36" s="19" t="s">
        <v>75</v>
      </c>
      <c r="D36" s="12">
        <f t="shared" si="0"/>
        <v>70034</v>
      </c>
      <c r="E36" s="95">
        <v>68502</v>
      </c>
      <c r="F36" s="94">
        <v>4205</v>
      </c>
      <c r="G36" s="94">
        <v>14794</v>
      </c>
      <c r="H36" s="94">
        <v>0</v>
      </c>
      <c r="I36" s="94">
        <v>0</v>
      </c>
      <c r="J36" s="94">
        <v>0</v>
      </c>
      <c r="K36" s="94">
        <v>1532</v>
      </c>
      <c r="L36" s="15">
        <v>0</v>
      </c>
      <c r="M36" s="14">
        <f t="shared" si="1"/>
        <v>18888</v>
      </c>
      <c r="N36" s="257">
        <v>18888</v>
      </c>
      <c r="O36" s="257">
        <v>221</v>
      </c>
      <c r="P36" s="257">
        <v>0</v>
      </c>
      <c r="Q36" s="257">
        <v>8783</v>
      </c>
      <c r="R36" s="257">
        <v>1909</v>
      </c>
      <c r="S36" s="257">
        <v>0</v>
      </c>
      <c r="T36" s="257">
        <v>0</v>
      </c>
      <c r="U36" s="257">
        <v>3543</v>
      </c>
      <c r="V36" s="257">
        <v>0</v>
      </c>
      <c r="W36" s="257">
        <v>6687</v>
      </c>
      <c r="X36" s="257">
        <v>0</v>
      </c>
      <c r="Y36" s="15">
        <v>0</v>
      </c>
      <c r="Z36" s="12">
        <f t="shared" si="2"/>
        <v>8134</v>
      </c>
      <c r="AA36" s="259">
        <v>6853</v>
      </c>
      <c r="AB36" s="257">
        <v>0</v>
      </c>
      <c r="AC36" s="257">
        <v>1281</v>
      </c>
      <c r="AD36" s="15">
        <v>0</v>
      </c>
      <c r="AE36" s="16">
        <v>3546</v>
      </c>
      <c r="AF36" s="257">
        <v>0</v>
      </c>
      <c r="AG36" s="257">
        <v>0</v>
      </c>
      <c r="AH36" s="252">
        <v>0</v>
      </c>
      <c r="AI36" s="17">
        <f t="shared" si="4"/>
        <v>3546</v>
      </c>
      <c r="AJ36" s="12">
        <f t="shared" si="3"/>
        <v>1211</v>
      </c>
      <c r="AK36" s="259">
        <v>1211</v>
      </c>
      <c r="AL36" s="257">
        <v>0</v>
      </c>
      <c r="AM36" s="78">
        <v>0</v>
      </c>
      <c r="AN36" s="14">
        <v>0</v>
      </c>
      <c r="AO36" s="15">
        <v>0</v>
      </c>
      <c r="AQ36" s="87"/>
    </row>
    <row r="37" spans="1:43" ht="30">
      <c r="A37" s="18">
        <v>520042</v>
      </c>
      <c r="B37" s="93">
        <v>29</v>
      </c>
      <c r="C37" s="19" t="s">
        <v>76</v>
      </c>
      <c r="D37" s="12">
        <f t="shared" si="0"/>
        <v>0</v>
      </c>
      <c r="E37" s="95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15">
        <v>0</v>
      </c>
      <c r="M37" s="14">
        <f t="shared" si="1"/>
        <v>0</v>
      </c>
      <c r="N37" s="257">
        <v>0</v>
      </c>
      <c r="O37" s="257">
        <v>0</v>
      </c>
      <c r="P37" s="257">
        <v>0</v>
      </c>
      <c r="Q37" s="257">
        <v>0</v>
      </c>
      <c r="R37" s="257">
        <v>0</v>
      </c>
      <c r="S37" s="257">
        <v>0</v>
      </c>
      <c r="T37" s="257">
        <v>0</v>
      </c>
      <c r="U37" s="257">
        <v>0</v>
      </c>
      <c r="V37" s="257">
        <v>0</v>
      </c>
      <c r="W37" s="257">
        <v>0</v>
      </c>
      <c r="X37" s="257">
        <v>0</v>
      </c>
      <c r="Y37" s="15">
        <v>0</v>
      </c>
      <c r="Z37" s="12">
        <f t="shared" si="2"/>
        <v>2668</v>
      </c>
      <c r="AA37" s="259">
        <v>0</v>
      </c>
      <c r="AB37" s="257">
        <v>0</v>
      </c>
      <c r="AC37" s="257">
        <v>2668</v>
      </c>
      <c r="AD37" s="15">
        <v>0</v>
      </c>
      <c r="AE37" s="16">
        <v>2973</v>
      </c>
      <c r="AF37" s="257">
        <v>0</v>
      </c>
      <c r="AG37" s="257">
        <v>0</v>
      </c>
      <c r="AH37" s="252">
        <v>0</v>
      </c>
      <c r="AI37" s="17">
        <f t="shared" si="4"/>
        <v>2973</v>
      </c>
      <c r="AJ37" s="12">
        <f t="shared" si="3"/>
        <v>2074</v>
      </c>
      <c r="AK37" s="259">
        <v>2074</v>
      </c>
      <c r="AL37" s="257">
        <v>0</v>
      </c>
      <c r="AM37" s="78">
        <v>0</v>
      </c>
      <c r="AN37" s="14">
        <v>0</v>
      </c>
      <c r="AO37" s="15">
        <v>0</v>
      </c>
      <c r="AQ37" s="87"/>
    </row>
    <row r="38" spans="1:43" ht="30">
      <c r="A38" s="18">
        <v>520044</v>
      </c>
      <c r="B38" s="93">
        <v>30</v>
      </c>
      <c r="C38" s="19" t="s">
        <v>77</v>
      </c>
      <c r="D38" s="12">
        <f t="shared" si="0"/>
        <v>17448</v>
      </c>
      <c r="E38" s="95">
        <v>17448</v>
      </c>
      <c r="F38" s="94">
        <v>5085</v>
      </c>
      <c r="G38" s="94">
        <v>146</v>
      </c>
      <c r="H38" s="94">
        <v>0</v>
      </c>
      <c r="I38" s="94">
        <v>0</v>
      </c>
      <c r="J38" s="94">
        <v>0</v>
      </c>
      <c r="K38" s="94">
        <v>0</v>
      </c>
      <c r="L38" s="15">
        <v>0</v>
      </c>
      <c r="M38" s="14">
        <f t="shared" si="1"/>
        <v>8282</v>
      </c>
      <c r="N38" s="257">
        <v>8282</v>
      </c>
      <c r="O38" s="257">
        <v>0</v>
      </c>
      <c r="P38" s="257">
        <v>0</v>
      </c>
      <c r="Q38" s="257">
        <v>2956</v>
      </c>
      <c r="R38" s="257">
        <v>127</v>
      </c>
      <c r="S38" s="257">
        <v>0</v>
      </c>
      <c r="T38" s="257">
        <v>0</v>
      </c>
      <c r="U38" s="257">
        <v>0</v>
      </c>
      <c r="V38" s="257">
        <v>0</v>
      </c>
      <c r="W38" s="257">
        <v>698</v>
      </c>
      <c r="X38" s="257">
        <v>0</v>
      </c>
      <c r="Y38" s="15">
        <v>0</v>
      </c>
      <c r="Z38" s="12">
        <f t="shared" si="2"/>
        <v>4771</v>
      </c>
      <c r="AA38" s="259">
        <v>4262</v>
      </c>
      <c r="AB38" s="257">
        <v>0</v>
      </c>
      <c r="AC38" s="257">
        <v>509</v>
      </c>
      <c r="AD38" s="15">
        <v>0</v>
      </c>
      <c r="AE38" s="16">
        <v>775</v>
      </c>
      <c r="AF38" s="257">
        <v>0</v>
      </c>
      <c r="AG38" s="257">
        <v>0</v>
      </c>
      <c r="AH38" s="252">
        <v>0</v>
      </c>
      <c r="AI38" s="17">
        <f t="shared" si="4"/>
        <v>775</v>
      </c>
      <c r="AJ38" s="12">
        <f t="shared" si="3"/>
        <v>137</v>
      </c>
      <c r="AK38" s="259">
        <v>137</v>
      </c>
      <c r="AL38" s="257">
        <v>0</v>
      </c>
      <c r="AM38" s="78">
        <v>0</v>
      </c>
      <c r="AN38" s="14">
        <v>0</v>
      </c>
      <c r="AO38" s="15">
        <v>0</v>
      </c>
      <c r="AQ38" s="87"/>
    </row>
    <row r="39" spans="1:43" ht="30">
      <c r="A39" s="18">
        <v>520049</v>
      </c>
      <c r="B39" s="93">
        <v>31</v>
      </c>
      <c r="C39" s="19" t="s">
        <v>78</v>
      </c>
      <c r="D39" s="12">
        <f t="shared" si="0"/>
        <v>11471</v>
      </c>
      <c r="E39" s="95">
        <v>10814</v>
      </c>
      <c r="F39" s="94">
        <v>3323</v>
      </c>
      <c r="G39" s="94">
        <v>40</v>
      </c>
      <c r="H39" s="94">
        <v>0</v>
      </c>
      <c r="I39" s="94">
        <v>0</v>
      </c>
      <c r="J39" s="94">
        <v>0</v>
      </c>
      <c r="K39" s="94">
        <v>657</v>
      </c>
      <c r="L39" s="15">
        <v>0</v>
      </c>
      <c r="M39" s="14">
        <f t="shared" si="1"/>
        <v>5726</v>
      </c>
      <c r="N39" s="257">
        <v>5726</v>
      </c>
      <c r="O39" s="257">
        <v>0</v>
      </c>
      <c r="P39" s="257">
        <v>0</v>
      </c>
      <c r="Q39" s="257">
        <v>440</v>
      </c>
      <c r="R39" s="257">
        <v>0</v>
      </c>
      <c r="S39" s="257">
        <v>0</v>
      </c>
      <c r="T39" s="257">
        <v>0</v>
      </c>
      <c r="U39" s="257">
        <v>0</v>
      </c>
      <c r="V39" s="257">
        <v>0</v>
      </c>
      <c r="W39" s="257">
        <v>361</v>
      </c>
      <c r="X39" s="257">
        <v>0</v>
      </c>
      <c r="Y39" s="15">
        <v>0</v>
      </c>
      <c r="Z39" s="12">
        <f t="shared" si="2"/>
        <v>2346</v>
      </c>
      <c r="AA39" s="259">
        <v>2346</v>
      </c>
      <c r="AB39" s="257">
        <v>0</v>
      </c>
      <c r="AC39" s="257">
        <v>0</v>
      </c>
      <c r="AD39" s="15">
        <v>0</v>
      </c>
      <c r="AE39" s="16">
        <v>0</v>
      </c>
      <c r="AF39" s="257">
        <v>0</v>
      </c>
      <c r="AG39" s="257">
        <v>0</v>
      </c>
      <c r="AH39" s="252">
        <v>0</v>
      </c>
      <c r="AI39" s="17">
        <f t="shared" si="4"/>
        <v>0</v>
      </c>
      <c r="AJ39" s="12">
        <f t="shared" si="3"/>
        <v>0</v>
      </c>
      <c r="AK39" s="259">
        <v>0</v>
      </c>
      <c r="AL39" s="257">
        <v>0</v>
      </c>
      <c r="AM39" s="78">
        <v>0</v>
      </c>
      <c r="AN39" s="14">
        <v>0</v>
      </c>
      <c r="AO39" s="15">
        <v>0</v>
      </c>
      <c r="AQ39" s="87"/>
    </row>
    <row r="40" spans="1:43" ht="30">
      <c r="A40" s="18">
        <v>520053</v>
      </c>
      <c r="B40" s="93">
        <v>32</v>
      </c>
      <c r="C40" s="19" t="s">
        <v>79</v>
      </c>
      <c r="D40" s="12">
        <f t="shared" si="0"/>
        <v>0</v>
      </c>
      <c r="E40" s="96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2">
        <v>0</v>
      </c>
      <c r="M40" s="90">
        <f t="shared" si="1"/>
        <v>386</v>
      </c>
      <c r="N40" s="252">
        <v>196</v>
      </c>
      <c r="O40" s="252">
        <v>524</v>
      </c>
      <c r="P40" s="252">
        <v>0</v>
      </c>
      <c r="Q40" s="252">
        <v>0</v>
      </c>
      <c r="R40" s="252">
        <v>0</v>
      </c>
      <c r="S40" s="252">
        <v>0</v>
      </c>
      <c r="T40" s="252">
        <v>0</v>
      </c>
      <c r="U40" s="252">
        <v>0</v>
      </c>
      <c r="V40" s="252">
        <v>0</v>
      </c>
      <c r="W40" s="252">
        <v>0</v>
      </c>
      <c r="X40" s="252">
        <v>190</v>
      </c>
      <c r="Y40" s="253">
        <v>0</v>
      </c>
      <c r="Z40" s="12">
        <f t="shared" si="2"/>
        <v>10635</v>
      </c>
      <c r="AA40" s="113">
        <v>1</v>
      </c>
      <c r="AB40" s="252">
        <v>0</v>
      </c>
      <c r="AC40" s="252">
        <v>10634</v>
      </c>
      <c r="AD40" s="253">
        <v>0</v>
      </c>
      <c r="AE40" s="33">
        <v>4411</v>
      </c>
      <c r="AF40" s="252">
        <v>0</v>
      </c>
      <c r="AG40" s="252">
        <v>62</v>
      </c>
      <c r="AH40" s="252">
        <v>0</v>
      </c>
      <c r="AI40" s="17">
        <f t="shared" si="4"/>
        <v>4411</v>
      </c>
      <c r="AJ40" s="12">
        <f t="shared" si="3"/>
        <v>460</v>
      </c>
      <c r="AK40" s="113">
        <v>460</v>
      </c>
      <c r="AL40" s="252">
        <v>0</v>
      </c>
      <c r="AM40" s="255">
        <v>0</v>
      </c>
      <c r="AN40" s="254">
        <v>27221</v>
      </c>
      <c r="AO40" s="253">
        <v>15</v>
      </c>
      <c r="AQ40" s="87"/>
    </row>
    <row r="41" spans="1:43" ht="30">
      <c r="A41" s="18">
        <v>520054</v>
      </c>
      <c r="B41" s="93">
        <v>33</v>
      </c>
      <c r="C41" s="19" t="s">
        <v>80</v>
      </c>
      <c r="D41" s="12">
        <f t="shared" si="0"/>
        <v>14547</v>
      </c>
      <c r="E41" s="96">
        <v>14547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2">
        <v>0</v>
      </c>
      <c r="M41" s="90">
        <f t="shared" si="1"/>
        <v>1706</v>
      </c>
      <c r="N41" s="252">
        <v>1706</v>
      </c>
      <c r="O41" s="252">
        <v>0</v>
      </c>
      <c r="P41" s="252">
        <v>0</v>
      </c>
      <c r="Q41" s="252">
        <v>0</v>
      </c>
      <c r="R41" s="252">
        <v>0</v>
      </c>
      <c r="S41" s="252">
        <v>0</v>
      </c>
      <c r="T41" s="252">
        <v>0</v>
      </c>
      <c r="U41" s="252">
        <v>0</v>
      </c>
      <c r="V41" s="252">
        <v>0</v>
      </c>
      <c r="W41" s="252">
        <v>0</v>
      </c>
      <c r="X41" s="252">
        <v>0</v>
      </c>
      <c r="Y41" s="253">
        <v>0</v>
      </c>
      <c r="Z41" s="12">
        <f t="shared" si="2"/>
        <v>308</v>
      </c>
      <c r="AA41" s="113">
        <v>0</v>
      </c>
      <c r="AB41" s="252">
        <v>0</v>
      </c>
      <c r="AC41" s="252">
        <v>308</v>
      </c>
      <c r="AD41" s="253">
        <v>0</v>
      </c>
      <c r="AE41" s="33">
        <v>3880</v>
      </c>
      <c r="AF41" s="252">
        <v>41</v>
      </c>
      <c r="AG41" s="252">
        <v>0</v>
      </c>
      <c r="AH41" s="252">
        <v>0</v>
      </c>
      <c r="AI41" s="17">
        <f t="shared" si="4"/>
        <v>3880</v>
      </c>
      <c r="AJ41" s="12">
        <f t="shared" si="3"/>
        <v>224</v>
      </c>
      <c r="AK41" s="113">
        <v>224</v>
      </c>
      <c r="AL41" s="252">
        <v>0</v>
      </c>
      <c r="AM41" s="255">
        <v>0</v>
      </c>
      <c r="AN41" s="254">
        <v>0</v>
      </c>
      <c r="AO41" s="253">
        <v>0</v>
      </c>
      <c r="AQ41" s="87"/>
    </row>
    <row r="42" spans="1:43" ht="30">
      <c r="A42" s="18">
        <v>520050</v>
      </c>
      <c r="B42" s="93">
        <v>34</v>
      </c>
      <c r="C42" s="19" t="s">
        <v>81</v>
      </c>
      <c r="D42" s="12">
        <f t="shared" si="0"/>
        <v>8720</v>
      </c>
      <c r="E42" s="96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2">
        <v>8720</v>
      </c>
      <c r="M42" s="90">
        <f t="shared" si="1"/>
        <v>14821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52">
        <v>0</v>
      </c>
      <c r="T42" s="252">
        <v>0</v>
      </c>
      <c r="U42" s="252">
        <v>0</v>
      </c>
      <c r="V42" s="252">
        <v>0</v>
      </c>
      <c r="W42" s="252">
        <v>0</v>
      </c>
      <c r="X42" s="252">
        <v>0</v>
      </c>
      <c r="Y42" s="253">
        <v>14821</v>
      </c>
      <c r="Z42" s="12">
        <f t="shared" si="2"/>
        <v>238</v>
      </c>
      <c r="AA42" s="113">
        <v>0</v>
      </c>
      <c r="AB42" s="252">
        <v>238</v>
      </c>
      <c r="AC42" s="252">
        <v>0</v>
      </c>
      <c r="AD42" s="253">
        <v>0</v>
      </c>
      <c r="AE42" s="33">
        <v>0</v>
      </c>
      <c r="AF42" s="252">
        <v>0</v>
      </c>
      <c r="AG42" s="252">
        <v>0</v>
      </c>
      <c r="AH42" s="252">
        <v>0</v>
      </c>
      <c r="AI42" s="17">
        <f t="shared" si="4"/>
        <v>0</v>
      </c>
      <c r="AJ42" s="12">
        <f t="shared" si="3"/>
        <v>0</v>
      </c>
      <c r="AK42" s="113">
        <v>0</v>
      </c>
      <c r="AL42" s="252">
        <v>0</v>
      </c>
      <c r="AM42" s="255">
        <v>0</v>
      </c>
      <c r="AN42" s="254">
        <v>0</v>
      </c>
      <c r="AO42" s="253">
        <v>0</v>
      </c>
      <c r="AQ42" s="87"/>
    </row>
    <row r="43" spans="1:43" ht="30.75" thickBot="1">
      <c r="A43" s="88">
        <v>520051</v>
      </c>
      <c r="B43" s="111">
        <v>35</v>
      </c>
      <c r="C43" s="20" t="s">
        <v>82</v>
      </c>
      <c r="D43" s="22">
        <f t="shared" si="0"/>
        <v>14218</v>
      </c>
      <c r="E43" s="109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43">
        <v>14218</v>
      </c>
      <c r="M43" s="125">
        <f t="shared" si="1"/>
        <v>3411</v>
      </c>
      <c r="N43" s="256">
        <v>0</v>
      </c>
      <c r="O43" s="256">
        <v>0</v>
      </c>
      <c r="P43" s="256">
        <v>0</v>
      </c>
      <c r="Q43" s="256">
        <v>0</v>
      </c>
      <c r="R43" s="256">
        <v>0</v>
      </c>
      <c r="S43" s="256">
        <v>0</v>
      </c>
      <c r="T43" s="256">
        <v>0</v>
      </c>
      <c r="U43" s="256">
        <v>0</v>
      </c>
      <c r="V43" s="256">
        <v>0</v>
      </c>
      <c r="W43" s="256">
        <v>0</v>
      </c>
      <c r="X43" s="256">
        <v>0</v>
      </c>
      <c r="Y43" s="43">
        <v>3411</v>
      </c>
      <c r="Z43" s="22">
        <f t="shared" si="2"/>
        <v>0</v>
      </c>
      <c r="AA43" s="258">
        <v>0</v>
      </c>
      <c r="AB43" s="256">
        <v>0</v>
      </c>
      <c r="AC43" s="256">
        <v>0</v>
      </c>
      <c r="AD43" s="43">
        <v>0</v>
      </c>
      <c r="AE43" s="126">
        <v>0</v>
      </c>
      <c r="AF43" s="256">
        <v>0</v>
      </c>
      <c r="AG43" s="256">
        <v>0</v>
      </c>
      <c r="AH43" s="256">
        <v>0</v>
      </c>
      <c r="AI43" s="28">
        <f t="shared" si="4"/>
        <v>0</v>
      </c>
      <c r="AJ43" s="22">
        <f t="shared" si="3"/>
        <v>0</v>
      </c>
      <c r="AK43" s="258">
        <v>0</v>
      </c>
      <c r="AL43" s="256">
        <v>0</v>
      </c>
      <c r="AM43" s="127">
        <v>0</v>
      </c>
      <c r="AN43" s="222">
        <v>0</v>
      </c>
      <c r="AO43" s="43">
        <v>0</v>
      </c>
      <c r="AQ43" s="87"/>
    </row>
    <row r="44" spans="1:43" s="66" customFormat="1" ht="19.5" thickBot="1">
      <c r="A44" s="128" t="s">
        <v>340</v>
      </c>
      <c r="B44" s="129"/>
      <c r="C44" s="130" t="s">
        <v>341</v>
      </c>
      <c r="D44" s="131">
        <f t="shared" ref="D44:V44" si="6">SUM(D35:D43)</f>
        <v>165576</v>
      </c>
      <c r="E44" s="132">
        <f t="shared" si="6"/>
        <v>139886</v>
      </c>
      <c r="F44" s="133">
        <f t="shared" si="6"/>
        <v>14687</v>
      </c>
      <c r="G44" s="133">
        <f t="shared" si="6"/>
        <v>19964</v>
      </c>
      <c r="H44" s="133">
        <f t="shared" si="6"/>
        <v>0</v>
      </c>
      <c r="I44" s="133">
        <f t="shared" si="6"/>
        <v>0</v>
      </c>
      <c r="J44" s="133">
        <f t="shared" si="6"/>
        <v>0</v>
      </c>
      <c r="K44" s="133">
        <f t="shared" si="6"/>
        <v>2189</v>
      </c>
      <c r="L44" s="134">
        <f t="shared" si="6"/>
        <v>23501</v>
      </c>
      <c r="M44" s="135">
        <f t="shared" si="6"/>
        <v>71088</v>
      </c>
      <c r="N44" s="133">
        <f t="shared" si="6"/>
        <v>52593</v>
      </c>
      <c r="O44" s="133">
        <f t="shared" si="6"/>
        <v>745</v>
      </c>
      <c r="P44" s="133">
        <f t="shared" si="6"/>
        <v>0</v>
      </c>
      <c r="Q44" s="133">
        <f t="shared" si="6"/>
        <v>13764</v>
      </c>
      <c r="R44" s="133">
        <f t="shared" si="6"/>
        <v>4135</v>
      </c>
      <c r="S44" s="133">
        <f t="shared" si="6"/>
        <v>0</v>
      </c>
      <c r="T44" s="133">
        <f t="shared" si="6"/>
        <v>445</v>
      </c>
      <c r="U44" s="133">
        <f t="shared" si="6"/>
        <v>4338</v>
      </c>
      <c r="V44" s="133">
        <f t="shared" si="6"/>
        <v>0</v>
      </c>
      <c r="W44" s="133">
        <f>SUM(W35:W43)</f>
        <v>10662</v>
      </c>
      <c r="X44" s="133">
        <f t="shared" ref="X44:AO44" si="7">SUM(X35:X43)</f>
        <v>190</v>
      </c>
      <c r="Y44" s="134">
        <f t="shared" si="7"/>
        <v>18305</v>
      </c>
      <c r="Z44" s="131">
        <f t="shared" si="7"/>
        <v>42251</v>
      </c>
      <c r="AA44" s="132">
        <f t="shared" si="7"/>
        <v>19870</v>
      </c>
      <c r="AB44" s="133">
        <f t="shared" si="7"/>
        <v>239</v>
      </c>
      <c r="AC44" s="133">
        <f t="shared" si="7"/>
        <v>15400</v>
      </c>
      <c r="AD44" s="134">
        <f t="shared" si="7"/>
        <v>6742</v>
      </c>
      <c r="AE44" s="135">
        <f t="shared" si="7"/>
        <v>15585</v>
      </c>
      <c r="AF44" s="133">
        <f t="shared" si="7"/>
        <v>41</v>
      </c>
      <c r="AG44" s="133">
        <f t="shared" si="7"/>
        <v>62</v>
      </c>
      <c r="AH44" s="133">
        <f t="shared" si="7"/>
        <v>0</v>
      </c>
      <c r="AI44" s="136">
        <f t="shared" si="7"/>
        <v>15585</v>
      </c>
      <c r="AJ44" s="131">
        <f t="shared" si="7"/>
        <v>4529</v>
      </c>
      <c r="AK44" s="132">
        <f t="shared" si="7"/>
        <v>4529</v>
      </c>
      <c r="AL44" s="133">
        <f t="shared" si="7"/>
        <v>0</v>
      </c>
      <c r="AM44" s="137">
        <f t="shared" si="7"/>
        <v>0</v>
      </c>
      <c r="AN44" s="135">
        <f t="shared" si="7"/>
        <v>27221</v>
      </c>
      <c r="AO44" s="134">
        <f t="shared" si="7"/>
        <v>15</v>
      </c>
      <c r="AQ44" s="114"/>
    </row>
    <row r="45" spans="1:43" ht="30">
      <c r="A45" s="89">
        <v>520056</v>
      </c>
      <c r="B45" s="112">
        <v>36</v>
      </c>
      <c r="C45" s="11" t="s">
        <v>83</v>
      </c>
      <c r="D45" s="21">
        <f t="shared" si="0"/>
        <v>22087</v>
      </c>
      <c r="E45" s="110">
        <v>18693</v>
      </c>
      <c r="F45" s="108">
        <v>2082</v>
      </c>
      <c r="G45" s="108">
        <v>2271</v>
      </c>
      <c r="H45" s="108">
        <v>0</v>
      </c>
      <c r="I45" s="108">
        <v>0</v>
      </c>
      <c r="J45" s="108">
        <v>0</v>
      </c>
      <c r="K45" s="108">
        <v>0</v>
      </c>
      <c r="L45" s="15">
        <v>3394</v>
      </c>
      <c r="M45" s="14">
        <f t="shared" si="1"/>
        <v>24468</v>
      </c>
      <c r="N45" s="257">
        <v>22906</v>
      </c>
      <c r="O45" s="257">
        <v>0</v>
      </c>
      <c r="P45" s="257">
        <v>0</v>
      </c>
      <c r="Q45" s="257">
        <v>394</v>
      </c>
      <c r="R45" s="257">
        <v>323</v>
      </c>
      <c r="S45" s="257">
        <v>0</v>
      </c>
      <c r="T45" s="257">
        <v>0</v>
      </c>
      <c r="U45" s="257">
        <v>749</v>
      </c>
      <c r="V45" s="257">
        <v>0</v>
      </c>
      <c r="W45" s="257">
        <v>1217</v>
      </c>
      <c r="X45" s="257">
        <v>0</v>
      </c>
      <c r="Y45" s="15">
        <v>1562</v>
      </c>
      <c r="Z45" s="21">
        <f t="shared" si="2"/>
        <v>5164</v>
      </c>
      <c r="AA45" s="259">
        <v>3873</v>
      </c>
      <c r="AB45" s="257">
        <v>51</v>
      </c>
      <c r="AC45" s="257">
        <v>1240</v>
      </c>
      <c r="AD45" s="15">
        <v>0</v>
      </c>
      <c r="AE45" s="16">
        <v>1248</v>
      </c>
      <c r="AF45" s="257">
        <v>0</v>
      </c>
      <c r="AG45" s="257">
        <v>0</v>
      </c>
      <c r="AH45" s="257">
        <v>0</v>
      </c>
      <c r="AI45" s="17">
        <f t="shared" si="4"/>
        <v>1248</v>
      </c>
      <c r="AJ45" s="21">
        <f t="shared" si="3"/>
        <v>611</v>
      </c>
      <c r="AK45" s="259">
        <v>611</v>
      </c>
      <c r="AL45" s="257">
        <v>0</v>
      </c>
      <c r="AM45" s="78">
        <v>0</v>
      </c>
      <c r="AN45" s="14">
        <v>2842</v>
      </c>
      <c r="AO45" s="15">
        <v>0</v>
      </c>
      <c r="AQ45" s="87"/>
    </row>
    <row r="46" spans="1:43" ht="30">
      <c r="A46" s="18">
        <v>520057</v>
      </c>
      <c r="B46" s="93">
        <v>37</v>
      </c>
      <c r="C46" s="19" t="s">
        <v>84</v>
      </c>
      <c r="D46" s="12">
        <f t="shared" si="0"/>
        <v>8151</v>
      </c>
      <c r="E46" s="96">
        <v>7394</v>
      </c>
      <c r="F46" s="91">
        <v>933</v>
      </c>
      <c r="G46" s="91">
        <v>1049</v>
      </c>
      <c r="H46" s="91">
        <v>0</v>
      </c>
      <c r="I46" s="91">
        <v>0</v>
      </c>
      <c r="J46" s="91">
        <v>0</v>
      </c>
      <c r="K46" s="91">
        <v>0</v>
      </c>
      <c r="L46" s="92">
        <v>757</v>
      </c>
      <c r="M46" s="90">
        <f t="shared" si="1"/>
        <v>4939</v>
      </c>
      <c r="N46" s="252">
        <v>4555</v>
      </c>
      <c r="O46" s="252">
        <v>0</v>
      </c>
      <c r="P46" s="252">
        <v>0</v>
      </c>
      <c r="Q46" s="252">
        <v>1327</v>
      </c>
      <c r="R46" s="252">
        <v>257</v>
      </c>
      <c r="S46" s="252">
        <v>0</v>
      </c>
      <c r="T46" s="252">
        <v>0</v>
      </c>
      <c r="U46" s="252">
        <v>0</v>
      </c>
      <c r="V46" s="252">
        <v>0</v>
      </c>
      <c r="W46" s="252">
        <v>713</v>
      </c>
      <c r="X46" s="252">
        <v>0</v>
      </c>
      <c r="Y46" s="253">
        <v>384</v>
      </c>
      <c r="Z46" s="12">
        <f t="shared" si="2"/>
        <v>1042</v>
      </c>
      <c r="AA46" s="113">
        <v>708</v>
      </c>
      <c r="AB46" s="252">
        <v>19</v>
      </c>
      <c r="AC46" s="252">
        <v>315</v>
      </c>
      <c r="AD46" s="253">
        <v>0</v>
      </c>
      <c r="AE46" s="33">
        <v>605</v>
      </c>
      <c r="AF46" s="252">
        <v>0</v>
      </c>
      <c r="AG46" s="252">
        <v>0</v>
      </c>
      <c r="AH46" s="252">
        <v>0</v>
      </c>
      <c r="AI46" s="17">
        <f t="shared" si="4"/>
        <v>605</v>
      </c>
      <c r="AJ46" s="12">
        <f t="shared" si="3"/>
        <v>173</v>
      </c>
      <c r="AK46" s="113">
        <v>173</v>
      </c>
      <c r="AL46" s="252">
        <v>0</v>
      </c>
      <c r="AM46" s="255">
        <v>0</v>
      </c>
      <c r="AN46" s="254">
        <v>1694</v>
      </c>
      <c r="AO46" s="253">
        <v>0</v>
      </c>
      <c r="AQ46" s="87"/>
    </row>
    <row r="47" spans="1:43" ht="30">
      <c r="A47" s="18">
        <v>520058</v>
      </c>
      <c r="B47" s="93">
        <v>38</v>
      </c>
      <c r="C47" s="19" t="s">
        <v>85</v>
      </c>
      <c r="D47" s="12">
        <f t="shared" si="0"/>
        <v>22856</v>
      </c>
      <c r="E47" s="96">
        <v>22029</v>
      </c>
      <c r="F47" s="91">
        <v>1610</v>
      </c>
      <c r="G47" s="91">
        <v>2489</v>
      </c>
      <c r="H47" s="91">
        <v>0</v>
      </c>
      <c r="I47" s="91">
        <v>0</v>
      </c>
      <c r="J47" s="91">
        <v>0</v>
      </c>
      <c r="K47" s="91">
        <v>0</v>
      </c>
      <c r="L47" s="92">
        <v>827</v>
      </c>
      <c r="M47" s="90">
        <f t="shared" si="1"/>
        <v>19699</v>
      </c>
      <c r="N47" s="252">
        <v>17328</v>
      </c>
      <c r="O47" s="252">
        <v>0</v>
      </c>
      <c r="P47" s="252">
        <v>0</v>
      </c>
      <c r="Q47" s="252">
        <v>1348</v>
      </c>
      <c r="R47" s="252">
        <v>318</v>
      </c>
      <c r="S47" s="252">
        <v>0</v>
      </c>
      <c r="T47" s="252">
        <v>0</v>
      </c>
      <c r="U47" s="252">
        <v>0</v>
      </c>
      <c r="V47" s="252">
        <v>0</v>
      </c>
      <c r="W47" s="252">
        <v>1173</v>
      </c>
      <c r="X47" s="252">
        <v>0</v>
      </c>
      <c r="Y47" s="253">
        <v>2371</v>
      </c>
      <c r="Z47" s="12">
        <f t="shared" si="2"/>
        <v>4234</v>
      </c>
      <c r="AA47" s="113">
        <v>3484</v>
      </c>
      <c r="AB47" s="252">
        <v>49</v>
      </c>
      <c r="AC47" s="252">
        <v>701</v>
      </c>
      <c r="AD47" s="253">
        <v>0</v>
      </c>
      <c r="AE47" s="33">
        <v>1082</v>
      </c>
      <c r="AF47" s="252">
        <v>0</v>
      </c>
      <c r="AG47" s="252">
        <v>0</v>
      </c>
      <c r="AH47" s="252">
        <v>0</v>
      </c>
      <c r="AI47" s="17">
        <f t="shared" si="4"/>
        <v>1082</v>
      </c>
      <c r="AJ47" s="12">
        <f t="shared" si="3"/>
        <v>598</v>
      </c>
      <c r="AK47" s="113">
        <v>598</v>
      </c>
      <c r="AL47" s="252">
        <v>0</v>
      </c>
      <c r="AM47" s="255">
        <v>0</v>
      </c>
      <c r="AN47" s="254">
        <v>3117</v>
      </c>
      <c r="AO47" s="253">
        <v>5</v>
      </c>
      <c r="AQ47" s="87"/>
    </row>
    <row r="48" spans="1:43" ht="30">
      <c r="A48" s="18">
        <v>520059</v>
      </c>
      <c r="B48" s="93">
        <v>39</v>
      </c>
      <c r="C48" s="19" t="s">
        <v>86</v>
      </c>
      <c r="D48" s="12">
        <f t="shared" si="0"/>
        <v>23715</v>
      </c>
      <c r="E48" s="96">
        <v>22608</v>
      </c>
      <c r="F48" s="91">
        <v>1462</v>
      </c>
      <c r="G48" s="91">
        <v>1529</v>
      </c>
      <c r="H48" s="91">
        <v>0</v>
      </c>
      <c r="I48" s="91">
        <v>0</v>
      </c>
      <c r="J48" s="91">
        <v>0</v>
      </c>
      <c r="K48" s="91">
        <v>0</v>
      </c>
      <c r="L48" s="92">
        <v>1107</v>
      </c>
      <c r="M48" s="90">
        <f t="shared" si="1"/>
        <v>14317</v>
      </c>
      <c r="N48" s="252">
        <v>11767</v>
      </c>
      <c r="O48" s="252">
        <v>0</v>
      </c>
      <c r="P48" s="252">
        <v>0</v>
      </c>
      <c r="Q48" s="252">
        <v>638</v>
      </c>
      <c r="R48" s="252">
        <v>263</v>
      </c>
      <c r="S48" s="252">
        <v>0</v>
      </c>
      <c r="T48" s="252">
        <v>0</v>
      </c>
      <c r="U48" s="252">
        <v>0</v>
      </c>
      <c r="V48" s="252">
        <v>0</v>
      </c>
      <c r="W48" s="252">
        <v>972</v>
      </c>
      <c r="X48" s="252">
        <v>0</v>
      </c>
      <c r="Y48" s="253">
        <v>2550</v>
      </c>
      <c r="Z48" s="12">
        <f t="shared" si="2"/>
        <v>3717</v>
      </c>
      <c r="AA48" s="113">
        <v>2587</v>
      </c>
      <c r="AB48" s="252">
        <v>32</v>
      </c>
      <c r="AC48" s="252">
        <v>1098</v>
      </c>
      <c r="AD48" s="253">
        <v>0</v>
      </c>
      <c r="AE48" s="33">
        <v>858</v>
      </c>
      <c r="AF48" s="252">
        <v>0</v>
      </c>
      <c r="AG48" s="252">
        <v>0</v>
      </c>
      <c r="AH48" s="252">
        <v>0</v>
      </c>
      <c r="AI48" s="17">
        <f t="shared" si="4"/>
        <v>858</v>
      </c>
      <c r="AJ48" s="12">
        <f t="shared" si="3"/>
        <v>347</v>
      </c>
      <c r="AK48" s="113">
        <v>347</v>
      </c>
      <c r="AL48" s="252">
        <v>0</v>
      </c>
      <c r="AM48" s="255">
        <v>0</v>
      </c>
      <c r="AN48" s="254">
        <v>2277</v>
      </c>
      <c r="AO48" s="253">
        <v>0</v>
      </c>
      <c r="AQ48" s="87"/>
    </row>
    <row r="49" spans="1:43" ht="30">
      <c r="A49" s="18">
        <v>520060</v>
      </c>
      <c r="B49" s="93">
        <v>40</v>
      </c>
      <c r="C49" s="19" t="s">
        <v>87</v>
      </c>
      <c r="D49" s="12">
        <f t="shared" si="0"/>
        <v>60882</v>
      </c>
      <c r="E49" s="96">
        <v>57791</v>
      </c>
      <c r="F49" s="91">
        <v>5717</v>
      </c>
      <c r="G49" s="91">
        <v>5524</v>
      </c>
      <c r="H49" s="91">
        <v>0</v>
      </c>
      <c r="I49" s="91">
        <v>0</v>
      </c>
      <c r="J49" s="91">
        <v>0</v>
      </c>
      <c r="K49" s="91">
        <v>1895</v>
      </c>
      <c r="L49" s="92">
        <v>1196</v>
      </c>
      <c r="M49" s="90">
        <f t="shared" si="1"/>
        <v>49019</v>
      </c>
      <c r="N49" s="252">
        <v>46860</v>
      </c>
      <c r="O49" s="252">
        <v>322</v>
      </c>
      <c r="P49" s="252">
        <v>6</v>
      </c>
      <c r="Q49" s="252">
        <v>3674</v>
      </c>
      <c r="R49" s="252">
        <v>1363</v>
      </c>
      <c r="S49" s="252">
        <v>4</v>
      </c>
      <c r="T49" s="252">
        <v>478</v>
      </c>
      <c r="U49" s="252">
        <v>179</v>
      </c>
      <c r="V49" s="252">
        <v>0</v>
      </c>
      <c r="W49" s="252">
        <v>4498</v>
      </c>
      <c r="X49" s="252">
        <v>0</v>
      </c>
      <c r="Y49" s="253">
        <v>2159</v>
      </c>
      <c r="Z49" s="12">
        <f t="shared" si="2"/>
        <v>11772</v>
      </c>
      <c r="AA49" s="113">
        <v>8781</v>
      </c>
      <c r="AB49" s="252">
        <v>18</v>
      </c>
      <c r="AC49" s="252">
        <v>2973</v>
      </c>
      <c r="AD49" s="253">
        <v>0</v>
      </c>
      <c r="AE49" s="33">
        <v>4309</v>
      </c>
      <c r="AF49" s="252">
        <v>0</v>
      </c>
      <c r="AG49" s="252">
        <v>0</v>
      </c>
      <c r="AH49" s="252">
        <v>0</v>
      </c>
      <c r="AI49" s="17">
        <f t="shared" si="4"/>
        <v>4309</v>
      </c>
      <c r="AJ49" s="12">
        <f t="shared" si="3"/>
        <v>1207</v>
      </c>
      <c r="AK49" s="113">
        <v>1207</v>
      </c>
      <c r="AL49" s="252">
        <v>0</v>
      </c>
      <c r="AM49" s="255">
        <v>0</v>
      </c>
      <c r="AN49" s="254">
        <v>10976</v>
      </c>
      <c r="AO49" s="253">
        <v>1</v>
      </c>
      <c r="AQ49" s="87"/>
    </row>
    <row r="50" spans="1:43" ht="30">
      <c r="A50" s="18">
        <v>520061</v>
      </c>
      <c r="B50" s="93">
        <v>41</v>
      </c>
      <c r="C50" s="19" t="s">
        <v>88</v>
      </c>
      <c r="D50" s="12">
        <f t="shared" si="0"/>
        <v>71068</v>
      </c>
      <c r="E50" s="96">
        <v>64516</v>
      </c>
      <c r="F50" s="91">
        <v>11899</v>
      </c>
      <c r="G50" s="91">
        <v>9612</v>
      </c>
      <c r="H50" s="91">
        <v>0</v>
      </c>
      <c r="I50" s="91">
        <v>0</v>
      </c>
      <c r="J50" s="91">
        <v>0</v>
      </c>
      <c r="K50" s="91">
        <v>0</v>
      </c>
      <c r="L50" s="92">
        <v>6552</v>
      </c>
      <c r="M50" s="90">
        <f t="shared" si="1"/>
        <v>56560</v>
      </c>
      <c r="N50" s="252">
        <v>48364</v>
      </c>
      <c r="O50" s="252">
        <v>126</v>
      </c>
      <c r="P50" s="252">
        <v>0</v>
      </c>
      <c r="Q50" s="252">
        <v>2567</v>
      </c>
      <c r="R50" s="252">
        <v>1472</v>
      </c>
      <c r="S50" s="252">
        <v>1</v>
      </c>
      <c r="T50" s="252">
        <v>175</v>
      </c>
      <c r="U50" s="252">
        <v>99</v>
      </c>
      <c r="V50" s="252">
        <v>0</v>
      </c>
      <c r="W50" s="252">
        <v>5575</v>
      </c>
      <c r="X50" s="252">
        <v>0</v>
      </c>
      <c r="Y50" s="253">
        <v>8196</v>
      </c>
      <c r="Z50" s="12">
        <f t="shared" si="2"/>
        <v>23876</v>
      </c>
      <c r="AA50" s="113">
        <v>19359</v>
      </c>
      <c r="AB50" s="252">
        <v>737</v>
      </c>
      <c r="AC50" s="252">
        <v>3780</v>
      </c>
      <c r="AD50" s="253">
        <v>0</v>
      </c>
      <c r="AE50" s="33">
        <v>4636</v>
      </c>
      <c r="AF50" s="252">
        <v>0</v>
      </c>
      <c r="AG50" s="252">
        <v>0</v>
      </c>
      <c r="AH50" s="252">
        <v>0</v>
      </c>
      <c r="AI50" s="17">
        <f t="shared" si="4"/>
        <v>4636</v>
      </c>
      <c r="AJ50" s="12">
        <f t="shared" si="3"/>
        <v>2323</v>
      </c>
      <c r="AK50" s="113">
        <v>2323</v>
      </c>
      <c r="AL50" s="252">
        <v>0</v>
      </c>
      <c r="AM50" s="255">
        <v>0</v>
      </c>
      <c r="AN50" s="254">
        <v>13048</v>
      </c>
      <c r="AO50" s="253">
        <v>8</v>
      </c>
      <c r="AQ50" s="87"/>
    </row>
    <row r="51" spans="1:43" ht="30">
      <c r="A51" s="18">
        <v>520062</v>
      </c>
      <c r="B51" s="93">
        <v>42</v>
      </c>
      <c r="C51" s="19" t="s">
        <v>89</v>
      </c>
      <c r="D51" s="12">
        <f t="shared" si="0"/>
        <v>46543</v>
      </c>
      <c r="E51" s="96">
        <v>42874</v>
      </c>
      <c r="F51" s="91">
        <v>2876</v>
      </c>
      <c r="G51" s="91">
        <v>4763</v>
      </c>
      <c r="H51" s="91">
        <v>0</v>
      </c>
      <c r="I51" s="91">
        <v>0</v>
      </c>
      <c r="J51" s="91">
        <v>0</v>
      </c>
      <c r="K51" s="91">
        <v>0</v>
      </c>
      <c r="L51" s="92">
        <v>3669</v>
      </c>
      <c r="M51" s="90">
        <f t="shared" si="1"/>
        <v>43204</v>
      </c>
      <c r="N51" s="252">
        <v>35559</v>
      </c>
      <c r="O51" s="252">
        <v>0</v>
      </c>
      <c r="P51" s="252">
        <v>0</v>
      </c>
      <c r="Q51" s="252">
        <v>1437</v>
      </c>
      <c r="R51" s="252">
        <v>722</v>
      </c>
      <c r="S51" s="252">
        <v>0</v>
      </c>
      <c r="T51" s="252">
        <v>0</v>
      </c>
      <c r="U51" s="252">
        <v>0</v>
      </c>
      <c r="V51" s="252">
        <v>0</v>
      </c>
      <c r="W51" s="252">
        <v>2708</v>
      </c>
      <c r="X51" s="252">
        <v>0</v>
      </c>
      <c r="Y51" s="253">
        <v>7645</v>
      </c>
      <c r="Z51" s="12">
        <f t="shared" si="2"/>
        <v>10281</v>
      </c>
      <c r="AA51" s="113">
        <v>5300</v>
      </c>
      <c r="AB51" s="252">
        <v>45</v>
      </c>
      <c r="AC51" s="252">
        <v>4936</v>
      </c>
      <c r="AD51" s="253">
        <v>0</v>
      </c>
      <c r="AE51" s="33">
        <v>3058</v>
      </c>
      <c r="AF51" s="252">
        <v>0</v>
      </c>
      <c r="AG51" s="252">
        <v>0</v>
      </c>
      <c r="AH51" s="252">
        <v>0</v>
      </c>
      <c r="AI51" s="17">
        <f t="shared" si="4"/>
        <v>3058</v>
      </c>
      <c r="AJ51" s="12">
        <f t="shared" si="3"/>
        <v>1318</v>
      </c>
      <c r="AK51" s="113">
        <v>1318</v>
      </c>
      <c r="AL51" s="252">
        <v>0</v>
      </c>
      <c r="AM51" s="255">
        <v>0</v>
      </c>
      <c r="AN51" s="254">
        <v>6674</v>
      </c>
      <c r="AO51" s="253">
        <v>9</v>
      </c>
      <c r="AQ51" s="87"/>
    </row>
    <row r="52" spans="1:43" ht="30">
      <c r="A52" s="18">
        <v>520063</v>
      </c>
      <c r="B52" s="93">
        <v>43</v>
      </c>
      <c r="C52" s="19" t="s">
        <v>90</v>
      </c>
      <c r="D52" s="12">
        <f t="shared" si="0"/>
        <v>81218</v>
      </c>
      <c r="E52" s="96">
        <v>72595</v>
      </c>
      <c r="F52" s="91">
        <v>7031</v>
      </c>
      <c r="G52" s="91">
        <v>7090</v>
      </c>
      <c r="H52" s="91">
        <v>0</v>
      </c>
      <c r="I52" s="91">
        <v>0</v>
      </c>
      <c r="J52" s="91">
        <v>0</v>
      </c>
      <c r="K52" s="91">
        <v>0</v>
      </c>
      <c r="L52" s="92">
        <v>8623</v>
      </c>
      <c r="M52" s="90">
        <f t="shared" si="1"/>
        <v>57435</v>
      </c>
      <c r="N52" s="252">
        <v>47963</v>
      </c>
      <c r="O52" s="252">
        <v>1862</v>
      </c>
      <c r="P52" s="252">
        <v>0</v>
      </c>
      <c r="Q52" s="252">
        <v>2042</v>
      </c>
      <c r="R52" s="252">
        <v>1606</v>
      </c>
      <c r="S52" s="252">
        <v>0</v>
      </c>
      <c r="T52" s="252">
        <v>0</v>
      </c>
      <c r="U52" s="252">
        <v>917</v>
      </c>
      <c r="V52" s="252">
        <v>0</v>
      </c>
      <c r="W52" s="252">
        <v>4225</v>
      </c>
      <c r="X52" s="252">
        <v>0</v>
      </c>
      <c r="Y52" s="253">
        <v>9472</v>
      </c>
      <c r="Z52" s="12">
        <f t="shared" si="2"/>
        <v>15615</v>
      </c>
      <c r="AA52" s="113">
        <v>10947</v>
      </c>
      <c r="AB52" s="252">
        <v>121</v>
      </c>
      <c r="AC52" s="252">
        <v>4547</v>
      </c>
      <c r="AD52" s="253">
        <v>0</v>
      </c>
      <c r="AE52" s="33">
        <v>4930</v>
      </c>
      <c r="AF52" s="252">
        <v>0</v>
      </c>
      <c r="AG52" s="252">
        <v>423</v>
      </c>
      <c r="AH52" s="252">
        <v>0</v>
      </c>
      <c r="AI52" s="17">
        <f t="shared" si="4"/>
        <v>4930</v>
      </c>
      <c r="AJ52" s="12">
        <f t="shared" si="3"/>
        <v>1807</v>
      </c>
      <c r="AK52" s="113">
        <v>1807</v>
      </c>
      <c r="AL52" s="252">
        <v>128</v>
      </c>
      <c r="AM52" s="255">
        <v>0</v>
      </c>
      <c r="AN52" s="254">
        <v>9661</v>
      </c>
      <c r="AO52" s="253">
        <v>14</v>
      </c>
      <c r="AQ52" s="87"/>
    </row>
    <row r="53" spans="1:43" ht="30">
      <c r="A53" s="18">
        <v>520064</v>
      </c>
      <c r="B53" s="93">
        <v>44</v>
      </c>
      <c r="C53" s="19" t="s">
        <v>91</v>
      </c>
      <c r="D53" s="12">
        <f t="shared" si="0"/>
        <v>38815</v>
      </c>
      <c r="E53" s="96">
        <v>33589</v>
      </c>
      <c r="F53" s="91">
        <v>3954</v>
      </c>
      <c r="G53" s="91">
        <v>3357</v>
      </c>
      <c r="H53" s="91">
        <v>0</v>
      </c>
      <c r="I53" s="91">
        <v>0</v>
      </c>
      <c r="J53" s="91">
        <v>0</v>
      </c>
      <c r="K53" s="91">
        <v>0</v>
      </c>
      <c r="L53" s="92">
        <v>5226</v>
      </c>
      <c r="M53" s="90">
        <f t="shared" si="1"/>
        <v>30239</v>
      </c>
      <c r="N53" s="252">
        <v>26798</v>
      </c>
      <c r="O53" s="252">
        <v>0</v>
      </c>
      <c r="P53" s="252">
        <v>0</v>
      </c>
      <c r="Q53" s="252">
        <v>1591</v>
      </c>
      <c r="R53" s="252">
        <v>654</v>
      </c>
      <c r="S53" s="252">
        <v>0</v>
      </c>
      <c r="T53" s="252">
        <v>0</v>
      </c>
      <c r="U53" s="252">
        <v>11</v>
      </c>
      <c r="V53" s="252">
        <v>0</v>
      </c>
      <c r="W53" s="252">
        <v>2504</v>
      </c>
      <c r="X53" s="252">
        <v>0</v>
      </c>
      <c r="Y53" s="253">
        <v>3441</v>
      </c>
      <c r="Z53" s="12">
        <f t="shared" si="2"/>
        <v>7796</v>
      </c>
      <c r="AA53" s="113">
        <v>5219</v>
      </c>
      <c r="AB53" s="252">
        <v>331</v>
      </c>
      <c r="AC53" s="252">
        <v>2246</v>
      </c>
      <c r="AD53" s="253">
        <v>0</v>
      </c>
      <c r="AE53" s="33">
        <v>1590</v>
      </c>
      <c r="AF53" s="252">
        <v>0</v>
      </c>
      <c r="AG53" s="252">
        <v>0</v>
      </c>
      <c r="AH53" s="252">
        <v>0</v>
      </c>
      <c r="AI53" s="17">
        <f t="shared" si="4"/>
        <v>1590</v>
      </c>
      <c r="AJ53" s="12">
        <f t="shared" si="3"/>
        <v>805</v>
      </c>
      <c r="AK53" s="113">
        <v>805</v>
      </c>
      <c r="AL53" s="252">
        <v>0</v>
      </c>
      <c r="AM53" s="255">
        <v>0</v>
      </c>
      <c r="AN53" s="254">
        <v>5602</v>
      </c>
      <c r="AO53" s="253">
        <v>7</v>
      </c>
      <c r="AQ53" s="87"/>
    </row>
    <row r="54" spans="1:43" ht="30">
      <c r="A54" s="18">
        <v>520065</v>
      </c>
      <c r="B54" s="93">
        <v>45</v>
      </c>
      <c r="C54" s="19" t="s">
        <v>92</v>
      </c>
      <c r="D54" s="12">
        <f t="shared" si="0"/>
        <v>269373</v>
      </c>
      <c r="E54" s="96">
        <v>246516</v>
      </c>
      <c r="F54" s="91">
        <v>23932</v>
      </c>
      <c r="G54" s="91">
        <v>20876</v>
      </c>
      <c r="H54" s="91">
        <v>0</v>
      </c>
      <c r="I54" s="91">
        <v>0</v>
      </c>
      <c r="J54" s="91">
        <v>0</v>
      </c>
      <c r="K54" s="91">
        <v>8945</v>
      </c>
      <c r="L54" s="92">
        <v>13912</v>
      </c>
      <c r="M54" s="90">
        <f t="shared" si="1"/>
        <v>159702</v>
      </c>
      <c r="N54" s="252">
        <v>123691</v>
      </c>
      <c r="O54" s="252">
        <v>6487</v>
      </c>
      <c r="P54" s="252">
        <v>2205</v>
      </c>
      <c r="Q54" s="252">
        <v>678</v>
      </c>
      <c r="R54" s="252">
        <v>1734</v>
      </c>
      <c r="S54" s="252">
        <v>0</v>
      </c>
      <c r="T54" s="252">
        <v>252</v>
      </c>
      <c r="U54" s="252">
        <v>662</v>
      </c>
      <c r="V54" s="252">
        <v>0</v>
      </c>
      <c r="W54" s="252">
        <v>10543</v>
      </c>
      <c r="X54" s="252">
        <v>0</v>
      </c>
      <c r="Y54" s="253">
        <v>36011</v>
      </c>
      <c r="Z54" s="12">
        <f t="shared" si="2"/>
        <v>81315</v>
      </c>
      <c r="AA54" s="113">
        <v>64252</v>
      </c>
      <c r="AB54" s="252">
        <v>49</v>
      </c>
      <c r="AC54" s="252">
        <v>9880</v>
      </c>
      <c r="AD54" s="253">
        <v>7134</v>
      </c>
      <c r="AE54" s="33">
        <v>14135</v>
      </c>
      <c r="AF54" s="252">
        <v>0</v>
      </c>
      <c r="AG54" s="252">
        <v>1523</v>
      </c>
      <c r="AH54" s="252">
        <v>397</v>
      </c>
      <c r="AI54" s="17">
        <f t="shared" si="4"/>
        <v>14532</v>
      </c>
      <c r="AJ54" s="12">
        <f t="shared" si="3"/>
        <v>6861</v>
      </c>
      <c r="AK54" s="113">
        <v>6861</v>
      </c>
      <c r="AL54" s="252">
        <v>397</v>
      </c>
      <c r="AM54" s="255">
        <v>0</v>
      </c>
      <c r="AN54" s="254">
        <v>23910</v>
      </c>
      <c r="AO54" s="253">
        <v>40</v>
      </c>
      <c r="AQ54" s="87"/>
    </row>
    <row r="55" spans="1:43" ht="30">
      <c r="A55" s="18">
        <v>520069</v>
      </c>
      <c r="B55" s="93">
        <v>46</v>
      </c>
      <c r="C55" s="19" t="s">
        <v>93</v>
      </c>
      <c r="D55" s="12">
        <f t="shared" si="0"/>
        <v>29585</v>
      </c>
      <c r="E55" s="96">
        <v>26882</v>
      </c>
      <c r="F55" s="91">
        <v>2994</v>
      </c>
      <c r="G55" s="91">
        <v>2722</v>
      </c>
      <c r="H55" s="91">
        <v>0</v>
      </c>
      <c r="I55" s="91">
        <v>0</v>
      </c>
      <c r="J55" s="91">
        <v>0</v>
      </c>
      <c r="K55" s="91">
        <v>0</v>
      </c>
      <c r="L55" s="92">
        <v>2703</v>
      </c>
      <c r="M55" s="90">
        <f t="shared" si="1"/>
        <v>16525</v>
      </c>
      <c r="N55" s="252">
        <v>12458</v>
      </c>
      <c r="O55" s="252">
        <v>0</v>
      </c>
      <c r="P55" s="252">
        <v>0</v>
      </c>
      <c r="Q55" s="252">
        <v>1045</v>
      </c>
      <c r="R55" s="252">
        <v>433</v>
      </c>
      <c r="S55" s="252">
        <v>0</v>
      </c>
      <c r="T55" s="252">
        <v>0</v>
      </c>
      <c r="U55" s="252">
        <v>34</v>
      </c>
      <c r="V55" s="252">
        <v>0</v>
      </c>
      <c r="W55" s="252">
        <v>1599</v>
      </c>
      <c r="X55" s="252">
        <v>0</v>
      </c>
      <c r="Y55" s="253">
        <v>4067</v>
      </c>
      <c r="Z55" s="12">
        <f t="shared" si="2"/>
        <v>6199</v>
      </c>
      <c r="AA55" s="113">
        <v>4944</v>
      </c>
      <c r="AB55" s="252">
        <v>30</v>
      </c>
      <c r="AC55" s="252">
        <v>1225</v>
      </c>
      <c r="AD55" s="253">
        <v>0</v>
      </c>
      <c r="AE55" s="33">
        <v>1749</v>
      </c>
      <c r="AF55" s="252">
        <v>0</v>
      </c>
      <c r="AG55" s="252">
        <v>0</v>
      </c>
      <c r="AH55" s="252">
        <v>0</v>
      </c>
      <c r="AI55" s="17">
        <f t="shared" si="4"/>
        <v>1749</v>
      </c>
      <c r="AJ55" s="12">
        <f t="shared" si="3"/>
        <v>662</v>
      </c>
      <c r="AK55" s="113">
        <v>662</v>
      </c>
      <c r="AL55" s="252">
        <v>0</v>
      </c>
      <c r="AM55" s="255">
        <v>0</v>
      </c>
      <c r="AN55" s="254">
        <v>3960</v>
      </c>
      <c r="AO55" s="253">
        <v>2</v>
      </c>
      <c r="AQ55" s="87"/>
    </row>
    <row r="56" spans="1:43" ht="30">
      <c r="A56" s="18">
        <v>520070</v>
      </c>
      <c r="B56" s="93">
        <v>47</v>
      </c>
      <c r="C56" s="19" t="s">
        <v>94</v>
      </c>
      <c r="D56" s="12">
        <f t="shared" si="0"/>
        <v>23116</v>
      </c>
      <c r="E56" s="96">
        <v>20015</v>
      </c>
      <c r="F56" s="91">
        <v>3291</v>
      </c>
      <c r="G56" s="91">
        <v>2671</v>
      </c>
      <c r="H56" s="91">
        <v>0</v>
      </c>
      <c r="I56" s="91">
        <v>0</v>
      </c>
      <c r="J56" s="91">
        <v>0</v>
      </c>
      <c r="K56" s="91">
        <v>0</v>
      </c>
      <c r="L56" s="92">
        <v>3101</v>
      </c>
      <c r="M56" s="90">
        <f t="shared" si="1"/>
        <v>23990</v>
      </c>
      <c r="N56" s="252">
        <v>19716</v>
      </c>
      <c r="O56" s="252">
        <v>0</v>
      </c>
      <c r="P56" s="252">
        <v>0</v>
      </c>
      <c r="Q56" s="252">
        <v>689</v>
      </c>
      <c r="R56" s="252">
        <v>500</v>
      </c>
      <c r="S56" s="252">
        <v>0</v>
      </c>
      <c r="T56" s="252">
        <v>52</v>
      </c>
      <c r="U56" s="252">
        <v>0</v>
      </c>
      <c r="V56" s="252">
        <v>0</v>
      </c>
      <c r="W56" s="252">
        <v>1485</v>
      </c>
      <c r="X56" s="252">
        <v>0</v>
      </c>
      <c r="Y56" s="253">
        <v>4274</v>
      </c>
      <c r="Z56" s="12">
        <f t="shared" si="2"/>
        <v>6340</v>
      </c>
      <c r="AA56" s="113">
        <v>5094</v>
      </c>
      <c r="AB56" s="252">
        <v>60</v>
      </c>
      <c r="AC56" s="252">
        <v>1186</v>
      </c>
      <c r="AD56" s="253">
        <v>0</v>
      </c>
      <c r="AE56" s="33">
        <v>1398</v>
      </c>
      <c r="AF56" s="252">
        <v>0</v>
      </c>
      <c r="AG56" s="252">
        <v>0</v>
      </c>
      <c r="AH56" s="252">
        <v>0</v>
      </c>
      <c r="AI56" s="17">
        <f t="shared" si="4"/>
        <v>1398</v>
      </c>
      <c r="AJ56" s="12">
        <f t="shared" si="3"/>
        <v>517</v>
      </c>
      <c r="AK56" s="113">
        <v>517</v>
      </c>
      <c r="AL56" s="252">
        <v>13</v>
      </c>
      <c r="AM56" s="255">
        <v>0</v>
      </c>
      <c r="AN56" s="254">
        <v>3477</v>
      </c>
      <c r="AO56" s="253">
        <v>9</v>
      </c>
      <c r="AQ56" s="87"/>
    </row>
    <row r="57" spans="1:43" ht="30">
      <c r="A57" s="18">
        <v>520071</v>
      </c>
      <c r="B57" s="93">
        <v>48</v>
      </c>
      <c r="C57" s="19" t="s">
        <v>95</v>
      </c>
      <c r="D57" s="12">
        <f t="shared" si="0"/>
        <v>42340</v>
      </c>
      <c r="E57" s="96">
        <v>36351</v>
      </c>
      <c r="F57" s="91">
        <v>4043</v>
      </c>
      <c r="G57" s="91">
        <v>4206</v>
      </c>
      <c r="H57" s="91">
        <v>0</v>
      </c>
      <c r="I57" s="91">
        <v>0</v>
      </c>
      <c r="J57" s="91">
        <v>0</v>
      </c>
      <c r="K57" s="91">
        <v>0</v>
      </c>
      <c r="L57" s="92">
        <v>5989</v>
      </c>
      <c r="M57" s="90">
        <f t="shared" si="1"/>
        <v>37602</v>
      </c>
      <c r="N57" s="252">
        <v>34494</v>
      </c>
      <c r="O57" s="252">
        <v>0</v>
      </c>
      <c r="P57" s="252">
        <v>0</v>
      </c>
      <c r="Q57" s="252">
        <v>1060</v>
      </c>
      <c r="R57" s="252">
        <v>543</v>
      </c>
      <c r="S57" s="252">
        <v>0</v>
      </c>
      <c r="T57" s="252">
        <v>0</v>
      </c>
      <c r="U57" s="252">
        <v>30</v>
      </c>
      <c r="V57" s="252">
        <v>0</v>
      </c>
      <c r="W57" s="252">
        <v>2094</v>
      </c>
      <c r="X57" s="252">
        <v>0</v>
      </c>
      <c r="Y57" s="253">
        <v>3108</v>
      </c>
      <c r="Z57" s="12">
        <f t="shared" si="2"/>
        <v>9443</v>
      </c>
      <c r="AA57" s="113">
        <v>6968</v>
      </c>
      <c r="AB57" s="252">
        <v>50</v>
      </c>
      <c r="AC57" s="252">
        <v>2425</v>
      </c>
      <c r="AD57" s="253">
        <v>0</v>
      </c>
      <c r="AE57" s="33">
        <v>2307</v>
      </c>
      <c r="AF57" s="252">
        <v>0</v>
      </c>
      <c r="AG57" s="252">
        <v>120</v>
      </c>
      <c r="AH57" s="252">
        <v>0</v>
      </c>
      <c r="AI57" s="17">
        <f t="shared" si="4"/>
        <v>2307</v>
      </c>
      <c r="AJ57" s="12">
        <f t="shared" si="3"/>
        <v>1036</v>
      </c>
      <c r="AK57" s="113">
        <v>1036</v>
      </c>
      <c r="AL57" s="252">
        <v>0</v>
      </c>
      <c r="AM57" s="255">
        <v>0</v>
      </c>
      <c r="AN57" s="254">
        <v>5082</v>
      </c>
      <c r="AO57" s="253">
        <v>7</v>
      </c>
      <c r="AQ57" s="87"/>
    </row>
    <row r="58" spans="1:43" ht="30">
      <c r="A58" s="18">
        <v>520072</v>
      </c>
      <c r="B58" s="93">
        <v>49</v>
      </c>
      <c r="C58" s="19" t="s">
        <v>96</v>
      </c>
      <c r="D58" s="12">
        <f t="shared" si="0"/>
        <v>63990</v>
      </c>
      <c r="E58" s="96">
        <v>52878</v>
      </c>
      <c r="F58" s="91">
        <v>5574</v>
      </c>
      <c r="G58" s="91">
        <v>5085</v>
      </c>
      <c r="H58" s="91">
        <v>0</v>
      </c>
      <c r="I58" s="91">
        <v>0</v>
      </c>
      <c r="J58" s="91">
        <v>0</v>
      </c>
      <c r="K58" s="91">
        <v>0</v>
      </c>
      <c r="L58" s="92">
        <v>11112</v>
      </c>
      <c r="M58" s="90">
        <f t="shared" si="1"/>
        <v>56028</v>
      </c>
      <c r="N58" s="252">
        <v>50359</v>
      </c>
      <c r="O58" s="252">
        <v>1755</v>
      </c>
      <c r="P58" s="252">
        <v>0</v>
      </c>
      <c r="Q58" s="252">
        <v>2788</v>
      </c>
      <c r="R58" s="252">
        <v>1156</v>
      </c>
      <c r="S58" s="252">
        <v>0</v>
      </c>
      <c r="T58" s="252">
        <v>332</v>
      </c>
      <c r="U58" s="252">
        <v>70</v>
      </c>
      <c r="V58" s="252">
        <v>0</v>
      </c>
      <c r="W58" s="252">
        <v>2911</v>
      </c>
      <c r="X58" s="252">
        <v>0</v>
      </c>
      <c r="Y58" s="253">
        <v>5669</v>
      </c>
      <c r="Z58" s="12">
        <f t="shared" si="2"/>
        <v>13148</v>
      </c>
      <c r="AA58" s="113">
        <v>11103</v>
      </c>
      <c r="AB58" s="252">
        <v>113</v>
      </c>
      <c r="AC58" s="252">
        <v>1932</v>
      </c>
      <c r="AD58" s="253">
        <v>0</v>
      </c>
      <c r="AE58" s="33">
        <v>4459</v>
      </c>
      <c r="AF58" s="252">
        <v>0</v>
      </c>
      <c r="AG58" s="252">
        <v>173</v>
      </c>
      <c r="AH58" s="252">
        <v>0</v>
      </c>
      <c r="AI58" s="17">
        <f t="shared" si="4"/>
        <v>4459</v>
      </c>
      <c r="AJ58" s="12">
        <f t="shared" si="3"/>
        <v>1604</v>
      </c>
      <c r="AK58" s="113">
        <v>1604</v>
      </c>
      <c r="AL58" s="252">
        <v>216</v>
      </c>
      <c r="AM58" s="255">
        <v>0</v>
      </c>
      <c r="AN58" s="254">
        <v>7097</v>
      </c>
      <c r="AO58" s="253">
        <v>6</v>
      </c>
      <c r="AQ58" s="87"/>
    </row>
    <row r="59" spans="1:43" ht="30">
      <c r="A59" s="18">
        <v>520073</v>
      </c>
      <c r="B59" s="93">
        <v>50</v>
      </c>
      <c r="C59" s="19" t="s">
        <v>97</v>
      </c>
      <c r="D59" s="12">
        <f t="shared" si="0"/>
        <v>69216</v>
      </c>
      <c r="E59" s="96">
        <v>65115</v>
      </c>
      <c r="F59" s="91">
        <v>10802</v>
      </c>
      <c r="G59" s="91">
        <v>7804</v>
      </c>
      <c r="H59" s="91">
        <v>0</v>
      </c>
      <c r="I59" s="91">
        <v>0</v>
      </c>
      <c r="J59" s="91">
        <v>0</v>
      </c>
      <c r="K59" s="91">
        <v>0</v>
      </c>
      <c r="L59" s="92">
        <v>4101</v>
      </c>
      <c r="M59" s="90">
        <f t="shared" si="1"/>
        <v>77370</v>
      </c>
      <c r="N59" s="252">
        <v>71198</v>
      </c>
      <c r="O59" s="252">
        <v>3111</v>
      </c>
      <c r="P59" s="252">
        <v>8</v>
      </c>
      <c r="Q59" s="252">
        <v>5753</v>
      </c>
      <c r="R59" s="252">
        <v>1596</v>
      </c>
      <c r="S59" s="252">
        <v>0</v>
      </c>
      <c r="T59" s="252">
        <v>0</v>
      </c>
      <c r="U59" s="252">
        <v>410</v>
      </c>
      <c r="V59" s="252">
        <v>0</v>
      </c>
      <c r="W59" s="252">
        <v>4878</v>
      </c>
      <c r="X59" s="252">
        <v>0</v>
      </c>
      <c r="Y59" s="253">
        <v>6172</v>
      </c>
      <c r="Z59" s="12">
        <f t="shared" si="2"/>
        <v>23427</v>
      </c>
      <c r="AA59" s="113">
        <v>17271</v>
      </c>
      <c r="AB59" s="252">
        <v>397</v>
      </c>
      <c r="AC59" s="252">
        <v>5759</v>
      </c>
      <c r="AD59" s="253">
        <v>0</v>
      </c>
      <c r="AE59" s="33">
        <v>5686</v>
      </c>
      <c r="AF59" s="252">
        <v>0</v>
      </c>
      <c r="AG59" s="252">
        <v>431</v>
      </c>
      <c r="AH59" s="252">
        <v>72</v>
      </c>
      <c r="AI59" s="17">
        <f t="shared" si="4"/>
        <v>5758</v>
      </c>
      <c r="AJ59" s="12">
        <f t="shared" si="3"/>
        <v>2381</v>
      </c>
      <c r="AK59" s="113">
        <v>2381</v>
      </c>
      <c r="AL59" s="252">
        <v>183</v>
      </c>
      <c r="AM59" s="255">
        <v>0</v>
      </c>
      <c r="AN59" s="254">
        <v>11460</v>
      </c>
      <c r="AO59" s="253">
        <v>25</v>
      </c>
      <c r="AQ59" s="87"/>
    </row>
    <row r="60" spans="1:43" ht="30">
      <c r="A60" s="18">
        <v>520074</v>
      </c>
      <c r="B60" s="93">
        <v>51</v>
      </c>
      <c r="C60" s="19" t="s">
        <v>98</v>
      </c>
      <c r="D60" s="12">
        <f t="shared" si="0"/>
        <v>47176</v>
      </c>
      <c r="E60" s="96">
        <v>41231</v>
      </c>
      <c r="F60" s="91">
        <v>6824</v>
      </c>
      <c r="G60" s="91">
        <v>6268</v>
      </c>
      <c r="H60" s="91">
        <v>0</v>
      </c>
      <c r="I60" s="91">
        <v>0</v>
      </c>
      <c r="J60" s="91">
        <v>0</v>
      </c>
      <c r="K60" s="91">
        <v>0</v>
      </c>
      <c r="L60" s="92">
        <v>5945</v>
      </c>
      <c r="M60" s="90">
        <f t="shared" si="1"/>
        <v>31434</v>
      </c>
      <c r="N60" s="252">
        <v>26180</v>
      </c>
      <c r="O60" s="252">
        <v>1205</v>
      </c>
      <c r="P60" s="252">
        <v>0</v>
      </c>
      <c r="Q60" s="252">
        <v>2824</v>
      </c>
      <c r="R60" s="252">
        <v>1171</v>
      </c>
      <c r="S60" s="252">
        <v>3</v>
      </c>
      <c r="T60" s="252">
        <v>335</v>
      </c>
      <c r="U60" s="252">
        <v>32</v>
      </c>
      <c r="V60" s="252">
        <v>0</v>
      </c>
      <c r="W60" s="252">
        <v>3021</v>
      </c>
      <c r="X60" s="252">
        <v>0</v>
      </c>
      <c r="Y60" s="253">
        <v>5254</v>
      </c>
      <c r="Z60" s="12">
        <f t="shared" si="2"/>
        <v>9997</v>
      </c>
      <c r="AA60" s="113">
        <v>6650</v>
      </c>
      <c r="AB60" s="252">
        <v>21</v>
      </c>
      <c r="AC60" s="252">
        <v>3326</v>
      </c>
      <c r="AD60" s="253">
        <v>0</v>
      </c>
      <c r="AE60" s="33">
        <v>3881</v>
      </c>
      <c r="AF60" s="252">
        <v>0</v>
      </c>
      <c r="AG60" s="252">
        <v>378</v>
      </c>
      <c r="AH60" s="252">
        <v>0</v>
      </c>
      <c r="AI60" s="17">
        <f t="shared" si="4"/>
        <v>3881</v>
      </c>
      <c r="AJ60" s="12">
        <f t="shared" si="3"/>
        <v>1240</v>
      </c>
      <c r="AK60" s="113">
        <v>1240</v>
      </c>
      <c r="AL60" s="252">
        <v>123</v>
      </c>
      <c r="AM60" s="255">
        <v>0</v>
      </c>
      <c r="AN60" s="254">
        <v>7651</v>
      </c>
      <c r="AO60" s="253">
        <v>6</v>
      </c>
      <c r="AQ60" s="87"/>
    </row>
    <row r="61" spans="1:43" ht="30">
      <c r="A61" s="18">
        <v>520076</v>
      </c>
      <c r="B61" s="93">
        <v>52</v>
      </c>
      <c r="C61" s="19" t="s">
        <v>99</v>
      </c>
      <c r="D61" s="12">
        <f t="shared" si="0"/>
        <v>22194</v>
      </c>
      <c r="E61" s="96">
        <v>18608</v>
      </c>
      <c r="F61" s="91">
        <v>2097</v>
      </c>
      <c r="G61" s="91">
        <v>2133</v>
      </c>
      <c r="H61" s="91">
        <v>0</v>
      </c>
      <c r="I61" s="91">
        <v>0</v>
      </c>
      <c r="J61" s="91">
        <v>0</v>
      </c>
      <c r="K61" s="91">
        <v>0</v>
      </c>
      <c r="L61" s="92">
        <v>3586</v>
      </c>
      <c r="M61" s="90">
        <f t="shared" si="1"/>
        <v>25384</v>
      </c>
      <c r="N61" s="252">
        <v>21989</v>
      </c>
      <c r="O61" s="252">
        <v>0</v>
      </c>
      <c r="P61" s="252">
        <v>0</v>
      </c>
      <c r="Q61" s="252">
        <v>1000</v>
      </c>
      <c r="R61" s="252">
        <v>411</v>
      </c>
      <c r="S61" s="252">
        <v>1</v>
      </c>
      <c r="T61" s="252">
        <v>117</v>
      </c>
      <c r="U61" s="252">
        <v>102</v>
      </c>
      <c r="V61" s="252">
        <v>0</v>
      </c>
      <c r="W61" s="252">
        <v>1551</v>
      </c>
      <c r="X61" s="252">
        <v>0</v>
      </c>
      <c r="Y61" s="253">
        <v>3395</v>
      </c>
      <c r="Z61" s="12">
        <f t="shared" si="2"/>
        <v>5868</v>
      </c>
      <c r="AA61" s="113">
        <v>4357</v>
      </c>
      <c r="AB61" s="252">
        <v>79</v>
      </c>
      <c r="AC61" s="252">
        <v>1432</v>
      </c>
      <c r="AD61" s="253">
        <v>0</v>
      </c>
      <c r="AE61" s="33">
        <v>1571</v>
      </c>
      <c r="AF61" s="252">
        <v>0</v>
      </c>
      <c r="AG61" s="252">
        <v>0</v>
      </c>
      <c r="AH61" s="252">
        <v>0</v>
      </c>
      <c r="AI61" s="17">
        <f t="shared" si="4"/>
        <v>1571</v>
      </c>
      <c r="AJ61" s="12">
        <f t="shared" si="3"/>
        <v>605</v>
      </c>
      <c r="AK61" s="113">
        <v>605</v>
      </c>
      <c r="AL61" s="252">
        <v>0</v>
      </c>
      <c r="AM61" s="255">
        <v>0</v>
      </c>
      <c r="AN61" s="254">
        <v>3747</v>
      </c>
      <c r="AO61" s="253">
        <v>3</v>
      </c>
      <c r="AQ61" s="87"/>
    </row>
    <row r="62" spans="1:43" ht="30">
      <c r="A62" s="18">
        <v>520077</v>
      </c>
      <c r="B62" s="93">
        <v>53</v>
      </c>
      <c r="C62" s="19" t="s">
        <v>100</v>
      </c>
      <c r="D62" s="12">
        <f t="shared" si="0"/>
        <v>2361</v>
      </c>
      <c r="E62" s="96">
        <v>2236</v>
      </c>
      <c r="F62" s="91">
        <v>81</v>
      </c>
      <c r="G62" s="91">
        <v>278</v>
      </c>
      <c r="H62" s="91">
        <v>0</v>
      </c>
      <c r="I62" s="91">
        <v>0</v>
      </c>
      <c r="J62" s="91">
        <v>0</v>
      </c>
      <c r="K62" s="91">
        <v>0</v>
      </c>
      <c r="L62" s="92">
        <v>125</v>
      </c>
      <c r="M62" s="90">
        <f t="shared" si="1"/>
        <v>1335</v>
      </c>
      <c r="N62" s="252">
        <v>1245</v>
      </c>
      <c r="O62" s="252">
        <v>0</v>
      </c>
      <c r="P62" s="252">
        <v>0</v>
      </c>
      <c r="Q62" s="252">
        <v>921</v>
      </c>
      <c r="R62" s="252">
        <v>0</v>
      </c>
      <c r="S62" s="252">
        <v>0</v>
      </c>
      <c r="T62" s="252">
        <v>0</v>
      </c>
      <c r="U62" s="252">
        <v>0</v>
      </c>
      <c r="V62" s="252">
        <v>0</v>
      </c>
      <c r="W62" s="252">
        <v>154</v>
      </c>
      <c r="X62" s="252">
        <v>0</v>
      </c>
      <c r="Y62" s="253">
        <v>90</v>
      </c>
      <c r="Z62" s="12">
        <f t="shared" si="2"/>
        <v>316</v>
      </c>
      <c r="AA62" s="113">
        <v>143</v>
      </c>
      <c r="AB62" s="252">
        <v>1</v>
      </c>
      <c r="AC62" s="252">
        <v>172</v>
      </c>
      <c r="AD62" s="253">
        <v>0</v>
      </c>
      <c r="AE62" s="33">
        <v>195</v>
      </c>
      <c r="AF62" s="252">
        <v>0</v>
      </c>
      <c r="AG62" s="252">
        <v>0</v>
      </c>
      <c r="AH62" s="252">
        <v>0</v>
      </c>
      <c r="AI62" s="17">
        <f t="shared" si="4"/>
        <v>195</v>
      </c>
      <c r="AJ62" s="12">
        <f t="shared" si="3"/>
        <v>44</v>
      </c>
      <c r="AK62" s="113">
        <v>44</v>
      </c>
      <c r="AL62" s="252">
        <v>0</v>
      </c>
      <c r="AM62" s="255">
        <v>0</v>
      </c>
      <c r="AN62" s="254">
        <v>731</v>
      </c>
      <c r="AO62" s="253">
        <v>1</v>
      </c>
      <c r="AQ62" s="87"/>
    </row>
    <row r="63" spans="1:43" ht="30">
      <c r="A63" s="18">
        <v>520078</v>
      </c>
      <c r="B63" s="93">
        <v>54</v>
      </c>
      <c r="C63" s="19" t="s">
        <v>101</v>
      </c>
      <c r="D63" s="12">
        <f t="shared" si="0"/>
        <v>41832</v>
      </c>
      <c r="E63" s="96">
        <v>38160</v>
      </c>
      <c r="F63" s="91">
        <v>3875</v>
      </c>
      <c r="G63" s="91">
        <v>5155</v>
      </c>
      <c r="H63" s="91">
        <v>0</v>
      </c>
      <c r="I63" s="91">
        <v>0</v>
      </c>
      <c r="J63" s="91">
        <v>0</v>
      </c>
      <c r="K63" s="91">
        <v>0</v>
      </c>
      <c r="L63" s="92">
        <v>3672</v>
      </c>
      <c r="M63" s="90">
        <f t="shared" si="1"/>
        <v>29858</v>
      </c>
      <c r="N63" s="252">
        <v>24018</v>
      </c>
      <c r="O63" s="252">
        <v>0</v>
      </c>
      <c r="P63" s="252">
        <v>0</v>
      </c>
      <c r="Q63" s="252">
        <v>1153</v>
      </c>
      <c r="R63" s="252">
        <v>275</v>
      </c>
      <c r="S63" s="252">
        <v>1</v>
      </c>
      <c r="T63" s="252">
        <v>0</v>
      </c>
      <c r="U63" s="252">
        <v>20</v>
      </c>
      <c r="V63" s="252">
        <v>0</v>
      </c>
      <c r="W63" s="252">
        <v>1846</v>
      </c>
      <c r="X63" s="252">
        <v>0</v>
      </c>
      <c r="Y63" s="253">
        <v>5840</v>
      </c>
      <c r="Z63" s="12">
        <f t="shared" si="2"/>
        <v>8136</v>
      </c>
      <c r="AA63" s="113">
        <v>5356</v>
      </c>
      <c r="AB63" s="252">
        <v>59</v>
      </c>
      <c r="AC63" s="252">
        <v>2721</v>
      </c>
      <c r="AD63" s="253">
        <v>0</v>
      </c>
      <c r="AE63" s="33">
        <v>1743</v>
      </c>
      <c r="AF63" s="252">
        <v>0</v>
      </c>
      <c r="AG63" s="252">
        <v>0</v>
      </c>
      <c r="AH63" s="252">
        <v>0</v>
      </c>
      <c r="AI63" s="17">
        <f t="shared" si="4"/>
        <v>1743</v>
      </c>
      <c r="AJ63" s="12">
        <f t="shared" si="3"/>
        <v>827</v>
      </c>
      <c r="AK63" s="113">
        <v>827</v>
      </c>
      <c r="AL63" s="252">
        <v>80</v>
      </c>
      <c r="AM63" s="255">
        <v>0</v>
      </c>
      <c r="AN63" s="254">
        <v>4466</v>
      </c>
      <c r="AO63" s="253">
        <v>7</v>
      </c>
      <c r="AQ63" s="87"/>
    </row>
    <row r="64" spans="1:43" ht="30">
      <c r="A64" s="18">
        <v>520079</v>
      </c>
      <c r="B64" s="93">
        <v>55</v>
      </c>
      <c r="C64" s="19" t="s">
        <v>102</v>
      </c>
      <c r="D64" s="12">
        <f t="shared" si="0"/>
        <v>24162</v>
      </c>
      <c r="E64" s="96">
        <v>20916</v>
      </c>
      <c r="F64" s="91">
        <v>1640</v>
      </c>
      <c r="G64" s="91">
        <v>2166</v>
      </c>
      <c r="H64" s="91">
        <v>0</v>
      </c>
      <c r="I64" s="91">
        <v>0</v>
      </c>
      <c r="J64" s="91">
        <v>0</v>
      </c>
      <c r="K64" s="91">
        <v>0</v>
      </c>
      <c r="L64" s="92">
        <v>3246</v>
      </c>
      <c r="M64" s="90">
        <f t="shared" si="1"/>
        <v>11869</v>
      </c>
      <c r="N64" s="252">
        <v>9848</v>
      </c>
      <c r="O64" s="252">
        <v>0</v>
      </c>
      <c r="P64" s="252">
        <v>0</v>
      </c>
      <c r="Q64" s="252">
        <v>702</v>
      </c>
      <c r="R64" s="252">
        <v>289</v>
      </c>
      <c r="S64" s="252">
        <v>1</v>
      </c>
      <c r="T64" s="252">
        <v>82</v>
      </c>
      <c r="U64" s="252">
        <v>0</v>
      </c>
      <c r="V64" s="252">
        <v>0</v>
      </c>
      <c r="W64" s="252">
        <v>1040</v>
      </c>
      <c r="X64" s="252">
        <v>0</v>
      </c>
      <c r="Y64" s="253">
        <v>2021</v>
      </c>
      <c r="Z64" s="12">
        <f t="shared" si="2"/>
        <v>4078</v>
      </c>
      <c r="AA64" s="113">
        <v>3187</v>
      </c>
      <c r="AB64" s="252">
        <v>5</v>
      </c>
      <c r="AC64" s="252">
        <v>886</v>
      </c>
      <c r="AD64" s="253">
        <v>0</v>
      </c>
      <c r="AE64" s="33">
        <v>1431</v>
      </c>
      <c r="AF64" s="252">
        <v>0</v>
      </c>
      <c r="AG64" s="252">
        <v>0</v>
      </c>
      <c r="AH64" s="252">
        <v>0</v>
      </c>
      <c r="AI64" s="17">
        <f t="shared" si="4"/>
        <v>1431</v>
      </c>
      <c r="AJ64" s="12">
        <f t="shared" si="3"/>
        <v>719</v>
      </c>
      <c r="AK64" s="113">
        <v>719</v>
      </c>
      <c r="AL64" s="252">
        <v>0</v>
      </c>
      <c r="AM64" s="255">
        <v>0</v>
      </c>
      <c r="AN64" s="254">
        <v>2644</v>
      </c>
      <c r="AO64" s="253">
        <v>6</v>
      </c>
      <c r="AQ64" s="87"/>
    </row>
    <row r="65" spans="1:43" ht="30">
      <c r="A65" s="18">
        <v>520080</v>
      </c>
      <c r="B65" s="93">
        <v>56</v>
      </c>
      <c r="C65" s="19" t="s">
        <v>103</v>
      </c>
      <c r="D65" s="12">
        <f t="shared" si="0"/>
        <v>5081</v>
      </c>
      <c r="E65" s="96">
        <v>4890</v>
      </c>
      <c r="F65" s="91">
        <v>401</v>
      </c>
      <c r="G65" s="91">
        <v>585</v>
      </c>
      <c r="H65" s="91">
        <v>0</v>
      </c>
      <c r="I65" s="91">
        <v>0</v>
      </c>
      <c r="J65" s="91">
        <v>0</v>
      </c>
      <c r="K65" s="91">
        <v>0</v>
      </c>
      <c r="L65" s="92">
        <v>191</v>
      </c>
      <c r="M65" s="90">
        <f t="shared" si="1"/>
        <v>5353</v>
      </c>
      <c r="N65" s="252">
        <v>5017</v>
      </c>
      <c r="O65" s="252">
        <v>0</v>
      </c>
      <c r="P65" s="252">
        <v>0</v>
      </c>
      <c r="Q65" s="252">
        <v>328</v>
      </c>
      <c r="R65" s="252">
        <v>242</v>
      </c>
      <c r="S65" s="252">
        <v>0</v>
      </c>
      <c r="T65" s="252">
        <v>0</v>
      </c>
      <c r="U65" s="252">
        <v>0</v>
      </c>
      <c r="V65" s="252">
        <v>0</v>
      </c>
      <c r="W65" s="252">
        <v>275</v>
      </c>
      <c r="X65" s="252">
        <v>0</v>
      </c>
      <c r="Y65" s="253">
        <v>336</v>
      </c>
      <c r="Z65" s="12">
        <f t="shared" si="2"/>
        <v>1176</v>
      </c>
      <c r="AA65" s="113">
        <v>680</v>
      </c>
      <c r="AB65" s="252">
        <v>5</v>
      </c>
      <c r="AC65" s="252">
        <v>491</v>
      </c>
      <c r="AD65" s="253">
        <v>0</v>
      </c>
      <c r="AE65" s="33">
        <v>326</v>
      </c>
      <c r="AF65" s="252">
        <v>0</v>
      </c>
      <c r="AG65" s="252">
        <v>0</v>
      </c>
      <c r="AH65" s="252">
        <v>0</v>
      </c>
      <c r="AI65" s="17">
        <f t="shared" si="4"/>
        <v>326</v>
      </c>
      <c r="AJ65" s="12">
        <f t="shared" si="3"/>
        <v>138</v>
      </c>
      <c r="AK65" s="113">
        <v>138</v>
      </c>
      <c r="AL65" s="252">
        <v>0</v>
      </c>
      <c r="AM65" s="255">
        <v>0</v>
      </c>
      <c r="AN65" s="254">
        <v>625</v>
      </c>
      <c r="AO65" s="253">
        <v>1</v>
      </c>
      <c r="AQ65" s="87"/>
    </row>
    <row r="66" spans="1:43" ht="30">
      <c r="A66" s="18">
        <v>520082</v>
      </c>
      <c r="B66" s="93">
        <v>57</v>
      </c>
      <c r="C66" s="19" t="s">
        <v>104</v>
      </c>
      <c r="D66" s="12">
        <f t="shared" si="0"/>
        <v>201</v>
      </c>
      <c r="E66" s="96">
        <v>86</v>
      </c>
      <c r="F66" s="91">
        <v>18</v>
      </c>
      <c r="G66" s="91">
        <v>3</v>
      </c>
      <c r="H66" s="91">
        <v>0</v>
      </c>
      <c r="I66" s="91">
        <v>0</v>
      </c>
      <c r="J66" s="91">
        <v>0</v>
      </c>
      <c r="K66" s="91">
        <v>0</v>
      </c>
      <c r="L66" s="92">
        <v>115</v>
      </c>
      <c r="M66" s="90">
        <f t="shared" si="1"/>
        <v>166</v>
      </c>
      <c r="N66" s="252">
        <v>147</v>
      </c>
      <c r="O66" s="252">
        <v>0</v>
      </c>
      <c r="P66" s="252">
        <v>0</v>
      </c>
      <c r="Q66" s="252">
        <v>472</v>
      </c>
      <c r="R66" s="252">
        <v>409</v>
      </c>
      <c r="S66" s="252">
        <v>1</v>
      </c>
      <c r="T66" s="252">
        <v>119</v>
      </c>
      <c r="U66" s="252">
        <v>17</v>
      </c>
      <c r="V66" s="252">
        <v>0</v>
      </c>
      <c r="W66" s="252">
        <v>9</v>
      </c>
      <c r="X66" s="252">
        <v>0</v>
      </c>
      <c r="Y66" s="253">
        <v>19</v>
      </c>
      <c r="Z66" s="12">
        <f t="shared" si="2"/>
        <v>85</v>
      </c>
      <c r="AA66" s="113">
        <v>14</v>
      </c>
      <c r="AB66" s="252">
        <v>1</v>
      </c>
      <c r="AC66" s="252">
        <v>70</v>
      </c>
      <c r="AD66" s="253">
        <v>0</v>
      </c>
      <c r="AE66" s="33">
        <v>23</v>
      </c>
      <c r="AF66" s="252">
        <v>0</v>
      </c>
      <c r="AG66" s="252">
        <v>0</v>
      </c>
      <c r="AH66" s="252">
        <v>0</v>
      </c>
      <c r="AI66" s="17">
        <f t="shared" si="4"/>
        <v>23</v>
      </c>
      <c r="AJ66" s="12">
        <f t="shared" si="3"/>
        <v>6</v>
      </c>
      <c r="AK66" s="113">
        <v>6</v>
      </c>
      <c r="AL66" s="252">
        <v>0</v>
      </c>
      <c r="AM66" s="255">
        <v>0</v>
      </c>
      <c r="AN66" s="254">
        <v>59</v>
      </c>
      <c r="AO66" s="253">
        <v>0</v>
      </c>
      <c r="AQ66" s="87"/>
    </row>
    <row r="67" spans="1:43" ht="30">
      <c r="A67" s="18">
        <v>520084</v>
      </c>
      <c r="B67" s="93">
        <v>58</v>
      </c>
      <c r="C67" s="19" t="s">
        <v>105</v>
      </c>
      <c r="D67" s="12">
        <f t="shared" si="0"/>
        <v>31973</v>
      </c>
      <c r="E67" s="96">
        <v>27709</v>
      </c>
      <c r="F67" s="91">
        <v>3216</v>
      </c>
      <c r="G67" s="91">
        <v>2517</v>
      </c>
      <c r="H67" s="91">
        <v>0</v>
      </c>
      <c r="I67" s="91">
        <v>0</v>
      </c>
      <c r="J67" s="91">
        <v>0</v>
      </c>
      <c r="K67" s="91">
        <v>0</v>
      </c>
      <c r="L67" s="92">
        <v>4264</v>
      </c>
      <c r="M67" s="90">
        <f t="shared" si="1"/>
        <v>20744</v>
      </c>
      <c r="N67" s="252">
        <v>19061</v>
      </c>
      <c r="O67" s="252">
        <v>1067</v>
      </c>
      <c r="P67" s="252">
        <v>0</v>
      </c>
      <c r="Q67" s="252">
        <v>1619</v>
      </c>
      <c r="R67" s="252">
        <v>390</v>
      </c>
      <c r="S67" s="252">
        <v>0</v>
      </c>
      <c r="T67" s="252">
        <v>116</v>
      </c>
      <c r="U67" s="252">
        <v>0</v>
      </c>
      <c r="V67" s="252">
        <v>0</v>
      </c>
      <c r="W67" s="252">
        <v>1694</v>
      </c>
      <c r="X67" s="252">
        <v>0</v>
      </c>
      <c r="Y67" s="253">
        <v>1683</v>
      </c>
      <c r="Z67" s="12">
        <f t="shared" si="2"/>
        <v>3815</v>
      </c>
      <c r="AA67" s="113">
        <v>1024</v>
      </c>
      <c r="AB67" s="252">
        <v>46</v>
      </c>
      <c r="AC67" s="252">
        <v>2745</v>
      </c>
      <c r="AD67" s="253">
        <v>0</v>
      </c>
      <c r="AE67" s="33">
        <v>2041</v>
      </c>
      <c r="AF67" s="252">
        <v>0</v>
      </c>
      <c r="AG67" s="252">
        <v>0</v>
      </c>
      <c r="AH67" s="252">
        <v>0</v>
      </c>
      <c r="AI67" s="17">
        <f t="shared" si="4"/>
        <v>2041</v>
      </c>
      <c r="AJ67" s="12">
        <f t="shared" si="3"/>
        <v>687</v>
      </c>
      <c r="AK67" s="113">
        <v>687</v>
      </c>
      <c r="AL67" s="252">
        <v>0</v>
      </c>
      <c r="AM67" s="255">
        <v>0</v>
      </c>
      <c r="AN67" s="254">
        <v>4512</v>
      </c>
      <c r="AO67" s="253">
        <v>0</v>
      </c>
      <c r="AQ67" s="87"/>
    </row>
    <row r="68" spans="1:43" ht="30">
      <c r="A68" s="18">
        <v>520085</v>
      </c>
      <c r="B68" s="93">
        <v>59</v>
      </c>
      <c r="C68" s="19" t="s">
        <v>106</v>
      </c>
      <c r="D68" s="12">
        <f t="shared" si="0"/>
        <v>31619</v>
      </c>
      <c r="E68" s="96">
        <v>27312</v>
      </c>
      <c r="F68" s="91">
        <v>2692</v>
      </c>
      <c r="G68" s="91">
        <v>2310</v>
      </c>
      <c r="H68" s="91">
        <v>0</v>
      </c>
      <c r="I68" s="91">
        <v>0</v>
      </c>
      <c r="J68" s="91">
        <v>0</v>
      </c>
      <c r="K68" s="91">
        <v>0</v>
      </c>
      <c r="L68" s="92">
        <v>4307</v>
      </c>
      <c r="M68" s="90">
        <f t="shared" si="1"/>
        <v>18644</v>
      </c>
      <c r="N68" s="252">
        <v>15938</v>
      </c>
      <c r="O68" s="252">
        <v>0</v>
      </c>
      <c r="P68" s="252">
        <v>0</v>
      </c>
      <c r="Q68" s="252">
        <v>1560</v>
      </c>
      <c r="R68" s="252">
        <v>624</v>
      </c>
      <c r="S68" s="252">
        <v>0</v>
      </c>
      <c r="T68" s="252">
        <v>0</v>
      </c>
      <c r="U68" s="252">
        <v>0</v>
      </c>
      <c r="V68" s="252">
        <v>0</v>
      </c>
      <c r="W68" s="252">
        <v>1855</v>
      </c>
      <c r="X68" s="252">
        <v>0</v>
      </c>
      <c r="Y68" s="253">
        <v>2706</v>
      </c>
      <c r="Z68" s="12">
        <f t="shared" si="2"/>
        <v>5171</v>
      </c>
      <c r="AA68" s="113">
        <v>3952</v>
      </c>
      <c r="AB68" s="252">
        <v>30</v>
      </c>
      <c r="AC68" s="252">
        <v>1189</v>
      </c>
      <c r="AD68" s="253">
        <v>0</v>
      </c>
      <c r="AE68" s="33">
        <v>1548</v>
      </c>
      <c r="AF68" s="252">
        <v>0</v>
      </c>
      <c r="AG68" s="252">
        <v>0</v>
      </c>
      <c r="AH68" s="252">
        <v>0</v>
      </c>
      <c r="AI68" s="17">
        <f t="shared" si="4"/>
        <v>1548</v>
      </c>
      <c r="AJ68" s="12">
        <f t="shared" si="3"/>
        <v>694</v>
      </c>
      <c r="AK68" s="113">
        <v>694</v>
      </c>
      <c r="AL68" s="252">
        <v>238.99999999999994</v>
      </c>
      <c r="AM68" s="255">
        <v>0</v>
      </c>
      <c r="AN68" s="254">
        <v>4563</v>
      </c>
      <c r="AO68" s="253">
        <v>10</v>
      </c>
      <c r="AQ68" s="87"/>
    </row>
    <row r="69" spans="1:43" ht="30">
      <c r="A69" s="18">
        <v>520087</v>
      </c>
      <c r="B69" s="93">
        <v>60</v>
      </c>
      <c r="C69" s="19" t="s">
        <v>107</v>
      </c>
      <c r="D69" s="12">
        <f t="shared" si="0"/>
        <v>57915</v>
      </c>
      <c r="E69" s="96">
        <v>51525</v>
      </c>
      <c r="F69" s="91">
        <v>5456</v>
      </c>
      <c r="G69" s="91">
        <v>4816</v>
      </c>
      <c r="H69" s="91">
        <v>0</v>
      </c>
      <c r="I69" s="91">
        <v>0</v>
      </c>
      <c r="J69" s="91">
        <v>0</v>
      </c>
      <c r="K69" s="91">
        <v>0</v>
      </c>
      <c r="L69" s="92">
        <v>6390</v>
      </c>
      <c r="M69" s="90">
        <f t="shared" si="1"/>
        <v>36368</v>
      </c>
      <c r="N69" s="252">
        <v>30699</v>
      </c>
      <c r="O69" s="252">
        <v>0</v>
      </c>
      <c r="P69" s="252">
        <v>0</v>
      </c>
      <c r="Q69" s="252">
        <v>1697</v>
      </c>
      <c r="R69" s="252">
        <v>698</v>
      </c>
      <c r="S69" s="252">
        <v>1</v>
      </c>
      <c r="T69" s="252">
        <v>198</v>
      </c>
      <c r="U69" s="252">
        <v>100</v>
      </c>
      <c r="V69" s="252">
        <v>0</v>
      </c>
      <c r="W69" s="252">
        <v>2581</v>
      </c>
      <c r="X69" s="252">
        <v>0</v>
      </c>
      <c r="Y69" s="253">
        <v>5669</v>
      </c>
      <c r="Z69" s="12">
        <f t="shared" si="2"/>
        <v>8527</v>
      </c>
      <c r="AA69" s="113">
        <v>7213</v>
      </c>
      <c r="AB69" s="252">
        <v>5</v>
      </c>
      <c r="AC69" s="252">
        <v>1309</v>
      </c>
      <c r="AD69" s="253">
        <v>0</v>
      </c>
      <c r="AE69" s="33">
        <v>2461</v>
      </c>
      <c r="AF69" s="252">
        <v>0</v>
      </c>
      <c r="AG69" s="252">
        <v>0</v>
      </c>
      <c r="AH69" s="252">
        <v>161</v>
      </c>
      <c r="AI69" s="17">
        <f t="shared" si="4"/>
        <v>2622</v>
      </c>
      <c r="AJ69" s="12">
        <f t="shared" si="3"/>
        <v>981</v>
      </c>
      <c r="AK69" s="113">
        <v>981</v>
      </c>
      <c r="AL69" s="252">
        <v>0</v>
      </c>
      <c r="AM69" s="255">
        <v>0</v>
      </c>
      <c r="AN69" s="254">
        <v>5773</v>
      </c>
      <c r="AO69" s="253">
        <v>5</v>
      </c>
      <c r="AQ69" s="87"/>
    </row>
    <row r="70" spans="1:43" ht="30">
      <c r="A70" s="18">
        <v>520086</v>
      </c>
      <c r="B70" s="93">
        <v>61</v>
      </c>
      <c r="C70" s="19" t="s">
        <v>108</v>
      </c>
      <c r="D70" s="12">
        <f t="shared" si="0"/>
        <v>2018</v>
      </c>
      <c r="E70" s="96">
        <v>1340</v>
      </c>
      <c r="F70" s="91">
        <v>82</v>
      </c>
      <c r="G70" s="91">
        <v>184</v>
      </c>
      <c r="H70" s="91">
        <v>0</v>
      </c>
      <c r="I70" s="91">
        <v>0</v>
      </c>
      <c r="J70" s="91">
        <v>0</v>
      </c>
      <c r="K70" s="91">
        <v>0</v>
      </c>
      <c r="L70" s="92">
        <v>678</v>
      </c>
      <c r="M70" s="90">
        <f t="shared" si="1"/>
        <v>1190</v>
      </c>
      <c r="N70" s="252">
        <v>890</v>
      </c>
      <c r="O70" s="252">
        <v>0</v>
      </c>
      <c r="P70" s="252">
        <v>0</v>
      </c>
      <c r="Q70" s="252">
        <v>828</v>
      </c>
      <c r="R70" s="252">
        <v>343</v>
      </c>
      <c r="S70" s="252">
        <v>1</v>
      </c>
      <c r="T70" s="252">
        <v>45</v>
      </c>
      <c r="U70" s="252">
        <v>0</v>
      </c>
      <c r="V70" s="252">
        <v>0</v>
      </c>
      <c r="W70" s="252">
        <v>90</v>
      </c>
      <c r="X70" s="252">
        <v>0</v>
      </c>
      <c r="Y70" s="253">
        <v>300</v>
      </c>
      <c r="Z70" s="12">
        <f t="shared" si="2"/>
        <v>186</v>
      </c>
      <c r="AA70" s="113">
        <v>72</v>
      </c>
      <c r="AB70" s="252">
        <v>21</v>
      </c>
      <c r="AC70" s="252">
        <v>93</v>
      </c>
      <c r="AD70" s="253">
        <v>0</v>
      </c>
      <c r="AE70" s="33">
        <v>120</v>
      </c>
      <c r="AF70" s="252">
        <v>0</v>
      </c>
      <c r="AG70" s="252">
        <v>0</v>
      </c>
      <c r="AH70" s="252">
        <v>0</v>
      </c>
      <c r="AI70" s="17">
        <f t="shared" si="4"/>
        <v>120</v>
      </c>
      <c r="AJ70" s="12">
        <f t="shared" si="3"/>
        <v>40</v>
      </c>
      <c r="AK70" s="113">
        <v>40</v>
      </c>
      <c r="AL70" s="252">
        <v>0</v>
      </c>
      <c r="AM70" s="255">
        <v>0</v>
      </c>
      <c r="AN70" s="254">
        <v>389</v>
      </c>
      <c r="AO70" s="253">
        <v>1</v>
      </c>
      <c r="AQ70" s="87"/>
    </row>
    <row r="71" spans="1:43" ht="30.75" thickBot="1">
      <c r="A71" s="88">
        <v>520088</v>
      </c>
      <c r="B71" s="111">
        <v>62</v>
      </c>
      <c r="C71" s="20" t="s">
        <v>109</v>
      </c>
      <c r="D71" s="22">
        <f t="shared" si="0"/>
        <v>21713</v>
      </c>
      <c r="E71" s="109">
        <v>19098</v>
      </c>
      <c r="F71" s="107">
        <v>1695</v>
      </c>
      <c r="G71" s="107">
        <v>1837</v>
      </c>
      <c r="H71" s="107">
        <v>0</v>
      </c>
      <c r="I71" s="107">
        <v>0</v>
      </c>
      <c r="J71" s="107">
        <v>0</v>
      </c>
      <c r="K71" s="107">
        <v>1628</v>
      </c>
      <c r="L71" s="43">
        <v>987</v>
      </c>
      <c r="M71" s="125">
        <f t="shared" si="1"/>
        <v>8205</v>
      </c>
      <c r="N71" s="256">
        <v>7053</v>
      </c>
      <c r="O71" s="256">
        <v>476</v>
      </c>
      <c r="P71" s="256">
        <v>0</v>
      </c>
      <c r="Q71" s="256">
        <v>563</v>
      </c>
      <c r="R71" s="256">
        <v>349</v>
      </c>
      <c r="S71" s="256">
        <v>0</v>
      </c>
      <c r="T71" s="256">
        <v>75</v>
      </c>
      <c r="U71" s="256">
        <v>7</v>
      </c>
      <c r="V71" s="256">
        <v>0</v>
      </c>
      <c r="W71" s="256">
        <v>937</v>
      </c>
      <c r="X71" s="256">
        <v>0</v>
      </c>
      <c r="Y71" s="43">
        <v>1152</v>
      </c>
      <c r="Z71" s="22">
        <f t="shared" si="2"/>
        <v>2603</v>
      </c>
      <c r="AA71" s="258">
        <v>1338</v>
      </c>
      <c r="AB71" s="256">
        <v>46</v>
      </c>
      <c r="AC71" s="256">
        <v>1219</v>
      </c>
      <c r="AD71" s="43">
        <v>0</v>
      </c>
      <c r="AE71" s="126">
        <v>1381</v>
      </c>
      <c r="AF71" s="256">
        <v>0</v>
      </c>
      <c r="AG71" s="256">
        <v>51</v>
      </c>
      <c r="AH71" s="256">
        <v>0</v>
      </c>
      <c r="AI71" s="28">
        <f t="shared" si="4"/>
        <v>1381</v>
      </c>
      <c r="AJ71" s="22">
        <f t="shared" si="3"/>
        <v>594</v>
      </c>
      <c r="AK71" s="258">
        <v>594</v>
      </c>
      <c r="AL71" s="256">
        <v>68</v>
      </c>
      <c r="AM71" s="127">
        <v>0</v>
      </c>
      <c r="AN71" s="222">
        <v>3745</v>
      </c>
      <c r="AO71" s="43">
        <v>2</v>
      </c>
      <c r="AQ71" s="87"/>
    </row>
    <row r="72" spans="1:43" s="66" customFormat="1" ht="29.25" thickBot="1">
      <c r="A72" s="138" t="s">
        <v>342</v>
      </c>
      <c r="B72" s="139"/>
      <c r="C72" s="130" t="s">
        <v>343</v>
      </c>
      <c r="D72" s="131">
        <f>SUM(D8:D71)-D14-D44</f>
        <v>2655921</v>
      </c>
      <c r="E72" s="132">
        <f t="shared" ref="E72:AO72" si="8">SUM(E8:E71)-E14-E44</f>
        <v>2332835</v>
      </c>
      <c r="F72" s="133">
        <f t="shared" si="8"/>
        <v>263718</v>
      </c>
      <c r="G72" s="133">
        <f t="shared" si="8"/>
        <v>235848</v>
      </c>
      <c r="H72" s="133">
        <f t="shared" si="8"/>
        <v>0</v>
      </c>
      <c r="I72" s="133">
        <f t="shared" si="8"/>
        <v>0</v>
      </c>
      <c r="J72" s="133">
        <f t="shared" si="8"/>
        <v>0</v>
      </c>
      <c r="K72" s="133">
        <f t="shared" si="8"/>
        <v>49140</v>
      </c>
      <c r="L72" s="134">
        <f t="shared" si="8"/>
        <v>273946</v>
      </c>
      <c r="M72" s="135">
        <f t="shared" si="8"/>
        <v>1857640</v>
      </c>
      <c r="N72" s="133">
        <f t="shared" si="8"/>
        <v>1577345</v>
      </c>
      <c r="O72" s="133">
        <f t="shared" si="8"/>
        <v>26349</v>
      </c>
      <c r="P72" s="133">
        <f t="shared" si="8"/>
        <v>3099</v>
      </c>
      <c r="Q72" s="133">
        <f t="shared" si="8"/>
        <v>106972</v>
      </c>
      <c r="R72" s="133">
        <f t="shared" si="8"/>
        <v>43827</v>
      </c>
      <c r="S72" s="133">
        <f t="shared" si="8"/>
        <v>25</v>
      </c>
      <c r="T72" s="133">
        <f t="shared" si="8"/>
        <v>6461</v>
      </c>
      <c r="U72" s="133">
        <f t="shared" si="8"/>
        <v>13072</v>
      </c>
      <c r="V72" s="133">
        <f t="shared" si="8"/>
        <v>0</v>
      </c>
      <c r="W72" s="133">
        <f t="shared" si="8"/>
        <v>146739</v>
      </c>
      <c r="X72" s="133">
        <f t="shared" si="8"/>
        <v>738</v>
      </c>
      <c r="Y72" s="134">
        <f t="shared" si="8"/>
        <v>279557</v>
      </c>
      <c r="Z72" s="131">
        <f t="shared" si="8"/>
        <v>555594</v>
      </c>
      <c r="AA72" s="132">
        <f t="shared" si="8"/>
        <v>376469</v>
      </c>
      <c r="AB72" s="133">
        <f t="shared" si="8"/>
        <v>8473</v>
      </c>
      <c r="AC72" s="133">
        <f t="shared" si="8"/>
        <v>145547</v>
      </c>
      <c r="AD72" s="134">
        <f t="shared" si="8"/>
        <v>25105</v>
      </c>
      <c r="AE72" s="135">
        <f t="shared" si="8"/>
        <v>166186</v>
      </c>
      <c r="AF72" s="133">
        <f t="shared" si="8"/>
        <v>41</v>
      </c>
      <c r="AG72" s="133">
        <f t="shared" si="8"/>
        <v>8275</v>
      </c>
      <c r="AH72" s="133">
        <f t="shared" si="8"/>
        <v>1149</v>
      </c>
      <c r="AI72" s="136">
        <f t="shared" si="8"/>
        <v>167335</v>
      </c>
      <c r="AJ72" s="131">
        <f t="shared" si="8"/>
        <v>62296</v>
      </c>
      <c r="AK72" s="132">
        <f t="shared" si="8"/>
        <v>62296</v>
      </c>
      <c r="AL72" s="133">
        <f t="shared" si="8"/>
        <v>3227</v>
      </c>
      <c r="AM72" s="137">
        <f t="shared" si="8"/>
        <v>0</v>
      </c>
      <c r="AN72" s="135">
        <f t="shared" si="8"/>
        <v>349865</v>
      </c>
      <c r="AO72" s="134">
        <f t="shared" si="8"/>
        <v>384</v>
      </c>
      <c r="AQ72" s="114"/>
    </row>
    <row r="73" spans="1:43" ht="45">
      <c r="A73" s="89">
        <v>520090</v>
      </c>
      <c r="B73" s="112">
        <v>63</v>
      </c>
      <c r="C73" s="11" t="s">
        <v>110</v>
      </c>
      <c r="D73" s="21">
        <f t="shared" si="0"/>
        <v>0</v>
      </c>
      <c r="E73" s="259">
        <v>0</v>
      </c>
      <c r="F73" s="257">
        <v>0</v>
      </c>
      <c r="G73" s="257">
        <v>0</v>
      </c>
      <c r="H73" s="257">
        <v>0</v>
      </c>
      <c r="I73" s="257">
        <v>0</v>
      </c>
      <c r="J73" s="257">
        <v>0</v>
      </c>
      <c r="K73" s="257">
        <v>0</v>
      </c>
      <c r="L73" s="15">
        <v>0</v>
      </c>
      <c r="M73" s="14">
        <f t="shared" si="1"/>
        <v>0</v>
      </c>
      <c r="N73" s="257">
        <v>0</v>
      </c>
      <c r="O73" s="257">
        <v>0</v>
      </c>
      <c r="P73" s="257">
        <v>0</v>
      </c>
      <c r="Q73" s="257">
        <v>0</v>
      </c>
      <c r="R73" s="257">
        <v>0</v>
      </c>
      <c r="S73" s="257">
        <v>0</v>
      </c>
      <c r="T73" s="257">
        <v>0</v>
      </c>
      <c r="U73" s="257">
        <v>0</v>
      </c>
      <c r="V73" s="257">
        <v>0</v>
      </c>
      <c r="W73" s="257">
        <v>0</v>
      </c>
      <c r="X73" s="257">
        <v>0</v>
      </c>
      <c r="Y73" s="15">
        <v>0</v>
      </c>
      <c r="Z73" s="21">
        <f t="shared" si="2"/>
        <v>1432</v>
      </c>
      <c r="AA73" s="259">
        <v>0</v>
      </c>
      <c r="AB73" s="257">
        <v>0</v>
      </c>
      <c r="AC73" s="257">
        <v>1432</v>
      </c>
      <c r="AD73" s="15">
        <v>0</v>
      </c>
      <c r="AE73" s="16">
        <v>2210</v>
      </c>
      <c r="AF73" s="257">
        <v>0</v>
      </c>
      <c r="AG73" s="220">
        <v>34</v>
      </c>
      <c r="AH73" s="220">
        <v>0</v>
      </c>
      <c r="AI73" s="17">
        <f t="shared" si="4"/>
        <v>2210</v>
      </c>
      <c r="AJ73" s="21">
        <f t="shared" si="3"/>
        <v>405</v>
      </c>
      <c r="AK73" s="259">
        <v>405</v>
      </c>
      <c r="AL73" s="257">
        <v>33</v>
      </c>
      <c r="AM73" s="78">
        <v>0</v>
      </c>
      <c r="AN73" s="14">
        <v>0</v>
      </c>
      <c r="AO73" s="15">
        <v>0</v>
      </c>
      <c r="AQ73" s="87"/>
    </row>
    <row r="74" spans="1:43" ht="45">
      <c r="A74" s="18">
        <v>520091</v>
      </c>
      <c r="B74" s="93">
        <v>64</v>
      </c>
      <c r="C74" s="19" t="s">
        <v>111</v>
      </c>
      <c r="D74" s="12">
        <f t="shared" si="0"/>
        <v>49418</v>
      </c>
      <c r="E74" s="113">
        <v>49418</v>
      </c>
      <c r="F74" s="252">
        <v>3021</v>
      </c>
      <c r="G74" s="252">
        <v>6567</v>
      </c>
      <c r="H74" s="252">
        <v>0</v>
      </c>
      <c r="I74" s="252">
        <v>0</v>
      </c>
      <c r="J74" s="252">
        <v>0</v>
      </c>
      <c r="K74" s="252">
        <v>0</v>
      </c>
      <c r="L74" s="253">
        <v>0</v>
      </c>
      <c r="M74" s="90">
        <f t="shared" si="1"/>
        <v>22880</v>
      </c>
      <c r="N74" s="252">
        <v>22880</v>
      </c>
      <c r="O74" s="252">
        <v>0</v>
      </c>
      <c r="P74" s="252">
        <v>0</v>
      </c>
      <c r="Q74" s="252">
        <v>4693</v>
      </c>
      <c r="R74" s="252">
        <v>1481</v>
      </c>
      <c r="S74" s="252">
        <v>2</v>
      </c>
      <c r="T74" s="252">
        <v>191</v>
      </c>
      <c r="U74" s="252">
        <v>0</v>
      </c>
      <c r="V74" s="252">
        <v>0</v>
      </c>
      <c r="W74" s="252">
        <v>3911</v>
      </c>
      <c r="X74" s="252">
        <v>0</v>
      </c>
      <c r="Y74" s="253">
        <v>0</v>
      </c>
      <c r="Z74" s="12">
        <f t="shared" si="2"/>
        <v>12447</v>
      </c>
      <c r="AA74" s="113">
        <v>12447</v>
      </c>
      <c r="AB74" s="252">
        <v>0</v>
      </c>
      <c r="AC74" s="252">
        <v>0</v>
      </c>
      <c r="AD74" s="253">
        <v>0</v>
      </c>
      <c r="AE74" s="33">
        <v>0</v>
      </c>
      <c r="AF74" s="252">
        <v>0</v>
      </c>
      <c r="AG74" s="216">
        <v>0</v>
      </c>
      <c r="AH74" s="216">
        <v>0</v>
      </c>
      <c r="AI74" s="17">
        <f t="shared" si="4"/>
        <v>0</v>
      </c>
      <c r="AJ74" s="12">
        <f t="shared" si="3"/>
        <v>1249</v>
      </c>
      <c r="AK74" s="113">
        <v>1249</v>
      </c>
      <c r="AL74" s="252">
        <v>0</v>
      </c>
      <c r="AM74" s="255">
        <v>0</v>
      </c>
      <c r="AN74" s="254">
        <v>0</v>
      </c>
      <c r="AO74" s="253">
        <v>0</v>
      </c>
      <c r="AQ74" s="87"/>
    </row>
    <row r="75" spans="1:43" ht="45">
      <c r="A75" s="18">
        <v>520092</v>
      </c>
      <c r="B75" s="93">
        <v>65</v>
      </c>
      <c r="C75" s="19" t="s">
        <v>112</v>
      </c>
      <c r="D75" s="12">
        <f t="shared" si="0"/>
        <v>73025</v>
      </c>
      <c r="E75" s="113">
        <v>73025</v>
      </c>
      <c r="F75" s="252">
        <v>31572</v>
      </c>
      <c r="G75" s="252">
        <v>180</v>
      </c>
      <c r="H75" s="252">
        <v>0</v>
      </c>
      <c r="I75" s="252">
        <v>0</v>
      </c>
      <c r="J75" s="252">
        <v>0</v>
      </c>
      <c r="K75" s="252">
        <v>0</v>
      </c>
      <c r="L75" s="253">
        <v>0</v>
      </c>
      <c r="M75" s="90">
        <f t="shared" si="1"/>
        <v>42832</v>
      </c>
      <c r="N75" s="252">
        <v>42832</v>
      </c>
      <c r="O75" s="252">
        <v>0</v>
      </c>
      <c r="P75" s="252">
        <v>0</v>
      </c>
      <c r="Q75" s="252">
        <v>3405</v>
      </c>
      <c r="R75" s="252">
        <v>1415</v>
      </c>
      <c r="S75" s="252">
        <v>0</v>
      </c>
      <c r="T75" s="252">
        <v>0</v>
      </c>
      <c r="U75" s="252">
        <v>0</v>
      </c>
      <c r="V75" s="252">
        <v>0</v>
      </c>
      <c r="W75" s="252">
        <v>3012</v>
      </c>
      <c r="X75" s="252">
        <v>0</v>
      </c>
      <c r="Y75" s="253">
        <v>0</v>
      </c>
      <c r="Z75" s="12">
        <f t="shared" si="2"/>
        <v>12176</v>
      </c>
      <c r="AA75" s="113">
        <v>11818</v>
      </c>
      <c r="AB75" s="252">
        <v>0</v>
      </c>
      <c r="AC75" s="252">
        <v>358</v>
      </c>
      <c r="AD75" s="253">
        <v>0</v>
      </c>
      <c r="AE75" s="33">
        <v>958</v>
      </c>
      <c r="AF75" s="252">
        <v>0</v>
      </c>
      <c r="AG75" s="216">
        <v>0</v>
      </c>
      <c r="AH75" s="216">
        <v>0</v>
      </c>
      <c r="AI75" s="17">
        <f>AE75+AH75</f>
        <v>958</v>
      </c>
      <c r="AJ75" s="12">
        <f t="shared" si="3"/>
        <v>663</v>
      </c>
      <c r="AK75" s="113">
        <v>663</v>
      </c>
      <c r="AL75" s="252">
        <v>0</v>
      </c>
      <c r="AM75" s="255">
        <v>0</v>
      </c>
      <c r="AN75" s="254">
        <v>0</v>
      </c>
      <c r="AO75" s="253">
        <v>0</v>
      </c>
      <c r="AQ75" s="87"/>
    </row>
    <row r="76" spans="1:43" ht="45">
      <c r="A76" s="18">
        <v>520093</v>
      </c>
      <c r="B76" s="93">
        <v>66</v>
      </c>
      <c r="C76" s="19" t="s">
        <v>113</v>
      </c>
      <c r="D76" s="12">
        <f t="shared" ref="D76:D139" si="9">E76+H76+J76+K76+L76</f>
        <v>85332</v>
      </c>
      <c r="E76" s="113">
        <v>83273</v>
      </c>
      <c r="F76" s="252">
        <v>5195</v>
      </c>
      <c r="G76" s="252">
        <v>15794</v>
      </c>
      <c r="H76" s="252">
        <v>0</v>
      </c>
      <c r="I76" s="252">
        <v>0</v>
      </c>
      <c r="J76" s="252">
        <v>0</v>
      </c>
      <c r="K76" s="252">
        <v>0</v>
      </c>
      <c r="L76" s="253">
        <v>2059</v>
      </c>
      <c r="M76" s="90">
        <f t="shared" ref="M76:M139" si="10">N76+X76+Y76</f>
        <v>110713</v>
      </c>
      <c r="N76" s="252">
        <v>106075</v>
      </c>
      <c r="O76" s="252">
        <v>0</v>
      </c>
      <c r="P76" s="252">
        <v>0</v>
      </c>
      <c r="Q76" s="252">
        <v>2757</v>
      </c>
      <c r="R76" s="252">
        <v>1847</v>
      </c>
      <c r="S76" s="252">
        <v>0</v>
      </c>
      <c r="T76" s="252">
        <v>0</v>
      </c>
      <c r="U76" s="252">
        <v>0</v>
      </c>
      <c r="V76" s="252">
        <v>0</v>
      </c>
      <c r="W76" s="252">
        <v>7582</v>
      </c>
      <c r="X76" s="252">
        <v>0</v>
      </c>
      <c r="Y76" s="253">
        <v>4638</v>
      </c>
      <c r="Z76" s="12">
        <f t="shared" ref="Z76:Z139" si="11">AA76+AB76+AC76+AD76</f>
        <v>22880</v>
      </c>
      <c r="AA76" s="113">
        <v>15799</v>
      </c>
      <c r="AB76" s="252">
        <v>11</v>
      </c>
      <c r="AC76" s="252">
        <v>0</v>
      </c>
      <c r="AD76" s="253">
        <v>7070</v>
      </c>
      <c r="AE76" s="33">
        <v>0</v>
      </c>
      <c r="AF76" s="252">
        <v>0</v>
      </c>
      <c r="AG76" s="216">
        <v>0</v>
      </c>
      <c r="AH76" s="216">
        <v>0</v>
      </c>
      <c r="AI76" s="17">
        <f t="shared" si="4"/>
        <v>0</v>
      </c>
      <c r="AJ76" s="12">
        <f t="shared" ref="AJ76:AJ139" si="12">AK76+AM76</f>
        <v>3066</v>
      </c>
      <c r="AK76" s="113">
        <v>3066</v>
      </c>
      <c r="AL76" s="252">
        <v>0</v>
      </c>
      <c r="AM76" s="255">
        <v>0</v>
      </c>
      <c r="AN76" s="254">
        <v>0</v>
      </c>
      <c r="AO76" s="253">
        <v>0</v>
      </c>
      <c r="AQ76" s="87"/>
    </row>
    <row r="77" spans="1:43" ht="45">
      <c r="A77" s="18">
        <v>520094</v>
      </c>
      <c r="B77" s="93">
        <v>67</v>
      </c>
      <c r="C77" s="30" t="s">
        <v>114</v>
      </c>
      <c r="D77" s="12">
        <f t="shared" si="9"/>
        <v>93046</v>
      </c>
      <c r="E77" s="113">
        <v>81552</v>
      </c>
      <c r="F77" s="252">
        <v>9877</v>
      </c>
      <c r="G77" s="252">
        <v>7840</v>
      </c>
      <c r="H77" s="252">
        <v>2836</v>
      </c>
      <c r="I77" s="252">
        <v>0</v>
      </c>
      <c r="J77" s="252">
        <v>0</v>
      </c>
      <c r="K77" s="252">
        <v>6479</v>
      </c>
      <c r="L77" s="253">
        <v>2179</v>
      </c>
      <c r="M77" s="90">
        <f t="shared" si="10"/>
        <v>53384</v>
      </c>
      <c r="N77" s="252">
        <v>48756</v>
      </c>
      <c r="O77" s="252">
        <v>1058</v>
      </c>
      <c r="P77" s="252">
        <v>0</v>
      </c>
      <c r="Q77" s="252">
        <v>2361</v>
      </c>
      <c r="R77" s="252">
        <v>1548</v>
      </c>
      <c r="S77" s="252">
        <v>0</v>
      </c>
      <c r="T77" s="252">
        <v>0</v>
      </c>
      <c r="U77" s="252">
        <v>158</v>
      </c>
      <c r="V77" s="252">
        <v>0</v>
      </c>
      <c r="W77" s="252">
        <v>4688</v>
      </c>
      <c r="X77" s="252">
        <v>0</v>
      </c>
      <c r="Y77" s="253">
        <v>4628</v>
      </c>
      <c r="Z77" s="12">
        <f t="shared" si="11"/>
        <v>14669</v>
      </c>
      <c r="AA77" s="113">
        <v>4763</v>
      </c>
      <c r="AB77" s="252">
        <v>36</v>
      </c>
      <c r="AC77" s="252">
        <v>9870</v>
      </c>
      <c r="AD77" s="253">
        <v>0</v>
      </c>
      <c r="AE77" s="33">
        <v>8994</v>
      </c>
      <c r="AF77" s="252">
        <v>30</v>
      </c>
      <c r="AG77" s="216">
        <v>0</v>
      </c>
      <c r="AH77" s="216">
        <v>653</v>
      </c>
      <c r="AI77" s="17">
        <f t="shared" ref="AI77:AI140" si="13">AE77+AH77</f>
        <v>9647</v>
      </c>
      <c r="AJ77" s="12">
        <f t="shared" si="12"/>
        <v>1254</v>
      </c>
      <c r="AK77" s="113">
        <v>1254</v>
      </c>
      <c r="AL77" s="252">
        <v>0</v>
      </c>
      <c r="AM77" s="255">
        <v>0</v>
      </c>
      <c r="AN77" s="254">
        <v>0</v>
      </c>
      <c r="AO77" s="253">
        <v>0</v>
      </c>
      <c r="AQ77" s="87"/>
    </row>
    <row r="78" spans="1:43" ht="45">
      <c r="A78" s="18">
        <v>520100</v>
      </c>
      <c r="B78" s="93">
        <v>68</v>
      </c>
      <c r="C78" s="19" t="s">
        <v>115</v>
      </c>
      <c r="D78" s="12">
        <f t="shared" si="9"/>
        <v>0</v>
      </c>
      <c r="E78" s="113">
        <v>0</v>
      </c>
      <c r="F78" s="252">
        <v>0</v>
      </c>
      <c r="G78" s="252">
        <v>0</v>
      </c>
      <c r="H78" s="252">
        <v>0</v>
      </c>
      <c r="I78" s="252">
        <v>0</v>
      </c>
      <c r="J78" s="252">
        <v>0</v>
      </c>
      <c r="K78" s="252">
        <v>0</v>
      </c>
      <c r="L78" s="253">
        <v>0</v>
      </c>
      <c r="M78" s="90">
        <f t="shared" si="10"/>
        <v>0</v>
      </c>
      <c r="N78" s="252">
        <v>0</v>
      </c>
      <c r="O78" s="252">
        <v>1152</v>
      </c>
      <c r="P78" s="252">
        <v>395</v>
      </c>
      <c r="Q78" s="252">
        <v>0</v>
      </c>
      <c r="R78" s="252">
        <v>0</v>
      </c>
      <c r="S78" s="252">
        <v>0</v>
      </c>
      <c r="T78" s="252">
        <v>0</v>
      </c>
      <c r="U78" s="252">
        <v>0</v>
      </c>
      <c r="V78" s="252">
        <v>0</v>
      </c>
      <c r="W78" s="252">
        <v>0</v>
      </c>
      <c r="X78" s="252">
        <v>0</v>
      </c>
      <c r="Y78" s="253">
        <v>0</v>
      </c>
      <c r="Z78" s="12">
        <f t="shared" si="11"/>
        <v>6884</v>
      </c>
      <c r="AA78" s="113">
        <v>0</v>
      </c>
      <c r="AB78" s="216">
        <v>0</v>
      </c>
      <c r="AC78" s="216">
        <v>6884</v>
      </c>
      <c r="AD78" s="217">
        <v>0</v>
      </c>
      <c r="AE78" s="33">
        <v>12651</v>
      </c>
      <c r="AF78" s="216">
        <v>1348</v>
      </c>
      <c r="AG78" s="216">
        <v>0</v>
      </c>
      <c r="AH78" s="216">
        <v>487</v>
      </c>
      <c r="AI78" s="17">
        <f t="shared" si="13"/>
        <v>13138</v>
      </c>
      <c r="AJ78" s="12">
        <f t="shared" si="12"/>
        <v>1234</v>
      </c>
      <c r="AK78" s="113">
        <v>1234</v>
      </c>
      <c r="AL78" s="252">
        <v>0</v>
      </c>
      <c r="AM78" s="255">
        <v>0</v>
      </c>
      <c r="AN78" s="254">
        <v>0</v>
      </c>
      <c r="AO78" s="253">
        <v>0</v>
      </c>
      <c r="AQ78" s="87"/>
    </row>
    <row r="79" spans="1:43" ht="45">
      <c r="A79" s="18">
        <v>520101</v>
      </c>
      <c r="B79" s="93">
        <v>69</v>
      </c>
      <c r="C79" s="19" t="s">
        <v>116</v>
      </c>
      <c r="D79" s="12">
        <f t="shared" si="9"/>
        <v>42181</v>
      </c>
      <c r="E79" s="113">
        <v>40033</v>
      </c>
      <c r="F79" s="252">
        <v>2198</v>
      </c>
      <c r="G79" s="252">
        <v>4724</v>
      </c>
      <c r="H79" s="252">
        <v>2148</v>
      </c>
      <c r="I79" s="252">
        <v>0</v>
      </c>
      <c r="J79" s="252">
        <v>0</v>
      </c>
      <c r="K79" s="252">
        <v>0</v>
      </c>
      <c r="L79" s="253">
        <v>0</v>
      </c>
      <c r="M79" s="90">
        <f t="shared" si="10"/>
        <v>17500</v>
      </c>
      <c r="N79" s="252">
        <v>17500</v>
      </c>
      <c r="O79" s="252">
        <v>0</v>
      </c>
      <c r="P79" s="252">
        <v>0</v>
      </c>
      <c r="Q79" s="252">
        <v>1700</v>
      </c>
      <c r="R79" s="252">
        <v>768</v>
      </c>
      <c r="S79" s="252">
        <v>0</v>
      </c>
      <c r="T79" s="252">
        <v>0</v>
      </c>
      <c r="U79" s="252">
        <v>358</v>
      </c>
      <c r="V79" s="252">
        <v>0</v>
      </c>
      <c r="W79" s="252">
        <v>2244</v>
      </c>
      <c r="X79" s="252">
        <v>0</v>
      </c>
      <c r="Y79" s="253">
        <v>0</v>
      </c>
      <c r="Z79" s="12">
        <f t="shared" si="11"/>
        <v>10654</v>
      </c>
      <c r="AA79" s="113">
        <v>10654</v>
      </c>
      <c r="AB79" s="216">
        <v>0</v>
      </c>
      <c r="AC79" s="216">
        <v>0</v>
      </c>
      <c r="AD79" s="217">
        <v>0</v>
      </c>
      <c r="AE79" s="33">
        <v>0</v>
      </c>
      <c r="AF79" s="216">
        <v>0</v>
      </c>
      <c r="AG79" s="216">
        <v>0</v>
      </c>
      <c r="AH79" s="216">
        <v>0</v>
      </c>
      <c r="AI79" s="17">
        <f t="shared" si="13"/>
        <v>0</v>
      </c>
      <c r="AJ79" s="12">
        <f t="shared" si="12"/>
        <v>2759</v>
      </c>
      <c r="AK79" s="113">
        <v>2759</v>
      </c>
      <c r="AL79" s="252">
        <v>0</v>
      </c>
      <c r="AM79" s="255">
        <v>0</v>
      </c>
      <c r="AN79" s="254">
        <v>0</v>
      </c>
      <c r="AO79" s="253">
        <v>0</v>
      </c>
      <c r="AQ79" s="87"/>
    </row>
    <row r="80" spans="1:43" ht="45">
      <c r="A80" s="18">
        <v>520106</v>
      </c>
      <c r="B80" s="93">
        <v>70</v>
      </c>
      <c r="C80" s="19" t="s">
        <v>117</v>
      </c>
      <c r="D80" s="12">
        <f t="shared" si="9"/>
        <v>61450</v>
      </c>
      <c r="E80" s="113">
        <v>60316</v>
      </c>
      <c r="F80" s="252">
        <v>0</v>
      </c>
      <c r="G80" s="252">
        <v>0</v>
      </c>
      <c r="H80" s="252">
        <v>0</v>
      </c>
      <c r="I80" s="252">
        <v>0</v>
      </c>
      <c r="J80" s="252">
        <v>0</v>
      </c>
      <c r="K80" s="252">
        <v>0</v>
      </c>
      <c r="L80" s="253">
        <v>1134</v>
      </c>
      <c r="M80" s="90">
        <f t="shared" si="10"/>
        <v>11530</v>
      </c>
      <c r="N80" s="252">
        <v>11365</v>
      </c>
      <c r="O80" s="252">
        <v>0</v>
      </c>
      <c r="P80" s="252">
        <v>0</v>
      </c>
      <c r="Q80" s="252">
        <v>0</v>
      </c>
      <c r="R80" s="252">
        <v>0</v>
      </c>
      <c r="S80" s="252">
        <v>0</v>
      </c>
      <c r="T80" s="252">
        <v>0</v>
      </c>
      <c r="U80" s="252">
        <v>0</v>
      </c>
      <c r="V80" s="252">
        <v>0</v>
      </c>
      <c r="W80" s="252">
        <v>0</v>
      </c>
      <c r="X80" s="252">
        <v>0</v>
      </c>
      <c r="Y80" s="253">
        <v>165</v>
      </c>
      <c r="Z80" s="12">
        <f t="shared" si="11"/>
        <v>4</v>
      </c>
      <c r="AA80" s="113">
        <v>0</v>
      </c>
      <c r="AB80" s="216">
        <v>4</v>
      </c>
      <c r="AC80" s="216">
        <v>0</v>
      </c>
      <c r="AD80" s="217">
        <v>0</v>
      </c>
      <c r="AE80" s="33">
        <v>0</v>
      </c>
      <c r="AF80" s="216">
        <v>0</v>
      </c>
      <c r="AG80" s="216">
        <v>0</v>
      </c>
      <c r="AH80" s="216">
        <v>0</v>
      </c>
      <c r="AI80" s="17">
        <f t="shared" si="13"/>
        <v>0</v>
      </c>
      <c r="AJ80" s="12">
        <f t="shared" si="12"/>
        <v>642</v>
      </c>
      <c r="AK80" s="113">
        <v>642</v>
      </c>
      <c r="AL80" s="252">
        <v>0</v>
      </c>
      <c r="AM80" s="255">
        <v>0</v>
      </c>
      <c r="AN80" s="254">
        <v>0</v>
      </c>
      <c r="AO80" s="253">
        <v>0</v>
      </c>
      <c r="AQ80" s="87"/>
    </row>
    <row r="81" spans="1:43" ht="45">
      <c r="A81" s="18">
        <v>520102</v>
      </c>
      <c r="B81" s="93">
        <v>71</v>
      </c>
      <c r="C81" s="19" t="s">
        <v>118</v>
      </c>
      <c r="D81" s="12">
        <f t="shared" si="9"/>
        <v>125082</v>
      </c>
      <c r="E81" s="113">
        <v>81674</v>
      </c>
      <c r="F81" s="252">
        <v>12156</v>
      </c>
      <c r="G81" s="252">
        <v>9362</v>
      </c>
      <c r="H81" s="252">
        <v>0</v>
      </c>
      <c r="I81" s="252">
        <v>0</v>
      </c>
      <c r="J81" s="252">
        <v>0</v>
      </c>
      <c r="K81" s="252">
        <v>32848</v>
      </c>
      <c r="L81" s="253">
        <v>10560</v>
      </c>
      <c r="M81" s="90">
        <f t="shared" si="10"/>
        <v>64400</v>
      </c>
      <c r="N81" s="252">
        <v>57239</v>
      </c>
      <c r="O81" s="252">
        <v>340</v>
      </c>
      <c r="P81" s="252">
        <v>0</v>
      </c>
      <c r="Q81" s="252">
        <v>4949</v>
      </c>
      <c r="R81" s="252">
        <v>1569</v>
      </c>
      <c r="S81" s="252">
        <v>0</v>
      </c>
      <c r="T81" s="252">
        <v>0</v>
      </c>
      <c r="U81" s="252">
        <v>43</v>
      </c>
      <c r="V81" s="252">
        <v>0</v>
      </c>
      <c r="W81" s="252">
        <v>5238</v>
      </c>
      <c r="X81" s="252">
        <v>0</v>
      </c>
      <c r="Y81" s="253">
        <v>7161</v>
      </c>
      <c r="Z81" s="12">
        <f t="shared" si="11"/>
        <v>20193</v>
      </c>
      <c r="AA81" s="113">
        <v>5726</v>
      </c>
      <c r="AB81" s="216">
        <v>84</v>
      </c>
      <c r="AC81" s="216">
        <v>14383</v>
      </c>
      <c r="AD81" s="217">
        <v>0</v>
      </c>
      <c r="AE81" s="33">
        <v>7436</v>
      </c>
      <c r="AF81" s="216">
        <v>106</v>
      </c>
      <c r="AG81" s="216">
        <v>52</v>
      </c>
      <c r="AH81" s="216">
        <v>194</v>
      </c>
      <c r="AI81" s="17">
        <f t="shared" si="13"/>
        <v>7630</v>
      </c>
      <c r="AJ81" s="12">
        <f t="shared" si="12"/>
        <v>1168</v>
      </c>
      <c r="AK81" s="113">
        <v>1168</v>
      </c>
      <c r="AL81" s="252">
        <v>0</v>
      </c>
      <c r="AM81" s="255">
        <v>0</v>
      </c>
      <c r="AN81" s="254">
        <v>0</v>
      </c>
      <c r="AO81" s="253">
        <v>0</v>
      </c>
      <c r="AQ81" s="87"/>
    </row>
    <row r="82" spans="1:43" ht="45">
      <c r="A82" s="18">
        <v>520104</v>
      </c>
      <c r="B82" s="93">
        <v>72</v>
      </c>
      <c r="C82" s="19" t="s">
        <v>119</v>
      </c>
      <c r="D82" s="12">
        <f t="shared" si="9"/>
        <v>75027</v>
      </c>
      <c r="E82" s="113">
        <v>75027</v>
      </c>
      <c r="F82" s="252">
        <v>29861</v>
      </c>
      <c r="G82" s="252">
        <v>208</v>
      </c>
      <c r="H82" s="252">
        <v>0</v>
      </c>
      <c r="I82" s="252">
        <v>0</v>
      </c>
      <c r="J82" s="252">
        <v>0</v>
      </c>
      <c r="K82" s="252">
        <v>0</v>
      </c>
      <c r="L82" s="253">
        <v>0</v>
      </c>
      <c r="M82" s="90">
        <f t="shared" si="10"/>
        <v>27143</v>
      </c>
      <c r="N82" s="252">
        <v>27143</v>
      </c>
      <c r="O82" s="252">
        <v>0</v>
      </c>
      <c r="P82" s="252">
        <v>0</v>
      </c>
      <c r="Q82" s="252">
        <v>2349</v>
      </c>
      <c r="R82" s="252">
        <v>0</v>
      </c>
      <c r="S82" s="252">
        <v>0</v>
      </c>
      <c r="T82" s="252">
        <v>0</v>
      </c>
      <c r="U82" s="252">
        <v>0</v>
      </c>
      <c r="V82" s="252">
        <v>0</v>
      </c>
      <c r="W82" s="252">
        <v>2678</v>
      </c>
      <c r="X82" s="252">
        <v>0</v>
      </c>
      <c r="Y82" s="253">
        <v>0</v>
      </c>
      <c r="Z82" s="12">
        <f t="shared" si="11"/>
        <v>16458</v>
      </c>
      <c r="AA82" s="113">
        <v>16458</v>
      </c>
      <c r="AB82" s="216">
        <v>0</v>
      </c>
      <c r="AC82" s="216">
        <v>0</v>
      </c>
      <c r="AD82" s="217">
        <v>0</v>
      </c>
      <c r="AE82" s="33">
        <v>0</v>
      </c>
      <c r="AF82" s="216">
        <v>0</v>
      </c>
      <c r="AG82" s="216">
        <v>0</v>
      </c>
      <c r="AH82" s="216">
        <v>0</v>
      </c>
      <c r="AI82" s="17">
        <f t="shared" si="13"/>
        <v>0</v>
      </c>
      <c r="AJ82" s="12">
        <f t="shared" si="12"/>
        <v>145</v>
      </c>
      <c r="AK82" s="113">
        <v>145</v>
      </c>
      <c r="AL82" s="252">
        <v>0</v>
      </c>
      <c r="AM82" s="255">
        <v>0</v>
      </c>
      <c r="AN82" s="254">
        <v>0</v>
      </c>
      <c r="AO82" s="253">
        <v>0</v>
      </c>
      <c r="AQ82" s="87"/>
    </row>
    <row r="83" spans="1:43" ht="45">
      <c r="A83" s="18">
        <v>520105</v>
      </c>
      <c r="B83" s="93">
        <v>73</v>
      </c>
      <c r="C83" s="19" t="s">
        <v>120</v>
      </c>
      <c r="D83" s="12">
        <f t="shared" si="9"/>
        <v>63481</v>
      </c>
      <c r="E83" s="113">
        <v>54039</v>
      </c>
      <c r="F83" s="252">
        <v>3820</v>
      </c>
      <c r="G83" s="252">
        <v>8188</v>
      </c>
      <c r="H83" s="252">
        <v>0</v>
      </c>
      <c r="I83" s="252">
        <v>0</v>
      </c>
      <c r="J83" s="252">
        <v>0</v>
      </c>
      <c r="K83" s="252">
        <v>0</v>
      </c>
      <c r="L83" s="253">
        <v>9442</v>
      </c>
      <c r="M83" s="90">
        <f t="shared" si="10"/>
        <v>49880</v>
      </c>
      <c r="N83" s="252">
        <v>40407</v>
      </c>
      <c r="O83" s="252">
        <v>0</v>
      </c>
      <c r="P83" s="252">
        <v>0</v>
      </c>
      <c r="Q83" s="252">
        <v>1952</v>
      </c>
      <c r="R83" s="252">
        <v>2208</v>
      </c>
      <c r="S83" s="252">
        <v>0</v>
      </c>
      <c r="T83" s="252">
        <v>0</v>
      </c>
      <c r="U83" s="252">
        <v>36</v>
      </c>
      <c r="V83" s="252">
        <v>0</v>
      </c>
      <c r="W83" s="252">
        <v>4982</v>
      </c>
      <c r="X83" s="252">
        <v>0</v>
      </c>
      <c r="Y83" s="253">
        <v>9473</v>
      </c>
      <c r="Z83" s="12">
        <f t="shared" si="11"/>
        <v>10354</v>
      </c>
      <c r="AA83" s="113">
        <v>10339</v>
      </c>
      <c r="AB83" s="216">
        <v>15</v>
      </c>
      <c r="AC83" s="216">
        <v>0</v>
      </c>
      <c r="AD83" s="217">
        <v>0</v>
      </c>
      <c r="AE83" s="33">
        <v>0</v>
      </c>
      <c r="AF83" s="216">
        <v>0</v>
      </c>
      <c r="AG83" s="216">
        <v>0</v>
      </c>
      <c r="AH83" s="216">
        <v>0</v>
      </c>
      <c r="AI83" s="17">
        <f t="shared" si="13"/>
        <v>0</v>
      </c>
      <c r="AJ83" s="12">
        <f t="shared" si="12"/>
        <v>760</v>
      </c>
      <c r="AK83" s="113">
        <v>760</v>
      </c>
      <c r="AL83" s="252">
        <v>0</v>
      </c>
      <c r="AM83" s="255">
        <v>0</v>
      </c>
      <c r="AN83" s="254">
        <v>0</v>
      </c>
      <c r="AO83" s="253">
        <v>0</v>
      </c>
      <c r="AQ83" s="87"/>
    </row>
    <row r="84" spans="1:43" ht="45">
      <c r="A84" s="18">
        <v>520108</v>
      </c>
      <c r="B84" s="93">
        <v>74</v>
      </c>
      <c r="C84" s="19" t="s">
        <v>121</v>
      </c>
      <c r="D84" s="12">
        <f t="shared" si="9"/>
        <v>10102</v>
      </c>
      <c r="E84" s="113">
        <v>8671</v>
      </c>
      <c r="F84" s="252">
        <v>677</v>
      </c>
      <c r="G84" s="252">
        <v>1680</v>
      </c>
      <c r="H84" s="252">
        <v>0</v>
      </c>
      <c r="I84" s="252">
        <v>0</v>
      </c>
      <c r="J84" s="252">
        <v>0</v>
      </c>
      <c r="K84" s="252">
        <v>0</v>
      </c>
      <c r="L84" s="253">
        <v>1431</v>
      </c>
      <c r="M84" s="90">
        <f t="shared" si="10"/>
        <v>13779</v>
      </c>
      <c r="N84" s="252">
        <v>11660</v>
      </c>
      <c r="O84" s="252">
        <v>0</v>
      </c>
      <c r="P84" s="252">
        <v>0</v>
      </c>
      <c r="Q84" s="252">
        <v>1193</v>
      </c>
      <c r="R84" s="252">
        <v>231</v>
      </c>
      <c r="S84" s="252">
        <v>1</v>
      </c>
      <c r="T84" s="252">
        <v>62</v>
      </c>
      <c r="U84" s="252">
        <v>0</v>
      </c>
      <c r="V84" s="252">
        <v>0</v>
      </c>
      <c r="W84" s="252">
        <v>815</v>
      </c>
      <c r="X84" s="252">
        <v>0</v>
      </c>
      <c r="Y84" s="253">
        <v>2119</v>
      </c>
      <c r="Z84" s="12">
        <f t="shared" si="11"/>
        <v>3274</v>
      </c>
      <c r="AA84" s="113">
        <v>2354</v>
      </c>
      <c r="AB84" s="216">
        <v>265</v>
      </c>
      <c r="AC84" s="216">
        <v>655</v>
      </c>
      <c r="AD84" s="217">
        <v>0</v>
      </c>
      <c r="AE84" s="33">
        <v>2409</v>
      </c>
      <c r="AF84" s="216">
        <v>0</v>
      </c>
      <c r="AG84" s="216">
        <v>0</v>
      </c>
      <c r="AH84" s="216">
        <v>0</v>
      </c>
      <c r="AI84" s="17">
        <f t="shared" si="13"/>
        <v>2409</v>
      </c>
      <c r="AJ84" s="12">
        <f t="shared" si="12"/>
        <v>843</v>
      </c>
      <c r="AK84" s="113">
        <v>843</v>
      </c>
      <c r="AL84" s="252">
        <v>0</v>
      </c>
      <c r="AM84" s="255">
        <v>0</v>
      </c>
      <c r="AN84" s="254">
        <v>0</v>
      </c>
      <c r="AO84" s="253">
        <v>0</v>
      </c>
      <c r="AQ84" s="87"/>
    </row>
    <row r="85" spans="1:43" ht="30">
      <c r="A85" s="18">
        <v>520111</v>
      </c>
      <c r="B85" s="93">
        <v>75</v>
      </c>
      <c r="C85" s="19" t="s">
        <v>122</v>
      </c>
      <c r="D85" s="12">
        <f t="shared" si="9"/>
        <v>94670</v>
      </c>
      <c r="E85" s="113">
        <v>60623</v>
      </c>
      <c r="F85" s="252">
        <v>1685</v>
      </c>
      <c r="G85" s="252">
        <v>3517</v>
      </c>
      <c r="H85" s="252">
        <v>17400</v>
      </c>
      <c r="I85" s="252">
        <v>0</v>
      </c>
      <c r="J85" s="252">
        <v>0</v>
      </c>
      <c r="K85" s="252">
        <v>14571</v>
      </c>
      <c r="L85" s="253">
        <v>2076</v>
      </c>
      <c r="M85" s="90">
        <f t="shared" si="10"/>
        <v>45714</v>
      </c>
      <c r="N85" s="252">
        <v>41995</v>
      </c>
      <c r="O85" s="252">
        <v>442</v>
      </c>
      <c r="P85" s="252">
        <v>0</v>
      </c>
      <c r="Q85" s="252">
        <v>1434</v>
      </c>
      <c r="R85" s="252">
        <v>591</v>
      </c>
      <c r="S85" s="252">
        <v>1</v>
      </c>
      <c r="T85" s="252">
        <v>212</v>
      </c>
      <c r="U85" s="252">
        <v>69</v>
      </c>
      <c r="V85" s="252">
        <v>0</v>
      </c>
      <c r="W85" s="252">
        <v>1728</v>
      </c>
      <c r="X85" s="252">
        <v>961</v>
      </c>
      <c r="Y85" s="253">
        <v>2758</v>
      </c>
      <c r="Z85" s="12">
        <f t="shared" si="11"/>
        <v>13913</v>
      </c>
      <c r="AA85" s="113">
        <v>7675</v>
      </c>
      <c r="AB85" s="216">
        <v>37</v>
      </c>
      <c r="AC85" s="216">
        <v>6201</v>
      </c>
      <c r="AD85" s="217">
        <v>0</v>
      </c>
      <c r="AE85" s="33">
        <v>7552</v>
      </c>
      <c r="AF85" s="252">
        <v>62</v>
      </c>
      <c r="AG85" s="252">
        <v>54</v>
      </c>
      <c r="AH85" s="252">
        <v>513</v>
      </c>
      <c r="AI85" s="17">
        <f t="shared" si="13"/>
        <v>8065</v>
      </c>
      <c r="AJ85" s="12">
        <f t="shared" si="12"/>
        <v>5126</v>
      </c>
      <c r="AK85" s="113">
        <v>5126</v>
      </c>
      <c r="AL85" s="252">
        <v>361</v>
      </c>
      <c r="AM85" s="255">
        <v>0</v>
      </c>
      <c r="AN85" s="254">
        <v>0</v>
      </c>
      <c r="AO85" s="253">
        <v>0</v>
      </c>
      <c r="AQ85" s="87"/>
    </row>
    <row r="86" spans="1:43" ht="45">
      <c r="A86" s="18">
        <v>520112</v>
      </c>
      <c r="B86" s="93">
        <v>76</v>
      </c>
      <c r="C86" s="19" t="s">
        <v>123</v>
      </c>
      <c r="D86" s="12">
        <f t="shared" si="9"/>
        <v>10530</v>
      </c>
      <c r="E86" s="113">
        <v>9680</v>
      </c>
      <c r="F86" s="252">
        <v>0</v>
      </c>
      <c r="G86" s="252">
        <v>0</v>
      </c>
      <c r="H86" s="252">
        <v>0</v>
      </c>
      <c r="I86" s="252">
        <v>0</v>
      </c>
      <c r="J86" s="252">
        <v>0</v>
      </c>
      <c r="K86" s="252">
        <v>0</v>
      </c>
      <c r="L86" s="253">
        <v>850</v>
      </c>
      <c r="M86" s="90">
        <f t="shared" si="10"/>
        <v>1835</v>
      </c>
      <c r="N86" s="252">
        <v>1823</v>
      </c>
      <c r="O86" s="252">
        <v>0</v>
      </c>
      <c r="P86" s="252">
        <v>0</v>
      </c>
      <c r="Q86" s="252">
        <v>0</v>
      </c>
      <c r="R86" s="252">
        <v>0</v>
      </c>
      <c r="S86" s="252">
        <v>0</v>
      </c>
      <c r="T86" s="252">
        <v>0</v>
      </c>
      <c r="U86" s="252">
        <v>0</v>
      </c>
      <c r="V86" s="252">
        <v>0</v>
      </c>
      <c r="W86" s="252">
        <v>0</v>
      </c>
      <c r="X86" s="252">
        <v>0</v>
      </c>
      <c r="Y86" s="253">
        <v>12</v>
      </c>
      <c r="Z86" s="12">
        <f t="shared" si="11"/>
        <v>1091</v>
      </c>
      <c r="AA86" s="113">
        <v>0</v>
      </c>
      <c r="AB86" s="216">
        <v>2</v>
      </c>
      <c r="AC86" s="216">
        <v>1089</v>
      </c>
      <c r="AD86" s="217">
        <v>0</v>
      </c>
      <c r="AE86" s="33">
        <v>3559</v>
      </c>
      <c r="AF86" s="216">
        <v>0</v>
      </c>
      <c r="AG86" s="216">
        <v>0</v>
      </c>
      <c r="AH86" s="216">
        <v>0</v>
      </c>
      <c r="AI86" s="17">
        <f t="shared" si="13"/>
        <v>3559</v>
      </c>
      <c r="AJ86" s="12">
        <f t="shared" si="12"/>
        <v>404</v>
      </c>
      <c r="AK86" s="113">
        <v>404</v>
      </c>
      <c r="AL86" s="252">
        <v>0</v>
      </c>
      <c r="AM86" s="255">
        <v>0</v>
      </c>
      <c r="AN86" s="254">
        <v>0</v>
      </c>
      <c r="AO86" s="253">
        <v>0</v>
      </c>
      <c r="AQ86" s="87"/>
    </row>
    <row r="87" spans="1:43" ht="45">
      <c r="A87" s="18">
        <v>520113</v>
      </c>
      <c r="B87" s="93">
        <v>77</v>
      </c>
      <c r="C87" s="19" t="s">
        <v>124</v>
      </c>
      <c r="D87" s="12">
        <f t="shared" si="9"/>
        <v>25629</v>
      </c>
      <c r="E87" s="113">
        <v>25629</v>
      </c>
      <c r="F87" s="252">
        <v>7712</v>
      </c>
      <c r="G87" s="252">
        <v>98</v>
      </c>
      <c r="H87" s="252">
        <v>0</v>
      </c>
      <c r="I87" s="252">
        <v>0</v>
      </c>
      <c r="J87" s="252">
        <v>0</v>
      </c>
      <c r="K87" s="252">
        <v>0</v>
      </c>
      <c r="L87" s="253">
        <v>0</v>
      </c>
      <c r="M87" s="90">
        <f t="shared" si="10"/>
        <v>20785</v>
      </c>
      <c r="N87" s="252">
        <v>20785</v>
      </c>
      <c r="O87" s="252">
        <v>0</v>
      </c>
      <c r="P87" s="252">
        <v>0</v>
      </c>
      <c r="Q87" s="252">
        <v>775</v>
      </c>
      <c r="R87" s="252">
        <v>322</v>
      </c>
      <c r="S87" s="252">
        <v>0</v>
      </c>
      <c r="T87" s="252">
        <v>0</v>
      </c>
      <c r="U87" s="252">
        <v>0</v>
      </c>
      <c r="V87" s="252">
        <v>0</v>
      </c>
      <c r="W87" s="252">
        <v>767</v>
      </c>
      <c r="X87" s="252">
        <v>0</v>
      </c>
      <c r="Y87" s="253">
        <v>0</v>
      </c>
      <c r="Z87" s="12">
        <f t="shared" si="11"/>
        <v>5230</v>
      </c>
      <c r="AA87" s="113">
        <v>5230</v>
      </c>
      <c r="AB87" s="216">
        <v>0</v>
      </c>
      <c r="AC87" s="216">
        <v>0</v>
      </c>
      <c r="AD87" s="217">
        <v>0</v>
      </c>
      <c r="AE87" s="33">
        <v>0</v>
      </c>
      <c r="AF87" s="216">
        <v>0</v>
      </c>
      <c r="AG87" s="216">
        <v>0</v>
      </c>
      <c r="AH87" s="216">
        <v>0</v>
      </c>
      <c r="AI87" s="17">
        <f t="shared" si="13"/>
        <v>0</v>
      </c>
      <c r="AJ87" s="12">
        <f t="shared" si="12"/>
        <v>0</v>
      </c>
      <c r="AK87" s="113">
        <v>0</v>
      </c>
      <c r="AL87" s="252">
        <v>0</v>
      </c>
      <c r="AM87" s="255">
        <v>0</v>
      </c>
      <c r="AN87" s="254">
        <v>0</v>
      </c>
      <c r="AO87" s="253">
        <v>0</v>
      </c>
      <c r="AQ87" s="87"/>
    </row>
    <row r="88" spans="1:43" ht="45">
      <c r="A88" s="18">
        <v>520114</v>
      </c>
      <c r="B88" s="93">
        <v>78</v>
      </c>
      <c r="C88" s="19" t="s">
        <v>125</v>
      </c>
      <c r="D88" s="12">
        <f t="shared" si="9"/>
        <v>39156</v>
      </c>
      <c r="E88" s="113">
        <v>39156</v>
      </c>
      <c r="F88" s="252">
        <v>11850</v>
      </c>
      <c r="G88" s="252">
        <v>104</v>
      </c>
      <c r="H88" s="252">
        <v>0</v>
      </c>
      <c r="I88" s="252">
        <v>0</v>
      </c>
      <c r="J88" s="252">
        <v>0</v>
      </c>
      <c r="K88" s="252">
        <v>0</v>
      </c>
      <c r="L88" s="253">
        <v>0</v>
      </c>
      <c r="M88" s="90">
        <f t="shared" si="10"/>
        <v>22834</v>
      </c>
      <c r="N88" s="252">
        <v>22834</v>
      </c>
      <c r="O88" s="252">
        <v>0</v>
      </c>
      <c r="P88" s="252">
        <v>0</v>
      </c>
      <c r="Q88" s="252">
        <v>1575</v>
      </c>
      <c r="R88" s="252">
        <v>97</v>
      </c>
      <c r="S88" s="252">
        <v>0</v>
      </c>
      <c r="T88" s="252">
        <v>0</v>
      </c>
      <c r="U88" s="252">
        <v>0</v>
      </c>
      <c r="V88" s="252">
        <v>0</v>
      </c>
      <c r="W88" s="252">
        <v>1315</v>
      </c>
      <c r="X88" s="252">
        <v>0</v>
      </c>
      <c r="Y88" s="253">
        <v>0</v>
      </c>
      <c r="Z88" s="12">
        <f t="shared" si="11"/>
        <v>8201</v>
      </c>
      <c r="AA88" s="113">
        <v>8201</v>
      </c>
      <c r="AB88" s="216">
        <v>0</v>
      </c>
      <c r="AC88" s="216">
        <v>0</v>
      </c>
      <c r="AD88" s="217">
        <v>0</v>
      </c>
      <c r="AE88" s="33">
        <v>0</v>
      </c>
      <c r="AF88" s="216">
        <v>0</v>
      </c>
      <c r="AG88" s="216">
        <v>0</v>
      </c>
      <c r="AH88" s="216">
        <v>0</v>
      </c>
      <c r="AI88" s="17">
        <f t="shared" si="13"/>
        <v>0</v>
      </c>
      <c r="AJ88" s="12">
        <f t="shared" si="12"/>
        <v>0</v>
      </c>
      <c r="AK88" s="113">
        <v>0</v>
      </c>
      <c r="AL88" s="252">
        <v>0</v>
      </c>
      <c r="AM88" s="255">
        <v>0</v>
      </c>
      <c r="AN88" s="254">
        <v>0</v>
      </c>
      <c r="AO88" s="253">
        <v>0</v>
      </c>
      <c r="AQ88" s="87"/>
    </row>
    <row r="89" spans="1:43" ht="45">
      <c r="A89" s="18">
        <v>520115</v>
      </c>
      <c r="B89" s="93">
        <v>79</v>
      </c>
      <c r="C89" s="19" t="s">
        <v>126</v>
      </c>
      <c r="D89" s="12">
        <f t="shared" si="9"/>
        <v>31111</v>
      </c>
      <c r="E89" s="113">
        <v>29468</v>
      </c>
      <c r="F89" s="252">
        <v>1709</v>
      </c>
      <c r="G89" s="252">
        <v>4784</v>
      </c>
      <c r="H89" s="252">
        <v>0</v>
      </c>
      <c r="I89" s="252">
        <v>0</v>
      </c>
      <c r="J89" s="252">
        <v>0</v>
      </c>
      <c r="K89" s="252">
        <v>0</v>
      </c>
      <c r="L89" s="253">
        <v>1643</v>
      </c>
      <c r="M89" s="90">
        <f t="shared" si="10"/>
        <v>23231</v>
      </c>
      <c r="N89" s="252">
        <v>18642</v>
      </c>
      <c r="O89" s="252">
        <v>0</v>
      </c>
      <c r="P89" s="252">
        <v>0</v>
      </c>
      <c r="Q89" s="252">
        <v>99</v>
      </c>
      <c r="R89" s="252">
        <v>0</v>
      </c>
      <c r="S89" s="252">
        <v>0</v>
      </c>
      <c r="T89" s="252">
        <v>0</v>
      </c>
      <c r="U89" s="252">
        <v>63</v>
      </c>
      <c r="V89" s="252">
        <v>0</v>
      </c>
      <c r="W89" s="252">
        <v>2267</v>
      </c>
      <c r="X89" s="252">
        <v>0</v>
      </c>
      <c r="Y89" s="253">
        <v>4589</v>
      </c>
      <c r="Z89" s="12">
        <f t="shared" si="11"/>
        <v>10145</v>
      </c>
      <c r="AA89" s="113">
        <v>10141</v>
      </c>
      <c r="AB89" s="216">
        <v>4</v>
      </c>
      <c r="AC89" s="216">
        <v>0</v>
      </c>
      <c r="AD89" s="217">
        <v>0</v>
      </c>
      <c r="AE89" s="33">
        <v>0</v>
      </c>
      <c r="AF89" s="216">
        <v>0</v>
      </c>
      <c r="AG89" s="216">
        <v>0</v>
      </c>
      <c r="AH89" s="216">
        <v>0</v>
      </c>
      <c r="AI89" s="17">
        <f t="shared" si="13"/>
        <v>0</v>
      </c>
      <c r="AJ89" s="12">
        <f t="shared" si="12"/>
        <v>0</v>
      </c>
      <c r="AK89" s="113">
        <v>0</v>
      </c>
      <c r="AL89" s="252">
        <v>0</v>
      </c>
      <c r="AM89" s="255">
        <v>0</v>
      </c>
      <c r="AN89" s="254">
        <v>0</v>
      </c>
      <c r="AO89" s="253">
        <v>0</v>
      </c>
      <c r="AQ89" s="87"/>
    </row>
    <row r="90" spans="1:43" ht="60">
      <c r="A90" s="18">
        <v>520117</v>
      </c>
      <c r="B90" s="93">
        <v>80</v>
      </c>
      <c r="C90" s="19" t="s">
        <v>127</v>
      </c>
      <c r="D90" s="12">
        <f t="shared" si="9"/>
        <v>41902</v>
      </c>
      <c r="E90" s="113">
        <v>41902</v>
      </c>
      <c r="F90" s="252">
        <v>1900</v>
      </c>
      <c r="G90" s="252">
        <v>5570</v>
      </c>
      <c r="H90" s="252">
        <v>0</v>
      </c>
      <c r="I90" s="252">
        <v>0</v>
      </c>
      <c r="J90" s="252">
        <v>0</v>
      </c>
      <c r="K90" s="252">
        <v>0</v>
      </c>
      <c r="L90" s="253">
        <v>0</v>
      </c>
      <c r="M90" s="90">
        <f t="shared" si="10"/>
        <v>37959</v>
      </c>
      <c r="N90" s="252">
        <v>37959</v>
      </c>
      <c r="O90" s="252">
        <v>918</v>
      </c>
      <c r="P90" s="252">
        <v>0</v>
      </c>
      <c r="Q90" s="252">
        <v>1094</v>
      </c>
      <c r="R90" s="252">
        <v>1227</v>
      </c>
      <c r="S90" s="252">
        <v>1</v>
      </c>
      <c r="T90" s="252">
        <v>356</v>
      </c>
      <c r="U90" s="252">
        <v>43</v>
      </c>
      <c r="V90" s="252">
        <v>0</v>
      </c>
      <c r="W90" s="252">
        <v>3264</v>
      </c>
      <c r="X90" s="252">
        <v>0</v>
      </c>
      <c r="Y90" s="253">
        <v>0</v>
      </c>
      <c r="Z90" s="12">
        <f t="shared" si="11"/>
        <v>28334</v>
      </c>
      <c r="AA90" s="113">
        <v>9815</v>
      </c>
      <c r="AB90" s="216">
        <v>0</v>
      </c>
      <c r="AC90" s="216">
        <v>4045</v>
      </c>
      <c r="AD90" s="217">
        <v>14474</v>
      </c>
      <c r="AE90" s="33">
        <v>3156</v>
      </c>
      <c r="AF90" s="216">
        <v>0</v>
      </c>
      <c r="AG90" s="216">
        <v>68</v>
      </c>
      <c r="AH90" s="216">
        <v>0</v>
      </c>
      <c r="AI90" s="17">
        <f t="shared" si="13"/>
        <v>3156</v>
      </c>
      <c r="AJ90" s="12">
        <f t="shared" si="12"/>
        <v>1357</v>
      </c>
      <c r="AK90" s="113">
        <v>1357</v>
      </c>
      <c r="AL90" s="252">
        <v>0</v>
      </c>
      <c r="AM90" s="255">
        <v>0</v>
      </c>
      <c r="AN90" s="254">
        <v>0</v>
      </c>
      <c r="AO90" s="253">
        <v>0</v>
      </c>
      <c r="AQ90" s="87"/>
    </row>
    <row r="91" spans="1:43" ht="60">
      <c r="A91" s="18">
        <v>520118</v>
      </c>
      <c r="B91" s="93">
        <v>81</v>
      </c>
      <c r="C91" s="19" t="s">
        <v>128</v>
      </c>
      <c r="D91" s="12">
        <f t="shared" si="9"/>
        <v>13732</v>
      </c>
      <c r="E91" s="113">
        <v>13732</v>
      </c>
      <c r="F91" s="252">
        <v>3215</v>
      </c>
      <c r="G91" s="252">
        <v>50</v>
      </c>
      <c r="H91" s="252">
        <v>0</v>
      </c>
      <c r="I91" s="252">
        <v>0</v>
      </c>
      <c r="J91" s="252">
        <v>0</v>
      </c>
      <c r="K91" s="252">
        <v>0</v>
      </c>
      <c r="L91" s="253">
        <v>0</v>
      </c>
      <c r="M91" s="90">
        <f t="shared" si="10"/>
        <v>13133</v>
      </c>
      <c r="N91" s="252">
        <v>13133</v>
      </c>
      <c r="O91" s="252">
        <v>0</v>
      </c>
      <c r="P91" s="252">
        <v>0</v>
      </c>
      <c r="Q91" s="252">
        <v>723</v>
      </c>
      <c r="R91" s="252">
        <v>110</v>
      </c>
      <c r="S91" s="252">
        <v>0</v>
      </c>
      <c r="T91" s="252">
        <v>0</v>
      </c>
      <c r="U91" s="252">
        <v>0</v>
      </c>
      <c r="V91" s="252">
        <v>0</v>
      </c>
      <c r="W91" s="252">
        <v>683</v>
      </c>
      <c r="X91" s="252">
        <v>0</v>
      </c>
      <c r="Y91" s="253">
        <v>0</v>
      </c>
      <c r="Z91" s="12">
        <f t="shared" si="11"/>
        <v>4992</v>
      </c>
      <c r="AA91" s="113">
        <v>1636</v>
      </c>
      <c r="AB91" s="216">
        <v>0</v>
      </c>
      <c r="AC91" s="216">
        <v>3356</v>
      </c>
      <c r="AD91" s="217">
        <v>0</v>
      </c>
      <c r="AE91" s="33">
        <v>1836</v>
      </c>
      <c r="AF91" s="216">
        <v>0</v>
      </c>
      <c r="AG91" s="216">
        <v>0</v>
      </c>
      <c r="AH91" s="216">
        <v>0</v>
      </c>
      <c r="AI91" s="17">
        <f t="shared" si="13"/>
        <v>1836</v>
      </c>
      <c r="AJ91" s="12">
        <f t="shared" si="12"/>
        <v>221</v>
      </c>
      <c r="AK91" s="113">
        <v>221</v>
      </c>
      <c r="AL91" s="252">
        <v>0</v>
      </c>
      <c r="AM91" s="255">
        <v>0</v>
      </c>
      <c r="AN91" s="254">
        <v>0</v>
      </c>
      <c r="AO91" s="253">
        <v>0</v>
      </c>
      <c r="AQ91" s="87"/>
    </row>
    <row r="92" spans="1:43" ht="45">
      <c r="A92" s="18">
        <v>520119</v>
      </c>
      <c r="B92" s="93">
        <v>82</v>
      </c>
      <c r="C92" s="19" t="s">
        <v>129</v>
      </c>
      <c r="D92" s="12">
        <f t="shared" si="9"/>
        <v>41787</v>
      </c>
      <c r="E92" s="113">
        <v>35398</v>
      </c>
      <c r="F92" s="252">
        <v>1248</v>
      </c>
      <c r="G92" s="252">
        <v>5465</v>
      </c>
      <c r="H92" s="252">
        <v>6036</v>
      </c>
      <c r="I92" s="252">
        <v>0</v>
      </c>
      <c r="J92" s="252">
        <v>0</v>
      </c>
      <c r="K92" s="252">
        <v>0</v>
      </c>
      <c r="L92" s="253">
        <v>353</v>
      </c>
      <c r="M92" s="90">
        <f t="shared" si="10"/>
        <v>16805</v>
      </c>
      <c r="N92" s="252">
        <v>16495</v>
      </c>
      <c r="O92" s="252">
        <v>1011</v>
      </c>
      <c r="P92" s="252">
        <v>0</v>
      </c>
      <c r="Q92" s="252">
        <v>2756</v>
      </c>
      <c r="R92" s="252">
        <v>1765</v>
      </c>
      <c r="S92" s="252">
        <v>0</v>
      </c>
      <c r="T92" s="252">
        <v>0</v>
      </c>
      <c r="U92" s="252">
        <v>41</v>
      </c>
      <c r="V92" s="252">
        <v>0</v>
      </c>
      <c r="W92" s="252">
        <v>3229</v>
      </c>
      <c r="X92" s="252">
        <v>0</v>
      </c>
      <c r="Y92" s="253">
        <v>310</v>
      </c>
      <c r="Z92" s="12">
        <f t="shared" si="11"/>
        <v>11066</v>
      </c>
      <c r="AA92" s="113">
        <v>8546</v>
      </c>
      <c r="AB92" s="216">
        <v>0</v>
      </c>
      <c r="AC92" s="216">
        <v>2520</v>
      </c>
      <c r="AD92" s="217">
        <v>0</v>
      </c>
      <c r="AE92" s="33">
        <v>3245</v>
      </c>
      <c r="AF92" s="216">
        <v>0</v>
      </c>
      <c r="AG92" s="216">
        <v>0</v>
      </c>
      <c r="AH92" s="216">
        <v>0</v>
      </c>
      <c r="AI92" s="17">
        <f t="shared" si="13"/>
        <v>3245</v>
      </c>
      <c r="AJ92" s="12">
        <f t="shared" si="12"/>
        <v>2435</v>
      </c>
      <c r="AK92" s="113">
        <v>2435</v>
      </c>
      <c r="AL92" s="252">
        <v>0</v>
      </c>
      <c r="AM92" s="255">
        <v>0</v>
      </c>
      <c r="AN92" s="254">
        <v>0</v>
      </c>
      <c r="AO92" s="253">
        <v>0</v>
      </c>
      <c r="AQ92" s="87"/>
    </row>
    <row r="93" spans="1:43" ht="45">
      <c r="A93" s="18">
        <v>520120</v>
      </c>
      <c r="B93" s="93">
        <v>83</v>
      </c>
      <c r="C93" s="19" t="s">
        <v>130</v>
      </c>
      <c r="D93" s="12">
        <f t="shared" si="9"/>
        <v>24668</v>
      </c>
      <c r="E93" s="113">
        <v>24668</v>
      </c>
      <c r="F93" s="252">
        <v>1339</v>
      </c>
      <c r="G93" s="252">
        <v>3921</v>
      </c>
      <c r="H93" s="252">
        <v>0</v>
      </c>
      <c r="I93" s="252">
        <v>0</v>
      </c>
      <c r="J93" s="252">
        <v>0</v>
      </c>
      <c r="K93" s="252">
        <v>0</v>
      </c>
      <c r="L93" s="253">
        <v>0</v>
      </c>
      <c r="M93" s="90">
        <f t="shared" si="10"/>
        <v>17148</v>
      </c>
      <c r="N93" s="252">
        <v>17148</v>
      </c>
      <c r="O93" s="252">
        <v>636</v>
      </c>
      <c r="P93" s="252">
        <v>0</v>
      </c>
      <c r="Q93" s="252">
        <v>1368</v>
      </c>
      <c r="R93" s="252">
        <v>562</v>
      </c>
      <c r="S93" s="252">
        <v>1</v>
      </c>
      <c r="T93" s="252">
        <v>161</v>
      </c>
      <c r="U93" s="252">
        <v>0</v>
      </c>
      <c r="V93" s="252">
        <v>0</v>
      </c>
      <c r="W93" s="252">
        <v>1760</v>
      </c>
      <c r="X93" s="252">
        <v>0</v>
      </c>
      <c r="Y93" s="253">
        <v>0</v>
      </c>
      <c r="Z93" s="12">
        <f t="shared" si="11"/>
        <v>5642</v>
      </c>
      <c r="AA93" s="113">
        <v>3376</v>
      </c>
      <c r="AB93" s="216">
        <v>0</v>
      </c>
      <c r="AC93" s="216">
        <v>2266</v>
      </c>
      <c r="AD93" s="217">
        <v>0</v>
      </c>
      <c r="AE93" s="33">
        <v>2895</v>
      </c>
      <c r="AF93" s="216">
        <v>0</v>
      </c>
      <c r="AG93" s="216">
        <v>77</v>
      </c>
      <c r="AH93" s="216">
        <v>0</v>
      </c>
      <c r="AI93" s="17">
        <f t="shared" si="13"/>
        <v>2895</v>
      </c>
      <c r="AJ93" s="12">
        <f t="shared" si="12"/>
        <v>870</v>
      </c>
      <c r="AK93" s="113">
        <v>870</v>
      </c>
      <c r="AL93" s="252">
        <v>0</v>
      </c>
      <c r="AM93" s="255">
        <v>0</v>
      </c>
      <c r="AN93" s="254">
        <v>0</v>
      </c>
      <c r="AO93" s="253">
        <v>0</v>
      </c>
      <c r="AQ93" s="87"/>
    </row>
    <row r="94" spans="1:43" ht="45">
      <c r="A94" s="18">
        <v>520121</v>
      </c>
      <c r="B94" s="93">
        <v>84</v>
      </c>
      <c r="C94" s="19" t="s">
        <v>131</v>
      </c>
      <c r="D94" s="12">
        <f t="shared" si="9"/>
        <v>42896</v>
      </c>
      <c r="E94" s="113">
        <v>42896</v>
      </c>
      <c r="F94" s="252">
        <v>9297</v>
      </c>
      <c r="G94" s="252">
        <v>100</v>
      </c>
      <c r="H94" s="252">
        <v>0</v>
      </c>
      <c r="I94" s="252">
        <v>0</v>
      </c>
      <c r="J94" s="252">
        <v>0</v>
      </c>
      <c r="K94" s="252">
        <v>0</v>
      </c>
      <c r="L94" s="253">
        <v>0</v>
      </c>
      <c r="M94" s="90">
        <f t="shared" si="10"/>
        <v>19862</v>
      </c>
      <c r="N94" s="252">
        <v>19862</v>
      </c>
      <c r="O94" s="252">
        <v>0</v>
      </c>
      <c r="P94" s="252">
        <v>0</v>
      </c>
      <c r="Q94" s="252">
        <v>8</v>
      </c>
      <c r="R94" s="252">
        <v>8</v>
      </c>
      <c r="S94" s="252">
        <v>0</v>
      </c>
      <c r="T94" s="252">
        <v>0</v>
      </c>
      <c r="U94" s="252">
        <v>0</v>
      </c>
      <c r="V94" s="252">
        <v>0</v>
      </c>
      <c r="W94" s="252">
        <v>871</v>
      </c>
      <c r="X94" s="252">
        <v>0</v>
      </c>
      <c r="Y94" s="253">
        <v>0</v>
      </c>
      <c r="Z94" s="12">
        <f t="shared" si="11"/>
        <v>9121</v>
      </c>
      <c r="AA94" s="113">
        <v>7671</v>
      </c>
      <c r="AB94" s="216">
        <v>0</v>
      </c>
      <c r="AC94" s="216">
        <v>1450</v>
      </c>
      <c r="AD94" s="217">
        <v>0</v>
      </c>
      <c r="AE94" s="33">
        <v>2170</v>
      </c>
      <c r="AF94" s="216">
        <v>0</v>
      </c>
      <c r="AG94" s="216">
        <v>0</v>
      </c>
      <c r="AH94" s="216">
        <v>0</v>
      </c>
      <c r="AI94" s="17">
        <f t="shared" si="13"/>
        <v>2170</v>
      </c>
      <c r="AJ94" s="12">
        <f t="shared" si="12"/>
        <v>1738</v>
      </c>
      <c r="AK94" s="113">
        <v>1738</v>
      </c>
      <c r="AL94" s="252">
        <v>0</v>
      </c>
      <c r="AM94" s="255">
        <v>0</v>
      </c>
      <c r="AN94" s="254">
        <v>0</v>
      </c>
      <c r="AO94" s="253">
        <v>0</v>
      </c>
      <c r="AQ94" s="87"/>
    </row>
    <row r="95" spans="1:43" ht="45">
      <c r="A95" s="18">
        <v>520122</v>
      </c>
      <c r="B95" s="93">
        <v>85</v>
      </c>
      <c r="C95" s="19" t="s">
        <v>132</v>
      </c>
      <c r="D95" s="12">
        <f t="shared" si="9"/>
        <v>21664</v>
      </c>
      <c r="E95" s="113">
        <v>20719</v>
      </c>
      <c r="F95" s="252">
        <v>0</v>
      </c>
      <c r="G95" s="252">
        <v>0</v>
      </c>
      <c r="H95" s="252">
        <v>0</v>
      </c>
      <c r="I95" s="252">
        <v>0</v>
      </c>
      <c r="J95" s="252">
        <v>0</v>
      </c>
      <c r="K95" s="252">
        <v>0</v>
      </c>
      <c r="L95" s="253">
        <v>945</v>
      </c>
      <c r="M95" s="90">
        <f t="shared" si="10"/>
        <v>9512</v>
      </c>
      <c r="N95" s="252">
        <v>9296</v>
      </c>
      <c r="O95" s="252">
        <v>0</v>
      </c>
      <c r="P95" s="252">
        <v>0</v>
      </c>
      <c r="Q95" s="252">
        <v>0</v>
      </c>
      <c r="R95" s="252">
        <v>0</v>
      </c>
      <c r="S95" s="252">
        <v>0</v>
      </c>
      <c r="T95" s="252">
        <v>0</v>
      </c>
      <c r="U95" s="252">
        <v>0</v>
      </c>
      <c r="V95" s="252">
        <v>0</v>
      </c>
      <c r="W95" s="252">
        <v>0</v>
      </c>
      <c r="X95" s="252">
        <v>0</v>
      </c>
      <c r="Y95" s="253">
        <v>216</v>
      </c>
      <c r="Z95" s="12">
        <f t="shared" si="11"/>
        <v>1364</v>
      </c>
      <c r="AA95" s="113">
        <v>0</v>
      </c>
      <c r="AB95" s="216">
        <v>0</v>
      </c>
      <c r="AC95" s="216">
        <v>1364</v>
      </c>
      <c r="AD95" s="217">
        <v>0</v>
      </c>
      <c r="AE95" s="33">
        <v>2818</v>
      </c>
      <c r="AF95" s="216">
        <v>0</v>
      </c>
      <c r="AG95" s="216">
        <v>0</v>
      </c>
      <c r="AH95" s="216">
        <v>0</v>
      </c>
      <c r="AI95" s="17">
        <f t="shared" si="13"/>
        <v>2818</v>
      </c>
      <c r="AJ95" s="12">
        <f t="shared" si="12"/>
        <v>1267</v>
      </c>
      <c r="AK95" s="113">
        <v>1267</v>
      </c>
      <c r="AL95" s="252">
        <v>0</v>
      </c>
      <c r="AM95" s="255">
        <v>0</v>
      </c>
      <c r="AN95" s="254">
        <v>0</v>
      </c>
      <c r="AO95" s="253">
        <v>0</v>
      </c>
      <c r="AQ95" s="87"/>
    </row>
    <row r="96" spans="1:43" ht="45">
      <c r="A96" s="18">
        <v>520123</v>
      </c>
      <c r="B96" s="93">
        <v>86</v>
      </c>
      <c r="C96" s="19" t="s">
        <v>133</v>
      </c>
      <c r="D96" s="12">
        <f t="shared" si="9"/>
        <v>41727</v>
      </c>
      <c r="E96" s="113">
        <v>40594</v>
      </c>
      <c r="F96" s="252">
        <v>2241</v>
      </c>
      <c r="G96" s="252">
        <v>7411</v>
      </c>
      <c r="H96" s="252">
        <v>0</v>
      </c>
      <c r="I96" s="252">
        <v>0</v>
      </c>
      <c r="J96" s="252">
        <v>0</v>
      </c>
      <c r="K96" s="252">
        <v>0</v>
      </c>
      <c r="L96" s="253">
        <v>1133</v>
      </c>
      <c r="M96" s="90">
        <f t="shared" si="10"/>
        <v>42800</v>
      </c>
      <c r="N96" s="252">
        <v>42616</v>
      </c>
      <c r="O96" s="252">
        <v>0</v>
      </c>
      <c r="P96" s="252">
        <v>0</v>
      </c>
      <c r="Q96" s="252">
        <v>2610</v>
      </c>
      <c r="R96" s="252">
        <v>1073</v>
      </c>
      <c r="S96" s="252">
        <v>0</v>
      </c>
      <c r="T96" s="252">
        <v>0</v>
      </c>
      <c r="U96" s="252">
        <v>1728</v>
      </c>
      <c r="V96" s="252">
        <v>0</v>
      </c>
      <c r="W96" s="252">
        <v>2616</v>
      </c>
      <c r="X96" s="252">
        <v>0</v>
      </c>
      <c r="Y96" s="253">
        <v>184</v>
      </c>
      <c r="Z96" s="12">
        <f t="shared" si="11"/>
        <v>13456</v>
      </c>
      <c r="AA96" s="113">
        <v>7950</v>
      </c>
      <c r="AB96" s="216">
        <v>0</v>
      </c>
      <c r="AC96" s="216">
        <v>0</v>
      </c>
      <c r="AD96" s="217">
        <v>5506</v>
      </c>
      <c r="AE96" s="33">
        <v>0</v>
      </c>
      <c r="AF96" s="216">
        <v>0</v>
      </c>
      <c r="AG96" s="216">
        <v>0</v>
      </c>
      <c r="AH96" s="216">
        <v>0</v>
      </c>
      <c r="AI96" s="17">
        <f t="shared" si="13"/>
        <v>0</v>
      </c>
      <c r="AJ96" s="12">
        <f t="shared" si="12"/>
        <v>2573</v>
      </c>
      <c r="AK96" s="113">
        <v>2573</v>
      </c>
      <c r="AL96" s="252">
        <v>0</v>
      </c>
      <c r="AM96" s="255">
        <v>0</v>
      </c>
      <c r="AN96" s="254">
        <v>0</v>
      </c>
      <c r="AO96" s="253">
        <v>0</v>
      </c>
      <c r="AQ96" s="87"/>
    </row>
    <row r="97" spans="1:43" ht="45">
      <c r="A97" s="18">
        <v>520126</v>
      </c>
      <c r="B97" s="93">
        <v>87</v>
      </c>
      <c r="C97" s="19" t="s">
        <v>134</v>
      </c>
      <c r="D97" s="12">
        <f t="shared" si="9"/>
        <v>54720</v>
      </c>
      <c r="E97" s="113">
        <v>50227</v>
      </c>
      <c r="F97" s="252">
        <v>0</v>
      </c>
      <c r="G97" s="252">
        <v>0</v>
      </c>
      <c r="H97" s="252">
        <v>0</v>
      </c>
      <c r="I97" s="252">
        <v>0</v>
      </c>
      <c r="J97" s="252">
        <v>0</v>
      </c>
      <c r="K97" s="252">
        <v>0</v>
      </c>
      <c r="L97" s="253">
        <v>4493</v>
      </c>
      <c r="M97" s="90">
        <f t="shared" si="10"/>
        <v>16689</v>
      </c>
      <c r="N97" s="252">
        <v>16580</v>
      </c>
      <c r="O97" s="252">
        <v>0</v>
      </c>
      <c r="P97" s="252">
        <v>0</v>
      </c>
      <c r="Q97" s="252">
        <v>0</v>
      </c>
      <c r="R97" s="252">
        <v>0</v>
      </c>
      <c r="S97" s="252">
        <v>0</v>
      </c>
      <c r="T97" s="252">
        <v>0</v>
      </c>
      <c r="U97" s="252">
        <v>0</v>
      </c>
      <c r="V97" s="252">
        <v>0</v>
      </c>
      <c r="W97" s="252">
        <v>0</v>
      </c>
      <c r="X97" s="252">
        <v>0</v>
      </c>
      <c r="Y97" s="253">
        <v>109</v>
      </c>
      <c r="Z97" s="12">
        <f t="shared" si="11"/>
        <v>309</v>
      </c>
      <c r="AA97" s="113">
        <v>0</v>
      </c>
      <c r="AB97" s="216">
        <v>0</v>
      </c>
      <c r="AC97" s="216">
        <v>309</v>
      </c>
      <c r="AD97" s="217">
        <v>0</v>
      </c>
      <c r="AE97" s="33">
        <v>2240</v>
      </c>
      <c r="AF97" s="216">
        <v>0</v>
      </c>
      <c r="AG97" s="216">
        <v>0</v>
      </c>
      <c r="AH97" s="216">
        <v>0</v>
      </c>
      <c r="AI97" s="17">
        <f t="shared" si="13"/>
        <v>2240</v>
      </c>
      <c r="AJ97" s="12">
        <f t="shared" si="12"/>
        <v>658</v>
      </c>
      <c r="AK97" s="113">
        <v>658</v>
      </c>
      <c r="AL97" s="252">
        <v>0</v>
      </c>
      <c r="AM97" s="255">
        <v>0</v>
      </c>
      <c r="AN97" s="254">
        <v>0</v>
      </c>
      <c r="AO97" s="253">
        <v>0</v>
      </c>
      <c r="AQ97" s="87"/>
    </row>
    <row r="98" spans="1:43" ht="45">
      <c r="A98" s="18">
        <v>520131</v>
      </c>
      <c r="B98" s="93">
        <v>88</v>
      </c>
      <c r="C98" s="19" t="s">
        <v>135</v>
      </c>
      <c r="D98" s="12">
        <f t="shared" si="9"/>
        <v>40542</v>
      </c>
      <c r="E98" s="113">
        <v>40542</v>
      </c>
      <c r="F98" s="252">
        <v>12572</v>
      </c>
      <c r="G98" s="252">
        <v>84</v>
      </c>
      <c r="H98" s="252">
        <v>0</v>
      </c>
      <c r="I98" s="252">
        <v>0</v>
      </c>
      <c r="J98" s="252">
        <v>0</v>
      </c>
      <c r="K98" s="252">
        <v>0</v>
      </c>
      <c r="L98" s="253">
        <v>0</v>
      </c>
      <c r="M98" s="90">
        <f t="shared" si="10"/>
        <v>29987</v>
      </c>
      <c r="N98" s="252">
        <v>29987</v>
      </c>
      <c r="O98" s="252">
        <v>0</v>
      </c>
      <c r="P98" s="252">
        <v>0</v>
      </c>
      <c r="Q98" s="252">
        <v>2060</v>
      </c>
      <c r="R98" s="252">
        <v>853</v>
      </c>
      <c r="S98" s="252">
        <v>0</v>
      </c>
      <c r="T98" s="252">
        <v>0</v>
      </c>
      <c r="U98" s="252">
        <v>0</v>
      </c>
      <c r="V98" s="252">
        <v>0</v>
      </c>
      <c r="W98" s="252">
        <v>1284</v>
      </c>
      <c r="X98" s="252">
        <v>0</v>
      </c>
      <c r="Y98" s="253">
        <v>0</v>
      </c>
      <c r="Z98" s="12">
        <f t="shared" si="11"/>
        <v>4830</v>
      </c>
      <c r="AA98" s="113">
        <v>4830</v>
      </c>
      <c r="AB98" s="216">
        <v>0</v>
      </c>
      <c r="AC98" s="216">
        <v>0</v>
      </c>
      <c r="AD98" s="217">
        <v>0</v>
      </c>
      <c r="AE98" s="33">
        <v>0</v>
      </c>
      <c r="AF98" s="216">
        <v>0</v>
      </c>
      <c r="AG98" s="216">
        <v>0</v>
      </c>
      <c r="AH98" s="216">
        <v>0</v>
      </c>
      <c r="AI98" s="17">
        <f t="shared" si="13"/>
        <v>0</v>
      </c>
      <c r="AJ98" s="12">
        <f t="shared" si="12"/>
        <v>59</v>
      </c>
      <c r="AK98" s="113">
        <v>59</v>
      </c>
      <c r="AL98" s="252">
        <v>0</v>
      </c>
      <c r="AM98" s="255">
        <v>0</v>
      </c>
      <c r="AN98" s="254">
        <v>0</v>
      </c>
      <c r="AO98" s="253">
        <v>0</v>
      </c>
      <c r="AQ98" s="87"/>
    </row>
    <row r="99" spans="1:43" ht="45">
      <c r="A99" s="18">
        <v>520128</v>
      </c>
      <c r="B99" s="93">
        <v>89</v>
      </c>
      <c r="C99" s="19" t="s">
        <v>136</v>
      </c>
      <c r="D99" s="12">
        <f t="shared" si="9"/>
        <v>77086</v>
      </c>
      <c r="E99" s="113">
        <v>69248</v>
      </c>
      <c r="F99" s="252">
        <v>3761</v>
      </c>
      <c r="G99" s="252">
        <v>9887</v>
      </c>
      <c r="H99" s="252">
        <v>3851</v>
      </c>
      <c r="I99" s="252">
        <v>0</v>
      </c>
      <c r="J99" s="252">
        <v>0</v>
      </c>
      <c r="K99" s="252">
        <v>3987</v>
      </c>
      <c r="L99" s="253">
        <v>0</v>
      </c>
      <c r="M99" s="90">
        <f t="shared" si="10"/>
        <v>33637</v>
      </c>
      <c r="N99" s="252">
        <v>33637</v>
      </c>
      <c r="O99" s="252">
        <v>0</v>
      </c>
      <c r="P99" s="252">
        <v>0</v>
      </c>
      <c r="Q99" s="252">
        <v>2537</v>
      </c>
      <c r="R99" s="252">
        <v>1851</v>
      </c>
      <c r="S99" s="252">
        <v>3</v>
      </c>
      <c r="T99" s="252">
        <v>242</v>
      </c>
      <c r="U99" s="252">
        <v>128</v>
      </c>
      <c r="V99" s="252">
        <v>0</v>
      </c>
      <c r="W99" s="252">
        <v>4907</v>
      </c>
      <c r="X99" s="252">
        <v>0</v>
      </c>
      <c r="Y99" s="253">
        <v>0</v>
      </c>
      <c r="Z99" s="12">
        <f t="shared" si="11"/>
        <v>22254</v>
      </c>
      <c r="AA99" s="113">
        <v>22254</v>
      </c>
      <c r="AB99" s="216">
        <v>0</v>
      </c>
      <c r="AC99" s="216">
        <v>0</v>
      </c>
      <c r="AD99" s="217">
        <v>0</v>
      </c>
      <c r="AE99" s="33">
        <v>0</v>
      </c>
      <c r="AF99" s="216">
        <v>0</v>
      </c>
      <c r="AG99" s="216">
        <v>0</v>
      </c>
      <c r="AH99" s="216">
        <v>0</v>
      </c>
      <c r="AI99" s="17">
        <f t="shared" si="13"/>
        <v>0</v>
      </c>
      <c r="AJ99" s="12">
        <f t="shared" si="12"/>
        <v>748</v>
      </c>
      <c r="AK99" s="113">
        <v>748</v>
      </c>
      <c r="AL99" s="252">
        <v>0</v>
      </c>
      <c r="AM99" s="255">
        <v>0</v>
      </c>
      <c r="AN99" s="254">
        <v>0</v>
      </c>
      <c r="AO99" s="253">
        <v>0</v>
      </c>
      <c r="AQ99" s="87"/>
    </row>
    <row r="100" spans="1:43" ht="45">
      <c r="A100" s="18">
        <v>520129</v>
      </c>
      <c r="B100" s="93">
        <v>90</v>
      </c>
      <c r="C100" s="19" t="s">
        <v>137</v>
      </c>
      <c r="D100" s="12">
        <f t="shared" si="9"/>
        <v>17685</v>
      </c>
      <c r="E100" s="113">
        <v>17545</v>
      </c>
      <c r="F100" s="252">
        <v>947</v>
      </c>
      <c r="G100" s="252">
        <v>3819</v>
      </c>
      <c r="H100" s="252">
        <v>0</v>
      </c>
      <c r="I100" s="252">
        <v>0</v>
      </c>
      <c r="J100" s="252">
        <v>0</v>
      </c>
      <c r="K100" s="252">
        <v>0</v>
      </c>
      <c r="L100" s="253">
        <v>140</v>
      </c>
      <c r="M100" s="90">
        <f t="shared" si="10"/>
        <v>26736</v>
      </c>
      <c r="N100" s="252">
        <v>26674</v>
      </c>
      <c r="O100" s="252">
        <v>0</v>
      </c>
      <c r="P100" s="252">
        <v>0</v>
      </c>
      <c r="Q100" s="252">
        <v>1699</v>
      </c>
      <c r="R100" s="252">
        <v>0</v>
      </c>
      <c r="S100" s="252">
        <v>0</v>
      </c>
      <c r="T100" s="252">
        <v>0</v>
      </c>
      <c r="U100" s="252">
        <v>0</v>
      </c>
      <c r="V100" s="252">
        <v>0</v>
      </c>
      <c r="W100" s="252">
        <v>1543</v>
      </c>
      <c r="X100" s="252">
        <v>0</v>
      </c>
      <c r="Y100" s="253">
        <v>62</v>
      </c>
      <c r="Z100" s="12">
        <f t="shared" si="11"/>
        <v>13377</v>
      </c>
      <c r="AA100" s="113">
        <v>8491</v>
      </c>
      <c r="AB100" s="216">
        <v>1</v>
      </c>
      <c r="AC100" s="216">
        <v>0</v>
      </c>
      <c r="AD100" s="217">
        <v>4885</v>
      </c>
      <c r="AE100" s="33">
        <v>0</v>
      </c>
      <c r="AF100" s="216">
        <v>0</v>
      </c>
      <c r="AG100" s="216">
        <v>0</v>
      </c>
      <c r="AH100" s="216">
        <v>0</v>
      </c>
      <c r="AI100" s="17">
        <f t="shared" si="13"/>
        <v>0</v>
      </c>
      <c r="AJ100" s="12">
        <f t="shared" si="12"/>
        <v>338</v>
      </c>
      <c r="AK100" s="113">
        <v>338</v>
      </c>
      <c r="AL100" s="252">
        <v>0</v>
      </c>
      <c r="AM100" s="255">
        <v>0</v>
      </c>
      <c r="AN100" s="254">
        <v>0</v>
      </c>
      <c r="AO100" s="253">
        <v>0</v>
      </c>
      <c r="AQ100" s="87"/>
    </row>
    <row r="101" spans="1:43" ht="45">
      <c r="A101" s="18">
        <v>520132</v>
      </c>
      <c r="B101" s="93">
        <v>91</v>
      </c>
      <c r="C101" s="19" t="s">
        <v>138</v>
      </c>
      <c r="D101" s="12">
        <f t="shared" si="9"/>
        <v>70927</v>
      </c>
      <c r="E101" s="113">
        <v>0</v>
      </c>
      <c r="F101" s="252">
        <v>0</v>
      </c>
      <c r="G101" s="252">
        <v>0</v>
      </c>
      <c r="H101" s="252">
        <v>70927</v>
      </c>
      <c r="I101" s="252">
        <v>0</v>
      </c>
      <c r="J101" s="252">
        <v>0</v>
      </c>
      <c r="K101" s="252">
        <v>0</v>
      </c>
      <c r="L101" s="253">
        <v>0</v>
      </c>
      <c r="M101" s="90">
        <f t="shared" si="10"/>
        <v>0</v>
      </c>
      <c r="N101" s="252">
        <v>0</v>
      </c>
      <c r="O101" s="252">
        <v>299</v>
      </c>
      <c r="P101" s="252">
        <v>0</v>
      </c>
      <c r="Q101" s="252">
        <v>0</v>
      </c>
      <c r="R101" s="252">
        <v>0</v>
      </c>
      <c r="S101" s="252">
        <v>0</v>
      </c>
      <c r="T101" s="252">
        <v>0</v>
      </c>
      <c r="U101" s="252">
        <v>0</v>
      </c>
      <c r="V101" s="252">
        <v>0</v>
      </c>
      <c r="W101" s="252">
        <v>0</v>
      </c>
      <c r="X101" s="252">
        <v>0</v>
      </c>
      <c r="Y101" s="253">
        <v>0</v>
      </c>
      <c r="Z101" s="12">
        <f t="shared" si="11"/>
        <v>3734</v>
      </c>
      <c r="AA101" s="113">
        <v>1</v>
      </c>
      <c r="AB101" s="216">
        <v>0</v>
      </c>
      <c r="AC101" s="216">
        <v>3733</v>
      </c>
      <c r="AD101" s="217">
        <v>0</v>
      </c>
      <c r="AE101" s="33">
        <v>7763</v>
      </c>
      <c r="AF101" s="216">
        <v>1089</v>
      </c>
      <c r="AG101" s="216">
        <v>0</v>
      </c>
      <c r="AH101" s="216">
        <v>0</v>
      </c>
      <c r="AI101" s="17">
        <f t="shared" si="13"/>
        <v>7763</v>
      </c>
      <c r="AJ101" s="12">
        <f t="shared" si="12"/>
        <v>737</v>
      </c>
      <c r="AK101" s="113">
        <v>737</v>
      </c>
      <c r="AL101" s="252">
        <v>0</v>
      </c>
      <c r="AM101" s="255">
        <v>0</v>
      </c>
      <c r="AN101" s="254">
        <v>0</v>
      </c>
      <c r="AO101" s="253">
        <v>0</v>
      </c>
      <c r="AQ101" s="87"/>
    </row>
    <row r="102" spans="1:43" ht="45">
      <c r="A102" s="18">
        <v>520133</v>
      </c>
      <c r="B102" s="93">
        <v>92</v>
      </c>
      <c r="C102" s="19" t="s">
        <v>139</v>
      </c>
      <c r="D102" s="12">
        <f t="shared" si="9"/>
        <v>21357</v>
      </c>
      <c r="E102" s="113">
        <v>18623</v>
      </c>
      <c r="F102" s="252">
        <v>958</v>
      </c>
      <c r="G102" s="252">
        <v>2801</v>
      </c>
      <c r="H102" s="252">
        <v>2734</v>
      </c>
      <c r="I102" s="252">
        <v>0</v>
      </c>
      <c r="J102" s="252">
        <v>0</v>
      </c>
      <c r="K102" s="252">
        <v>0</v>
      </c>
      <c r="L102" s="253">
        <v>0</v>
      </c>
      <c r="M102" s="90">
        <f t="shared" si="10"/>
        <v>17824</v>
      </c>
      <c r="N102" s="252">
        <v>17824</v>
      </c>
      <c r="O102" s="252">
        <v>215</v>
      </c>
      <c r="P102" s="252">
        <v>0</v>
      </c>
      <c r="Q102" s="252">
        <v>854</v>
      </c>
      <c r="R102" s="252">
        <v>350</v>
      </c>
      <c r="S102" s="252">
        <v>0</v>
      </c>
      <c r="T102" s="252">
        <v>0</v>
      </c>
      <c r="U102" s="252">
        <v>0</v>
      </c>
      <c r="V102" s="252">
        <v>0</v>
      </c>
      <c r="W102" s="252">
        <v>1396</v>
      </c>
      <c r="X102" s="252">
        <v>0</v>
      </c>
      <c r="Y102" s="253">
        <v>0</v>
      </c>
      <c r="Z102" s="12">
        <f t="shared" si="11"/>
        <v>8037</v>
      </c>
      <c r="AA102" s="113">
        <v>4271</v>
      </c>
      <c r="AB102" s="216">
        <v>0</v>
      </c>
      <c r="AC102" s="216">
        <v>3766</v>
      </c>
      <c r="AD102" s="217">
        <v>0</v>
      </c>
      <c r="AE102" s="33">
        <v>4134</v>
      </c>
      <c r="AF102" s="216">
        <v>0</v>
      </c>
      <c r="AG102" s="216">
        <v>0</v>
      </c>
      <c r="AH102" s="216">
        <v>0</v>
      </c>
      <c r="AI102" s="17">
        <f t="shared" si="13"/>
        <v>4134</v>
      </c>
      <c r="AJ102" s="12">
        <f t="shared" si="12"/>
        <v>409</v>
      </c>
      <c r="AK102" s="113">
        <v>409</v>
      </c>
      <c r="AL102" s="252">
        <v>0</v>
      </c>
      <c r="AM102" s="255">
        <v>0</v>
      </c>
      <c r="AN102" s="254">
        <v>0</v>
      </c>
      <c r="AO102" s="253">
        <v>0</v>
      </c>
      <c r="AQ102" s="87"/>
    </row>
    <row r="103" spans="1:43" ht="45">
      <c r="A103" s="18">
        <v>520139</v>
      </c>
      <c r="B103" s="93">
        <v>93</v>
      </c>
      <c r="C103" s="19" t="s">
        <v>140</v>
      </c>
      <c r="D103" s="12">
        <f t="shared" si="9"/>
        <v>64385</v>
      </c>
      <c r="E103" s="113">
        <v>61254</v>
      </c>
      <c r="F103" s="252">
        <v>2530</v>
      </c>
      <c r="G103" s="252">
        <v>10919</v>
      </c>
      <c r="H103" s="252">
        <v>3131</v>
      </c>
      <c r="I103" s="252">
        <v>0</v>
      </c>
      <c r="J103" s="252">
        <v>0</v>
      </c>
      <c r="K103" s="252">
        <v>0</v>
      </c>
      <c r="L103" s="253">
        <v>0</v>
      </c>
      <c r="M103" s="90">
        <f t="shared" si="10"/>
        <v>53278</v>
      </c>
      <c r="N103" s="252">
        <v>53278</v>
      </c>
      <c r="O103" s="252">
        <v>0</v>
      </c>
      <c r="P103" s="252">
        <v>0</v>
      </c>
      <c r="Q103" s="252">
        <v>3605</v>
      </c>
      <c r="R103" s="252">
        <v>1986</v>
      </c>
      <c r="S103" s="252">
        <v>0</v>
      </c>
      <c r="T103" s="252">
        <v>0</v>
      </c>
      <c r="U103" s="252">
        <v>0</v>
      </c>
      <c r="V103" s="252">
        <v>0</v>
      </c>
      <c r="W103" s="252">
        <v>4812</v>
      </c>
      <c r="X103" s="252">
        <v>0</v>
      </c>
      <c r="Y103" s="253">
        <v>0</v>
      </c>
      <c r="Z103" s="12">
        <f t="shared" si="11"/>
        <v>20274</v>
      </c>
      <c r="AA103" s="113">
        <v>20274</v>
      </c>
      <c r="AB103" s="216">
        <v>0</v>
      </c>
      <c r="AC103" s="216">
        <v>0</v>
      </c>
      <c r="AD103" s="217">
        <v>0</v>
      </c>
      <c r="AE103" s="33">
        <v>0</v>
      </c>
      <c r="AF103" s="216">
        <v>0</v>
      </c>
      <c r="AG103" s="216">
        <v>0</v>
      </c>
      <c r="AH103" s="216">
        <v>0</v>
      </c>
      <c r="AI103" s="17">
        <f t="shared" si="13"/>
        <v>0</v>
      </c>
      <c r="AJ103" s="12">
        <f t="shared" si="12"/>
        <v>834</v>
      </c>
      <c r="AK103" s="113">
        <v>834</v>
      </c>
      <c r="AL103" s="252">
        <v>0</v>
      </c>
      <c r="AM103" s="255">
        <v>0</v>
      </c>
      <c r="AN103" s="254">
        <v>0</v>
      </c>
      <c r="AO103" s="253">
        <v>0</v>
      </c>
      <c r="AQ103" s="87"/>
    </row>
    <row r="104" spans="1:43" ht="45">
      <c r="A104" s="18">
        <v>520140</v>
      </c>
      <c r="B104" s="93">
        <v>94</v>
      </c>
      <c r="C104" s="19" t="s">
        <v>141</v>
      </c>
      <c r="D104" s="12">
        <f t="shared" si="9"/>
        <v>39906</v>
      </c>
      <c r="E104" s="113">
        <v>39906</v>
      </c>
      <c r="F104" s="252">
        <v>1873</v>
      </c>
      <c r="G104" s="252">
        <v>5281</v>
      </c>
      <c r="H104" s="252">
        <v>0</v>
      </c>
      <c r="I104" s="252">
        <v>0</v>
      </c>
      <c r="J104" s="252">
        <v>0</v>
      </c>
      <c r="K104" s="252">
        <v>0</v>
      </c>
      <c r="L104" s="253">
        <v>0</v>
      </c>
      <c r="M104" s="90">
        <f t="shared" si="10"/>
        <v>18654</v>
      </c>
      <c r="N104" s="252">
        <v>18654</v>
      </c>
      <c r="O104" s="252">
        <v>0</v>
      </c>
      <c r="P104" s="252">
        <v>0</v>
      </c>
      <c r="Q104" s="252">
        <v>2171</v>
      </c>
      <c r="R104" s="252">
        <v>945</v>
      </c>
      <c r="S104" s="252">
        <v>0</v>
      </c>
      <c r="T104" s="252">
        <v>0</v>
      </c>
      <c r="U104" s="252">
        <v>0</v>
      </c>
      <c r="V104" s="252">
        <v>0</v>
      </c>
      <c r="W104" s="252">
        <v>2615</v>
      </c>
      <c r="X104" s="252">
        <v>0</v>
      </c>
      <c r="Y104" s="253">
        <v>0</v>
      </c>
      <c r="Z104" s="12">
        <f t="shared" si="11"/>
        <v>16250</v>
      </c>
      <c r="AA104" s="113">
        <v>11846</v>
      </c>
      <c r="AB104" s="216">
        <v>0</v>
      </c>
      <c r="AC104" s="216">
        <v>0</v>
      </c>
      <c r="AD104" s="217">
        <v>4404</v>
      </c>
      <c r="AE104" s="33">
        <v>0</v>
      </c>
      <c r="AF104" s="216">
        <v>0</v>
      </c>
      <c r="AG104" s="216">
        <v>0</v>
      </c>
      <c r="AH104" s="216">
        <v>0</v>
      </c>
      <c r="AI104" s="17">
        <f t="shared" si="13"/>
        <v>0</v>
      </c>
      <c r="AJ104" s="12">
        <f t="shared" si="12"/>
        <v>1222</v>
      </c>
      <c r="AK104" s="113">
        <v>1222</v>
      </c>
      <c r="AL104" s="252">
        <v>0</v>
      </c>
      <c r="AM104" s="255">
        <v>0</v>
      </c>
      <c r="AN104" s="254">
        <v>0</v>
      </c>
      <c r="AO104" s="253">
        <v>0</v>
      </c>
      <c r="AQ104" s="87"/>
    </row>
    <row r="105" spans="1:43" ht="45">
      <c r="A105" s="18">
        <v>520141</v>
      </c>
      <c r="B105" s="93">
        <v>95</v>
      </c>
      <c r="C105" s="19" t="s">
        <v>142</v>
      </c>
      <c r="D105" s="12">
        <f t="shared" si="9"/>
        <v>41596</v>
      </c>
      <c r="E105" s="113">
        <v>37670</v>
      </c>
      <c r="F105" s="252">
        <v>17985</v>
      </c>
      <c r="G105" s="252">
        <v>130</v>
      </c>
      <c r="H105" s="252">
        <v>0</v>
      </c>
      <c r="I105" s="252">
        <v>0</v>
      </c>
      <c r="J105" s="252">
        <v>0</v>
      </c>
      <c r="K105" s="252">
        <v>3926</v>
      </c>
      <c r="L105" s="253">
        <v>0</v>
      </c>
      <c r="M105" s="90">
        <f t="shared" si="10"/>
        <v>26164</v>
      </c>
      <c r="N105" s="252">
        <v>26164</v>
      </c>
      <c r="O105" s="252">
        <v>0</v>
      </c>
      <c r="P105" s="252">
        <v>0</v>
      </c>
      <c r="Q105" s="252">
        <v>1536</v>
      </c>
      <c r="R105" s="252">
        <v>32</v>
      </c>
      <c r="S105" s="252">
        <v>0</v>
      </c>
      <c r="T105" s="252">
        <v>0</v>
      </c>
      <c r="U105" s="252">
        <v>0</v>
      </c>
      <c r="V105" s="252">
        <v>0</v>
      </c>
      <c r="W105" s="252">
        <v>1705</v>
      </c>
      <c r="X105" s="252">
        <v>0</v>
      </c>
      <c r="Y105" s="253">
        <v>0</v>
      </c>
      <c r="Z105" s="12">
        <f t="shared" si="11"/>
        <v>13478</v>
      </c>
      <c r="AA105" s="113">
        <v>13478</v>
      </c>
      <c r="AB105" s="216">
        <v>0</v>
      </c>
      <c r="AC105" s="216">
        <v>0</v>
      </c>
      <c r="AD105" s="217">
        <v>0</v>
      </c>
      <c r="AE105" s="33">
        <v>0</v>
      </c>
      <c r="AF105" s="216">
        <v>0</v>
      </c>
      <c r="AG105" s="216">
        <v>0</v>
      </c>
      <c r="AH105" s="216">
        <v>0</v>
      </c>
      <c r="AI105" s="17">
        <f t="shared" si="13"/>
        <v>0</v>
      </c>
      <c r="AJ105" s="12">
        <f t="shared" si="12"/>
        <v>655</v>
      </c>
      <c r="AK105" s="113">
        <v>655</v>
      </c>
      <c r="AL105" s="252">
        <v>0</v>
      </c>
      <c r="AM105" s="255">
        <v>0</v>
      </c>
      <c r="AN105" s="254">
        <v>0</v>
      </c>
      <c r="AO105" s="253">
        <v>0</v>
      </c>
      <c r="AQ105" s="87"/>
    </row>
    <row r="106" spans="1:43" ht="45">
      <c r="A106" s="18">
        <v>520137</v>
      </c>
      <c r="B106" s="93">
        <v>96</v>
      </c>
      <c r="C106" s="19" t="s">
        <v>143</v>
      </c>
      <c r="D106" s="12">
        <f t="shared" si="9"/>
        <v>0</v>
      </c>
      <c r="E106" s="113">
        <v>0</v>
      </c>
      <c r="F106" s="252">
        <v>0</v>
      </c>
      <c r="G106" s="252">
        <v>0</v>
      </c>
      <c r="H106" s="252">
        <v>0</v>
      </c>
      <c r="I106" s="252">
        <v>0</v>
      </c>
      <c r="J106" s="252">
        <v>0</v>
      </c>
      <c r="K106" s="252">
        <v>0</v>
      </c>
      <c r="L106" s="253">
        <v>0</v>
      </c>
      <c r="M106" s="90">
        <f t="shared" si="10"/>
        <v>0</v>
      </c>
      <c r="N106" s="252">
        <v>0</v>
      </c>
      <c r="O106" s="252">
        <v>0</v>
      </c>
      <c r="P106" s="252">
        <v>0</v>
      </c>
      <c r="Q106" s="252">
        <v>0</v>
      </c>
      <c r="R106" s="252">
        <v>0</v>
      </c>
      <c r="S106" s="252">
        <v>0</v>
      </c>
      <c r="T106" s="252">
        <v>0</v>
      </c>
      <c r="U106" s="252">
        <v>0</v>
      </c>
      <c r="V106" s="252">
        <v>0</v>
      </c>
      <c r="W106" s="252">
        <v>0</v>
      </c>
      <c r="X106" s="252">
        <v>0</v>
      </c>
      <c r="Y106" s="253">
        <v>0</v>
      </c>
      <c r="Z106" s="12">
        <f t="shared" si="11"/>
        <v>1163</v>
      </c>
      <c r="AA106" s="113">
        <v>0</v>
      </c>
      <c r="AB106" s="216">
        <v>0</v>
      </c>
      <c r="AC106" s="216">
        <v>1163</v>
      </c>
      <c r="AD106" s="217">
        <v>0</v>
      </c>
      <c r="AE106" s="33">
        <v>1302</v>
      </c>
      <c r="AF106" s="216">
        <v>0</v>
      </c>
      <c r="AG106" s="216">
        <v>0</v>
      </c>
      <c r="AH106" s="216">
        <v>0</v>
      </c>
      <c r="AI106" s="17">
        <f t="shared" si="13"/>
        <v>1302</v>
      </c>
      <c r="AJ106" s="12">
        <f t="shared" si="12"/>
        <v>99</v>
      </c>
      <c r="AK106" s="113">
        <v>99</v>
      </c>
      <c r="AL106" s="252">
        <v>0</v>
      </c>
      <c r="AM106" s="255">
        <v>0</v>
      </c>
      <c r="AN106" s="254">
        <v>0</v>
      </c>
      <c r="AO106" s="253">
        <v>0</v>
      </c>
      <c r="AQ106" s="87"/>
    </row>
    <row r="107" spans="1:43" ht="45">
      <c r="A107" s="18">
        <v>520144</v>
      </c>
      <c r="B107" s="93">
        <v>97</v>
      </c>
      <c r="C107" s="19" t="s">
        <v>144</v>
      </c>
      <c r="D107" s="12">
        <f t="shared" si="9"/>
        <v>14097</v>
      </c>
      <c r="E107" s="113">
        <v>0</v>
      </c>
      <c r="F107" s="252">
        <v>0</v>
      </c>
      <c r="G107" s="252">
        <v>0</v>
      </c>
      <c r="H107" s="252">
        <v>14097</v>
      </c>
      <c r="I107" s="252">
        <v>13848</v>
      </c>
      <c r="J107" s="252">
        <v>0</v>
      </c>
      <c r="K107" s="252">
        <v>0</v>
      </c>
      <c r="L107" s="253">
        <v>0</v>
      </c>
      <c r="M107" s="90">
        <f t="shared" si="10"/>
        <v>0</v>
      </c>
      <c r="N107" s="252">
        <v>0</v>
      </c>
      <c r="O107" s="252">
        <v>733</v>
      </c>
      <c r="P107" s="252">
        <v>638</v>
      </c>
      <c r="Q107" s="252">
        <v>152</v>
      </c>
      <c r="R107" s="252">
        <v>30</v>
      </c>
      <c r="S107" s="252">
        <v>0</v>
      </c>
      <c r="T107" s="252">
        <v>0</v>
      </c>
      <c r="U107" s="252">
        <v>0</v>
      </c>
      <c r="V107" s="252">
        <v>0</v>
      </c>
      <c r="W107" s="252">
        <v>0</v>
      </c>
      <c r="X107" s="252">
        <v>0</v>
      </c>
      <c r="Y107" s="253">
        <v>0</v>
      </c>
      <c r="Z107" s="12">
        <f t="shared" si="11"/>
        <v>13008</v>
      </c>
      <c r="AA107" s="113">
        <v>0</v>
      </c>
      <c r="AB107" s="216">
        <v>0</v>
      </c>
      <c r="AC107" s="216">
        <v>13008</v>
      </c>
      <c r="AD107" s="217">
        <v>0</v>
      </c>
      <c r="AE107" s="33">
        <v>3947</v>
      </c>
      <c r="AF107" s="216">
        <v>125</v>
      </c>
      <c r="AG107" s="216">
        <v>0</v>
      </c>
      <c r="AH107" s="216">
        <v>29</v>
      </c>
      <c r="AI107" s="17">
        <f t="shared" si="13"/>
        <v>3976</v>
      </c>
      <c r="AJ107" s="12">
        <f t="shared" si="12"/>
        <v>0</v>
      </c>
      <c r="AK107" s="113">
        <v>0</v>
      </c>
      <c r="AL107" s="252">
        <v>0</v>
      </c>
      <c r="AM107" s="255">
        <v>0</v>
      </c>
      <c r="AN107" s="254">
        <v>0</v>
      </c>
      <c r="AO107" s="253">
        <v>0</v>
      </c>
      <c r="AQ107" s="87"/>
    </row>
    <row r="108" spans="1:43" ht="45">
      <c r="A108" s="18">
        <v>520145</v>
      </c>
      <c r="B108" s="93">
        <v>98</v>
      </c>
      <c r="C108" s="19" t="s">
        <v>145</v>
      </c>
      <c r="D108" s="12">
        <f t="shared" si="9"/>
        <v>24262</v>
      </c>
      <c r="E108" s="113">
        <v>22329</v>
      </c>
      <c r="F108" s="252">
        <v>1136</v>
      </c>
      <c r="G108" s="252">
        <v>3339</v>
      </c>
      <c r="H108" s="252">
        <v>0</v>
      </c>
      <c r="I108" s="252">
        <v>0</v>
      </c>
      <c r="J108" s="252">
        <v>0</v>
      </c>
      <c r="K108" s="252">
        <v>0</v>
      </c>
      <c r="L108" s="253">
        <v>1933</v>
      </c>
      <c r="M108" s="90">
        <f t="shared" si="10"/>
        <v>25246</v>
      </c>
      <c r="N108" s="252">
        <v>24137</v>
      </c>
      <c r="O108" s="252">
        <v>0</v>
      </c>
      <c r="P108" s="252">
        <v>0</v>
      </c>
      <c r="Q108" s="252">
        <v>1010</v>
      </c>
      <c r="R108" s="252">
        <v>752</v>
      </c>
      <c r="S108" s="252">
        <v>1</v>
      </c>
      <c r="T108" s="252">
        <v>100</v>
      </c>
      <c r="U108" s="252">
        <v>0</v>
      </c>
      <c r="V108" s="252">
        <v>0</v>
      </c>
      <c r="W108" s="252">
        <v>2513</v>
      </c>
      <c r="X108" s="252">
        <v>0</v>
      </c>
      <c r="Y108" s="253">
        <v>1109</v>
      </c>
      <c r="Z108" s="12">
        <f t="shared" si="11"/>
        <v>11523</v>
      </c>
      <c r="AA108" s="113">
        <v>6763</v>
      </c>
      <c r="AB108" s="216">
        <v>6</v>
      </c>
      <c r="AC108" s="216">
        <v>0</v>
      </c>
      <c r="AD108" s="217">
        <v>4754</v>
      </c>
      <c r="AE108" s="33">
        <v>0</v>
      </c>
      <c r="AF108" s="216">
        <v>0</v>
      </c>
      <c r="AG108" s="216">
        <v>0</v>
      </c>
      <c r="AH108" s="216">
        <v>0</v>
      </c>
      <c r="AI108" s="17">
        <f t="shared" si="13"/>
        <v>0</v>
      </c>
      <c r="AJ108" s="12">
        <f t="shared" si="12"/>
        <v>488</v>
      </c>
      <c r="AK108" s="113">
        <v>488</v>
      </c>
      <c r="AL108" s="252">
        <v>0</v>
      </c>
      <c r="AM108" s="255">
        <v>0</v>
      </c>
      <c r="AN108" s="254">
        <v>0</v>
      </c>
      <c r="AO108" s="253">
        <v>0</v>
      </c>
      <c r="AQ108" s="87"/>
    </row>
    <row r="109" spans="1:43" ht="45">
      <c r="A109" s="18">
        <v>520146</v>
      </c>
      <c r="B109" s="93">
        <v>99</v>
      </c>
      <c r="C109" s="19" t="s">
        <v>146</v>
      </c>
      <c r="D109" s="12">
        <f t="shared" si="9"/>
        <v>10248</v>
      </c>
      <c r="E109" s="113">
        <v>0</v>
      </c>
      <c r="F109" s="252">
        <v>0</v>
      </c>
      <c r="G109" s="252">
        <v>0</v>
      </c>
      <c r="H109" s="252">
        <v>10248</v>
      </c>
      <c r="I109" s="252">
        <v>0</v>
      </c>
      <c r="J109" s="252">
        <v>0</v>
      </c>
      <c r="K109" s="252">
        <v>0</v>
      </c>
      <c r="L109" s="253">
        <v>0</v>
      </c>
      <c r="M109" s="90">
        <f t="shared" si="10"/>
        <v>0</v>
      </c>
      <c r="N109" s="252">
        <v>0</v>
      </c>
      <c r="O109" s="252">
        <v>0</v>
      </c>
      <c r="P109" s="252">
        <v>0</v>
      </c>
      <c r="Q109" s="252">
        <v>0</v>
      </c>
      <c r="R109" s="252">
        <v>0</v>
      </c>
      <c r="S109" s="252">
        <v>0</v>
      </c>
      <c r="T109" s="252">
        <v>0</v>
      </c>
      <c r="U109" s="252">
        <v>0</v>
      </c>
      <c r="V109" s="252">
        <v>0</v>
      </c>
      <c r="W109" s="252">
        <v>0</v>
      </c>
      <c r="X109" s="252">
        <v>0</v>
      </c>
      <c r="Y109" s="253">
        <v>0</v>
      </c>
      <c r="Z109" s="12">
        <f t="shared" si="11"/>
        <v>16552</v>
      </c>
      <c r="AA109" s="113">
        <v>8055</v>
      </c>
      <c r="AB109" s="216">
        <v>0</v>
      </c>
      <c r="AC109" s="216">
        <v>8497</v>
      </c>
      <c r="AD109" s="217">
        <v>0</v>
      </c>
      <c r="AE109" s="33">
        <v>5363</v>
      </c>
      <c r="AF109" s="216">
        <v>0</v>
      </c>
      <c r="AG109" s="216">
        <v>65</v>
      </c>
      <c r="AH109" s="216">
        <v>0</v>
      </c>
      <c r="AI109" s="17">
        <f t="shared" si="13"/>
        <v>5363</v>
      </c>
      <c r="AJ109" s="12">
        <f t="shared" si="12"/>
        <v>560</v>
      </c>
      <c r="AK109" s="113">
        <v>560</v>
      </c>
      <c r="AL109" s="252">
        <v>0</v>
      </c>
      <c r="AM109" s="255">
        <v>0</v>
      </c>
      <c r="AN109" s="254">
        <v>0</v>
      </c>
      <c r="AO109" s="253">
        <v>0</v>
      </c>
      <c r="AQ109" s="87"/>
    </row>
    <row r="110" spans="1:43" ht="45">
      <c r="A110" s="18">
        <v>520147</v>
      </c>
      <c r="B110" s="93">
        <v>100</v>
      </c>
      <c r="C110" s="19" t="s">
        <v>147</v>
      </c>
      <c r="D110" s="12">
        <f t="shared" si="9"/>
        <v>30989</v>
      </c>
      <c r="E110" s="113">
        <v>30744</v>
      </c>
      <c r="F110" s="252">
        <v>2249</v>
      </c>
      <c r="G110" s="252">
        <v>7736</v>
      </c>
      <c r="H110" s="252">
        <v>0</v>
      </c>
      <c r="I110" s="252">
        <v>0</v>
      </c>
      <c r="J110" s="252">
        <v>0</v>
      </c>
      <c r="K110" s="252">
        <v>0</v>
      </c>
      <c r="L110" s="253">
        <v>245</v>
      </c>
      <c r="M110" s="90">
        <f t="shared" si="10"/>
        <v>31888</v>
      </c>
      <c r="N110" s="252">
        <v>31578</v>
      </c>
      <c r="O110" s="252">
        <v>0</v>
      </c>
      <c r="P110" s="252">
        <v>0</v>
      </c>
      <c r="Q110" s="252">
        <v>1670</v>
      </c>
      <c r="R110" s="252">
        <v>946</v>
      </c>
      <c r="S110" s="252">
        <v>0</v>
      </c>
      <c r="T110" s="252">
        <v>0</v>
      </c>
      <c r="U110" s="252">
        <v>0</v>
      </c>
      <c r="V110" s="252">
        <v>0</v>
      </c>
      <c r="W110" s="252">
        <v>3463</v>
      </c>
      <c r="X110" s="252">
        <v>0</v>
      </c>
      <c r="Y110" s="253">
        <v>310</v>
      </c>
      <c r="Z110" s="12">
        <f t="shared" si="11"/>
        <v>12996</v>
      </c>
      <c r="AA110" s="113">
        <v>12996</v>
      </c>
      <c r="AB110" s="216">
        <v>0</v>
      </c>
      <c r="AC110" s="216">
        <v>0</v>
      </c>
      <c r="AD110" s="217">
        <v>0</v>
      </c>
      <c r="AE110" s="33">
        <v>0</v>
      </c>
      <c r="AF110" s="216">
        <v>0</v>
      </c>
      <c r="AG110" s="216">
        <v>0</v>
      </c>
      <c r="AH110" s="216">
        <v>0</v>
      </c>
      <c r="AI110" s="17">
        <f t="shared" si="13"/>
        <v>0</v>
      </c>
      <c r="AJ110" s="12">
        <f t="shared" si="12"/>
        <v>330</v>
      </c>
      <c r="AK110" s="113">
        <v>330</v>
      </c>
      <c r="AL110" s="252">
        <v>0</v>
      </c>
      <c r="AM110" s="255">
        <v>0</v>
      </c>
      <c r="AN110" s="254">
        <v>0</v>
      </c>
      <c r="AO110" s="253">
        <v>0</v>
      </c>
      <c r="AQ110" s="87"/>
    </row>
    <row r="111" spans="1:43" ht="45">
      <c r="A111" s="18">
        <v>520148</v>
      </c>
      <c r="B111" s="93">
        <v>101</v>
      </c>
      <c r="C111" s="19" t="s">
        <v>148</v>
      </c>
      <c r="D111" s="12">
        <f t="shared" si="9"/>
        <v>8212</v>
      </c>
      <c r="E111" s="113">
        <v>8212</v>
      </c>
      <c r="F111" s="252">
        <v>866</v>
      </c>
      <c r="G111" s="252">
        <v>2370</v>
      </c>
      <c r="H111" s="252">
        <v>0</v>
      </c>
      <c r="I111" s="252">
        <v>0</v>
      </c>
      <c r="J111" s="252">
        <v>0</v>
      </c>
      <c r="K111" s="252">
        <v>0</v>
      </c>
      <c r="L111" s="253">
        <v>0</v>
      </c>
      <c r="M111" s="90">
        <f t="shared" si="10"/>
        <v>16920</v>
      </c>
      <c r="N111" s="252">
        <v>16920</v>
      </c>
      <c r="O111" s="252">
        <v>0</v>
      </c>
      <c r="P111" s="252">
        <v>0</v>
      </c>
      <c r="Q111" s="252">
        <v>1969</v>
      </c>
      <c r="R111" s="252">
        <v>0</v>
      </c>
      <c r="S111" s="252">
        <v>0</v>
      </c>
      <c r="T111" s="252">
        <v>67</v>
      </c>
      <c r="U111" s="252">
        <v>0</v>
      </c>
      <c r="V111" s="252">
        <v>0</v>
      </c>
      <c r="W111" s="252">
        <v>1239</v>
      </c>
      <c r="X111" s="252">
        <v>0</v>
      </c>
      <c r="Y111" s="253">
        <v>0</v>
      </c>
      <c r="Z111" s="12">
        <f t="shared" si="11"/>
        <v>5267</v>
      </c>
      <c r="AA111" s="113">
        <v>5267</v>
      </c>
      <c r="AB111" s="216">
        <v>0</v>
      </c>
      <c r="AC111" s="216">
        <v>0</v>
      </c>
      <c r="AD111" s="217">
        <v>0</v>
      </c>
      <c r="AE111" s="33">
        <v>0</v>
      </c>
      <c r="AF111" s="216">
        <v>0</v>
      </c>
      <c r="AG111" s="216">
        <v>0</v>
      </c>
      <c r="AH111" s="216">
        <v>0</v>
      </c>
      <c r="AI111" s="17">
        <f t="shared" si="13"/>
        <v>0</v>
      </c>
      <c r="AJ111" s="12">
        <f t="shared" si="12"/>
        <v>193</v>
      </c>
      <c r="AK111" s="113">
        <v>193</v>
      </c>
      <c r="AL111" s="252">
        <v>0</v>
      </c>
      <c r="AM111" s="255">
        <v>0</v>
      </c>
      <c r="AN111" s="254">
        <v>0</v>
      </c>
      <c r="AO111" s="253">
        <v>0</v>
      </c>
      <c r="AQ111" s="87"/>
    </row>
    <row r="112" spans="1:43" ht="45">
      <c r="A112" s="18">
        <v>520149</v>
      </c>
      <c r="B112" s="93">
        <v>102</v>
      </c>
      <c r="C112" s="19" t="s">
        <v>149</v>
      </c>
      <c r="D112" s="12">
        <f t="shared" si="9"/>
        <v>12513</v>
      </c>
      <c r="E112" s="113">
        <v>12114</v>
      </c>
      <c r="F112" s="252">
        <v>691</v>
      </c>
      <c r="G112" s="252">
        <v>2720</v>
      </c>
      <c r="H112" s="252">
        <v>0</v>
      </c>
      <c r="I112" s="252">
        <v>0</v>
      </c>
      <c r="J112" s="252">
        <v>0</v>
      </c>
      <c r="K112" s="252">
        <v>0</v>
      </c>
      <c r="L112" s="253">
        <v>399</v>
      </c>
      <c r="M112" s="90">
        <f t="shared" si="10"/>
        <v>19160</v>
      </c>
      <c r="N112" s="252">
        <v>18209</v>
      </c>
      <c r="O112" s="252">
        <v>0</v>
      </c>
      <c r="P112" s="252">
        <v>0</v>
      </c>
      <c r="Q112" s="252">
        <v>1619</v>
      </c>
      <c r="R112" s="252">
        <v>0</v>
      </c>
      <c r="S112" s="252">
        <v>0</v>
      </c>
      <c r="T112" s="252">
        <v>0</v>
      </c>
      <c r="U112" s="252">
        <v>0</v>
      </c>
      <c r="V112" s="252">
        <v>0</v>
      </c>
      <c r="W112" s="252">
        <v>1301</v>
      </c>
      <c r="X112" s="252">
        <v>0</v>
      </c>
      <c r="Y112" s="253">
        <v>951</v>
      </c>
      <c r="Z112" s="12">
        <f t="shared" si="11"/>
        <v>6379</v>
      </c>
      <c r="AA112" s="113">
        <v>6377</v>
      </c>
      <c r="AB112" s="216">
        <v>2</v>
      </c>
      <c r="AC112" s="216">
        <v>0</v>
      </c>
      <c r="AD112" s="217">
        <v>0</v>
      </c>
      <c r="AE112" s="33">
        <v>0</v>
      </c>
      <c r="AF112" s="216">
        <v>0</v>
      </c>
      <c r="AG112" s="216">
        <v>0</v>
      </c>
      <c r="AH112" s="216">
        <v>0</v>
      </c>
      <c r="AI112" s="17">
        <f t="shared" si="13"/>
        <v>0</v>
      </c>
      <c r="AJ112" s="12">
        <f t="shared" si="12"/>
        <v>206</v>
      </c>
      <c r="AK112" s="113">
        <v>206</v>
      </c>
      <c r="AL112" s="252">
        <v>0</v>
      </c>
      <c r="AM112" s="255">
        <v>0</v>
      </c>
      <c r="AN112" s="254">
        <v>0</v>
      </c>
      <c r="AO112" s="253">
        <v>0</v>
      </c>
      <c r="AQ112" s="87"/>
    </row>
    <row r="113" spans="1:43" ht="45">
      <c r="A113" s="18">
        <v>520150</v>
      </c>
      <c r="B113" s="93">
        <v>103</v>
      </c>
      <c r="C113" s="19" t="s">
        <v>150</v>
      </c>
      <c r="D113" s="12">
        <f t="shared" si="9"/>
        <v>20278</v>
      </c>
      <c r="E113" s="113">
        <v>20278</v>
      </c>
      <c r="F113" s="252">
        <v>6153</v>
      </c>
      <c r="G113" s="252">
        <v>144</v>
      </c>
      <c r="H113" s="252">
        <v>0</v>
      </c>
      <c r="I113" s="252">
        <v>0</v>
      </c>
      <c r="J113" s="252">
        <v>0</v>
      </c>
      <c r="K113" s="252">
        <v>0</v>
      </c>
      <c r="L113" s="253">
        <v>0</v>
      </c>
      <c r="M113" s="90">
        <f t="shared" si="10"/>
        <v>9152</v>
      </c>
      <c r="N113" s="252">
        <v>9152</v>
      </c>
      <c r="O113" s="252">
        <v>0</v>
      </c>
      <c r="P113" s="252">
        <v>0</v>
      </c>
      <c r="Q113" s="252">
        <v>414</v>
      </c>
      <c r="R113" s="252">
        <v>0</v>
      </c>
      <c r="S113" s="252">
        <v>0</v>
      </c>
      <c r="T113" s="252">
        <v>0</v>
      </c>
      <c r="U113" s="252">
        <v>0</v>
      </c>
      <c r="V113" s="252">
        <v>0</v>
      </c>
      <c r="W113" s="252">
        <v>1135</v>
      </c>
      <c r="X113" s="252">
        <v>0</v>
      </c>
      <c r="Y113" s="253">
        <v>0</v>
      </c>
      <c r="Z113" s="12">
        <f t="shared" si="11"/>
        <v>4520</v>
      </c>
      <c r="AA113" s="113">
        <v>4519</v>
      </c>
      <c r="AB113" s="216">
        <v>0</v>
      </c>
      <c r="AC113" s="216">
        <v>0</v>
      </c>
      <c r="AD113" s="217">
        <v>1</v>
      </c>
      <c r="AE113" s="33">
        <v>0</v>
      </c>
      <c r="AF113" s="216">
        <v>0</v>
      </c>
      <c r="AG113" s="216">
        <v>0</v>
      </c>
      <c r="AH113" s="216">
        <v>0</v>
      </c>
      <c r="AI113" s="17">
        <f t="shared" si="13"/>
        <v>0</v>
      </c>
      <c r="AJ113" s="12">
        <f t="shared" si="12"/>
        <v>90</v>
      </c>
      <c r="AK113" s="113">
        <v>90</v>
      </c>
      <c r="AL113" s="252">
        <v>0</v>
      </c>
      <c r="AM113" s="255">
        <v>0</v>
      </c>
      <c r="AN113" s="254">
        <v>0</v>
      </c>
      <c r="AO113" s="253">
        <v>0</v>
      </c>
      <c r="AQ113" s="87"/>
    </row>
    <row r="114" spans="1:43" ht="45">
      <c r="A114" s="18">
        <v>520151</v>
      </c>
      <c r="B114" s="93">
        <v>104</v>
      </c>
      <c r="C114" s="19" t="s">
        <v>151</v>
      </c>
      <c r="D114" s="12">
        <f t="shared" si="9"/>
        <v>14498</v>
      </c>
      <c r="E114" s="113">
        <v>14498</v>
      </c>
      <c r="F114" s="252">
        <v>3636</v>
      </c>
      <c r="G114" s="252">
        <v>9</v>
      </c>
      <c r="H114" s="252">
        <v>0</v>
      </c>
      <c r="I114" s="252">
        <v>0</v>
      </c>
      <c r="J114" s="252">
        <v>0</v>
      </c>
      <c r="K114" s="252">
        <v>0</v>
      </c>
      <c r="L114" s="253">
        <v>0</v>
      </c>
      <c r="M114" s="90">
        <f t="shared" si="10"/>
        <v>7766</v>
      </c>
      <c r="N114" s="252">
        <v>7766</v>
      </c>
      <c r="O114" s="252">
        <v>0</v>
      </c>
      <c r="P114" s="252">
        <v>0</v>
      </c>
      <c r="Q114" s="252">
        <v>788</v>
      </c>
      <c r="R114" s="252">
        <v>64</v>
      </c>
      <c r="S114" s="252">
        <v>0</v>
      </c>
      <c r="T114" s="252">
        <v>0</v>
      </c>
      <c r="U114" s="252">
        <v>0</v>
      </c>
      <c r="V114" s="252">
        <v>0</v>
      </c>
      <c r="W114" s="252">
        <v>563</v>
      </c>
      <c r="X114" s="252">
        <v>0</v>
      </c>
      <c r="Y114" s="253">
        <v>0</v>
      </c>
      <c r="Z114" s="12">
        <f t="shared" si="11"/>
        <v>2945</v>
      </c>
      <c r="AA114" s="113">
        <v>2945</v>
      </c>
      <c r="AB114" s="216">
        <v>0</v>
      </c>
      <c r="AC114" s="216">
        <v>0</v>
      </c>
      <c r="AD114" s="217">
        <v>0</v>
      </c>
      <c r="AE114" s="33">
        <v>0</v>
      </c>
      <c r="AF114" s="216">
        <v>0</v>
      </c>
      <c r="AG114" s="216">
        <v>0</v>
      </c>
      <c r="AH114" s="216">
        <v>0</v>
      </c>
      <c r="AI114" s="17">
        <f t="shared" si="13"/>
        <v>0</v>
      </c>
      <c r="AJ114" s="12">
        <f t="shared" si="12"/>
        <v>70</v>
      </c>
      <c r="AK114" s="113">
        <v>70</v>
      </c>
      <c r="AL114" s="252">
        <v>0</v>
      </c>
      <c r="AM114" s="255">
        <v>0</v>
      </c>
      <c r="AN114" s="254">
        <v>0</v>
      </c>
      <c r="AO114" s="253">
        <v>0</v>
      </c>
      <c r="AQ114" s="87"/>
    </row>
    <row r="115" spans="1:43" ht="45">
      <c r="A115" s="18">
        <v>520154</v>
      </c>
      <c r="B115" s="93">
        <v>105</v>
      </c>
      <c r="C115" s="19" t="s">
        <v>152</v>
      </c>
      <c r="D115" s="12">
        <f t="shared" si="9"/>
        <v>141491</v>
      </c>
      <c r="E115" s="113">
        <v>120017</v>
      </c>
      <c r="F115" s="252">
        <v>5720</v>
      </c>
      <c r="G115" s="252">
        <v>15997</v>
      </c>
      <c r="H115" s="252">
        <v>0</v>
      </c>
      <c r="I115" s="252">
        <v>0</v>
      </c>
      <c r="J115" s="252">
        <v>0</v>
      </c>
      <c r="K115" s="252">
        <v>10055</v>
      </c>
      <c r="L115" s="253">
        <v>11419</v>
      </c>
      <c r="M115" s="90">
        <f t="shared" si="10"/>
        <v>87224</v>
      </c>
      <c r="N115" s="252">
        <v>79974</v>
      </c>
      <c r="O115" s="252">
        <v>749</v>
      </c>
      <c r="P115" s="252">
        <v>0</v>
      </c>
      <c r="Q115" s="252">
        <v>1234</v>
      </c>
      <c r="R115" s="252">
        <v>609</v>
      </c>
      <c r="S115" s="252">
        <v>0</v>
      </c>
      <c r="T115" s="252">
        <v>0</v>
      </c>
      <c r="U115" s="252">
        <v>0</v>
      </c>
      <c r="V115" s="252">
        <v>0</v>
      </c>
      <c r="W115" s="252">
        <v>9696</v>
      </c>
      <c r="X115" s="252">
        <v>0</v>
      </c>
      <c r="Y115" s="253">
        <v>7250</v>
      </c>
      <c r="Z115" s="12">
        <f t="shared" si="11"/>
        <v>31420</v>
      </c>
      <c r="AA115" s="113">
        <v>18901</v>
      </c>
      <c r="AB115" s="216">
        <v>65</v>
      </c>
      <c r="AC115" s="216">
        <v>5891</v>
      </c>
      <c r="AD115" s="217">
        <v>6563</v>
      </c>
      <c r="AE115" s="33">
        <v>6403</v>
      </c>
      <c r="AF115" s="216">
        <v>0</v>
      </c>
      <c r="AG115" s="216">
        <v>209</v>
      </c>
      <c r="AH115" s="216">
        <v>344</v>
      </c>
      <c r="AI115" s="17">
        <f t="shared" si="13"/>
        <v>6747</v>
      </c>
      <c r="AJ115" s="12">
        <f t="shared" si="12"/>
        <v>4295</v>
      </c>
      <c r="AK115" s="113">
        <v>4295</v>
      </c>
      <c r="AL115" s="252">
        <v>313</v>
      </c>
      <c r="AM115" s="255">
        <v>0</v>
      </c>
      <c r="AN115" s="254">
        <v>0</v>
      </c>
      <c r="AO115" s="253">
        <v>0</v>
      </c>
      <c r="AQ115" s="87"/>
    </row>
    <row r="116" spans="1:43" ht="45">
      <c r="A116" s="18">
        <v>520156</v>
      </c>
      <c r="B116" s="93">
        <v>106</v>
      </c>
      <c r="C116" s="19" t="s">
        <v>153</v>
      </c>
      <c r="D116" s="12">
        <f t="shared" si="9"/>
        <v>45900</v>
      </c>
      <c r="E116" s="113">
        <v>45900</v>
      </c>
      <c r="F116" s="252">
        <v>13192</v>
      </c>
      <c r="G116" s="252">
        <v>124</v>
      </c>
      <c r="H116" s="252">
        <v>0</v>
      </c>
      <c r="I116" s="252">
        <v>0</v>
      </c>
      <c r="J116" s="252">
        <v>0</v>
      </c>
      <c r="K116" s="252">
        <v>0</v>
      </c>
      <c r="L116" s="253">
        <v>0</v>
      </c>
      <c r="M116" s="90">
        <f t="shared" si="10"/>
        <v>24901</v>
      </c>
      <c r="N116" s="252">
        <v>24901</v>
      </c>
      <c r="O116" s="252">
        <v>0</v>
      </c>
      <c r="P116" s="252">
        <v>0</v>
      </c>
      <c r="Q116" s="252">
        <v>2324</v>
      </c>
      <c r="R116" s="252">
        <v>966</v>
      </c>
      <c r="S116" s="252">
        <v>0</v>
      </c>
      <c r="T116" s="252">
        <v>0</v>
      </c>
      <c r="U116" s="252">
        <v>0</v>
      </c>
      <c r="V116" s="252">
        <v>0</v>
      </c>
      <c r="W116" s="252">
        <v>2090</v>
      </c>
      <c r="X116" s="252">
        <v>0</v>
      </c>
      <c r="Y116" s="253">
        <v>0</v>
      </c>
      <c r="Z116" s="12">
        <f t="shared" si="11"/>
        <v>2989</v>
      </c>
      <c r="AA116" s="113">
        <v>2920</v>
      </c>
      <c r="AB116" s="216">
        <v>0</v>
      </c>
      <c r="AC116" s="216">
        <v>69</v>
      </c>
      <c r="AD116" s="217">
        <v>0</v>
      </c>
      <c r="AE116" s="33">
        <v>228</v>
      </c>
      <c r="AF116" s="216">
        <v>0</v>
      </c>
      <c r="AG116" s="216">
        <v>0</v>
      </c>
      <c r="AH116" s="216">
        <v>175</v>
      </c>
      <c r="AI116" s="17">
        <f t="shared" si="13"/>
        <v>403</v>
      </c>
      <c r="AJ116" s="12">
        <f t="shared" si="12"/>
        <v>170</v>
      </c>
      <c r="AK116" s="113">
        <v>170</v>
      </c>
      <c r="AL116" s="252">
        <v>0</v>
      </c>
      <c r="AM116" s="255">
        <v>0</v>
      </c>
      <c r="AN116" s="254">
        <v>0</v>
      </c>
      <c r="AO116" s="253">
        <v>0</v>
      </c>
      <c r="AQ116" s="87"/>
    </row>
    <row r="117" spans="1:43" ht="45">
      <c r="A117" s="18">
        <v>520164</v>
      </c>
      <c r="B117" s="93">
        <v>107</v>
      </c>
      <c r="C117" s="19" t="s">
        <v>154</v>
      </c>
      <c r="D117" s="12">
        <f t="shared" si="9"/>
        <v>24344</v>
      </c>
      <c r="E117" s="113">
        <v>23540</v>
      </c>
      <c r="F117" s="252">
        <v>0</v>
      </c>
      <c r="G117" s="252">
        <v>0</v>
      </c>
      <c r="H117" s="252">
        <v>0</v>
      </c>
      <c r="I117" s="252">
        <v>0</v>
      </c>
      <c r="J117" s="252">
        <v>0</v>
      </c>
      <c r="K117" s="252">
        <v>0</v>
      </c>
      <c r="L117" s="253">
        <v>804</v>
      </c>
      <c r="M117" s="90">
        <f t="shared" si="10"/>
        <v>5433</v>
      </c>
      <c r="N117" s="252">
        <v>5334</v>
      </c>
      <c r="O117" s="252">
        <v>0</v>
      </c>
      <c r="P117" s="252">
        <v>0</v>
      </c>
      <c r="Q117" s="252">
        <v>0</v>
      </c>
      <c r="R117" s="252">
        <v>0</v>
      </c>
      <c r="S117" s="252">
        <v>0</v>
      </c>
      <c r="T117" s="252">
        <v>0</v>
      </c>
      <c r="U117" s="252">
        <v>0</v>
      </c>
      <c r="V117" s="252">
        <v>0</v>
      </c>
      <c r="W117" s="252">
        <v>0</v>
      </c>
      <c r="X117" s="252">
        <v>0</v>
      </c>
      <c r="Y117" s="253">
        <v>99</v>
      </c>
      <c r="Z117" s="12">
        <f t="shared" si="11"/>
        <v>8</v>
      </c>
      <c r="AA117" s="113">
        <v>0</v>
      </c>
      <c r="AB117" s="216">
        <v>8</v>
      </c>
      <c r="AC117" s="216">
        <v>0</v>
      </c>
      <c r="AD117" s="217">
        <v>0</v>
      </c>
      <c r="AE117" s="33">
        <v>0</v>
      </c>
      <c r="AF117" s="216">
        <v>0</v>
      </c>
      <c r="AG117" s="216">
        <v>0</v>
      </c>
      <c r="AH117" s="216">
        <v>0</v>
      </c>
      <c r="AI117" s="17">
        <f t="shared" si="13"/>
        <v>0</v>
      </c>
      <c r="AJ117" s="12">
        <f t="shared" si="12"/>
        <v>273</v>
      </c>
      <c r="AK117" s="113">
        <v>273</v>
      </c>
      <c r="AL117" s="252">
        <v>0</v>
      </c>
      <c r="AM117" s="255">
        <v>0</v>
      </c>
      <c r="AN117" s="254">
        <v>0</v>
      </c>
      <c r="AO117" s="253">
        <v>0</v>
      </c>
      <c r="AQ117" s="87"/>
    </row>
    <row r="118" spans="1:43" ht="30">
      <c r="A118" s="18">
        <v>520239</v>
      </c>
      <c r="B118" s="93">
        <v>108</v>
      </c>
      <c r="C118" s="73" t="s">
        <v>155</v>
      </c>
      <c r="D118" s="12">
        <f t="shared" si="9"/>
        <v>0</v>
      </c>
      <c r="E118" s="113">
        <v>0</v>
      </c>
      <c r="F118" s="252">
        <v>0</v>
      </c>
      <c r="G118" s="252">
        <v>0</v>
      </c>
      <c r="H118" s="252">
        <v>0</v>
      </c>
      <c r="I118" s="252">
        <v>0</v>
      </c>
      <c r="J118" s="252">
        <v>0</v>
      </c>
      <c r="K118" s="252">
        <v>0</v>
      </c>
      <c r="L118" s="253">
        <v>0</v>
      </c>
      <c r="M118" s="90">
        <f t="shared" si="10"/>
        <v>0</v>
      </c>
      <c r="N118" s="252">
        <v>0</v>
      </c>
      <c r="O118" s="252">
        <v>0</v>
      </c>
      <c r="P118" s="252">
        <v>0</v>
      </c>
      <c r="Q118" s="252">
        <v>0</v>
      </c>
      <c r="R118" s="252">
        <v>0</v>
      </c>
      <c r="S118" s="252">
        <v>0</v>
      </c>
      <c r="T118" s="252">
        <v>0</v>
      </c>
      <c r="U118" s="252">
        <v>0</v>
      </c>
      <c r="V118" s="252">
        <v>0</v>
      </c>
      <c r="W118" s="252">
        <v>0</v>
      </c>
      <c r="X118" s="252">
        <v>0</v>
      </c>
      <c r="Y118" s="253">
        <v>0</v>
      </c>
      <c r="Z118" s="12">
        <f t="shared" si="11"/>
        <v>0</v>
      </c>
      <c r="AA118" s="113">
        <v>0</v>
      </c>
      <c r="AB118" s="216">
        <v>0</v>
      </c>
      <c r="AC118" s="216">
        <v>0</v>
      </c>
      <c r="AD118" s="217">
        <v>0</v>
      </c>
      <c r="AE118" s="33">
        <v>0</v>
      </c>
      <c r="AF118" s="216">
        <v>0</v>
      </c>
      <c r="AG118" s="216">
        <v>0</v>
      </c>
      <c r="AH118" s="216">
        <v>0</v>
      </c>
      <c r="AI118" s="17">
        <f t="shared" si="13"/>
        <v>0</v>
      </c>
      <c r="AJ118" s="12">
        <f t="shared" si="12"/>
        <v>0</v>
      </c>
      <c r="AK118" s="113">
        <v>0</v>
      </c>
      <c r="AL118" s="252">
        <v>0</v>
      </c>
      <c r="AM118" s="255">
        <v>0</v>
      </c>
      <c r="AN118" s="254">
        <v>194003</v>
      </c>
      <c r="AO118" s="253">
        <v>18</v>
      </c>
      <c r="AQ118" s="87"/>
    </row>
    <row r="119" spans="1:43" ht="30">
      <c r="A119" s="18">
        <v>520166</v>
      </c>
      <c r="B119" s="93">
        <v>109</v>
      </c>
      <c r="C119" s="11" t="s">
        <v>156</v>
      </c>
      <c r="D119" s="12">
        <f t="shared" si="9"/>
        <v>105338</v>
      </c>
      <c r="E119" s="113">
        <v>0</v>
      </c>
      <c r="F119" s="252">
        <v>0</v>
      </c>
      <c r="G119" s="252">
        <v>0</v>
      </c>
      <c r="H119" s="252">
        <v>84001</v>
      </c>
      <c r="I119" s="252">
        <v>225111</v>
      </c>
      <c r="J119" s="252">
        <v>17787</v>
      </c>
      <c r="K119" s="252">
        <v>0</v>
      </c>
      <c r="L119" s="253">
        <v>3550</v>
      </c>
      <c r="M119" s="90">
        <f t="shared" si="10"/>
        <v>651</v>
      </c>
      <c r="N119" s="252">
        <v>7</v>
      </c>
      <c r="O119" s="252">
        <v>1377</v>
      </c>
      <c r="P119" s="252">
        <v>851</v>
      </c>
      <c r="Q119" s="252">
        <v>4889</v>
      </c>
      <c r="R119" s="252">
        <v>3474</v>
      </c>
      <c r="S119" s="252">
        <v>0</v>
      </c>
      <c r="T119" s="252">
        <v>257</v>
      </c>
      <c r="U119" s="252">
        <v>0</v>
      </c>
      <c r="V119" s="252">
        <v>0</v>
      </c>
      <c r="W119" s="252">
        <v>0</v>
      </c>
      <c r="X119" s="252">
        <v>16</v>
      </c>
      <c r="Y119" s="253">
        <v>628</v>
      </c>
      <c r="Z119" s="12">
        <f t="shared" si="11"/>
        <v>3743</v>
      </c>
      <c r="AA119" s="113">
        <v>0</v>
      </c>
      <c r="AB119" s="216">
        <v>2</v>
      </c>
      <c r="AC119" s="252">
        <v>3741</v>
      </c>
      <c r="AD119" s="217">
        <v>0</v>
      </c>
      <c r="AE119" s="33">
        <v>11992</v>
      </c>
      <c r="AF119" s="216">
        <v>220</v>
      </c>
      <c r="AG119" s="216">
        <v>427</v>
      </c>
      <c r="AH119" s="216">
        <v>0</v>
      </c>
      <c r="AI119" s="17">
        <f t="shared" si="13"/>
        <v>11992</v>
      </c>
      <c r="AJ119" s="12">
        <f t="shared" si="12"/>
        <v>608</v>
      </c>
      <c r="AK119" s="113">
        <v>608</v>
      </c>
      <c r="AL119" s="252">
        <v>0</v>
      </c>
      <c r="AM119" s="255">
        <v>0</v>
      </c>
      <c r="AN119" s="254">
        <v>0</v>
      </c>
      <c r="AO119" s="253">
        <v>0</v>
      </c>
      <c r="AQ119" s="87"/>
    </row>
    <row r="120" spans="1:43" ht="30">
      <c r="A120" s="18">
        <v>520169</v>
      </c>
      <c r="B120" s="93">
        <v>110</v>
      </c>
      <c r="C120" s="19" t="s">
        <v>157</v>
      </c>
      <c r="D120" s="12">
        <f t="shared" si="9"/>
        <v>252927</v>
      </c>
      <c r="E120" s="113">
        <v>460</v>
      </c>
      <c r="F120" s="252">
        <v>0</v>
      </c>
      <c r="G120" s="252">
        <v>0</v>
      </c>
      <c r="H120" s="252">
        <v>122259</v>
      </c>
      <c r="I120" s="252">
        <v>0</v>
      </c>
      <c r="J120" s="252">
        <v>130140</v>
      </c>
      <c r="K120" s="252">
        <v>0</v>
      </c>
      <c r="L120" s="253">
        <v>68</v>
      </c>
      <c r="M120" s="90">
        <f t="shared" si="10"/>
        <v>1718</v>
      </c>
      <c r="N120" s="252">
        <v>1090</v>
      </c>
      <c r="O120" s="252">
        <v>1488</v>
      </c>
      <c r="P120" s="252">
        <v>1168</v>
      </c>
      <c r="Q120" s="252">
        <v>12397</v>
      </c>
      <c r="R120" s="252">
        <v>2630</v>
      </c>
      <c r="S120" s="252">
        <v>91</v>
      </c>
      <c r="T120" s="252">
        <v>7641</v>
      </c>
      <c r="U120" s="252">
        <v>0</v>
      </c>
      <c r="V120" s="252">
        <v>0</v>
      </c>
      <c r="W120" s="252">
        <v>0</v>
      </c>
      <c r="X120" s="252">
        <v>468</v>
      </c>
      <c r="Y120" s="253">
        <v>160</v>
      </c>
      <c r="Z120" s="12">
        <f t="shared" si="11"/>
        <v>6408</v>
      </c>
      <c r="AA120" s="113">
        <v>0</v>
      </c>
      <c r="AB120" s="216">
        <v>0</v>
      </c>
      <c r="AC120" s="216">
        <v>6408</v>
      </c>
      <c r="AD120" s="217">
        <v>0</v>
      </c>
      <c r="AE120" s="33">
        <v>24753</v>
      </c>
      <c r="AF120" s="216">
        <v>2274</v>
      </c>
      <c r="AG120" s="216">
        <v>873</v>
      </c>
      <c r="AH120" s="216">
        <v>365</v>
      </c>
      <c r="AI120" s="17">
        <f t="shared" si="13"/>
        <v>25118</v>
      </c>
      <c r="AJ120" s="12">
        <f t="shared" si="12"/>
        <v>0</v>
      </c>
      <c r="AK120" s="113">
        <v>0</v>
      </c>
      <c r="AL120" s="252">
        <v>0</v>
      </c>
      <c r="AM120" s="255">
        <v>0</v>
      </c>
      <c r="AN120" s="254">
        <v>0</v>
      </c>
      <c r="AO120" s="253">
        <v>0</v>
      </c>
      <c r="AQ120" s="87"/>
    </row>
    <row r="121" spans="1:43" ht="30">
      <c r="A121" s="18">
        <v>520171</v>
      </c>
      <c r="B121" s="93">
        <v>111</v>
      </c>
      <c r="C121" s="19" t="s">
        <v>158</v>
      </c>
      <c r="D121" s="12">
        <f t="shared" si="9"/>
        <v>76038</v>
      </c>
      <c r="E121" s="113">
        <v>2046</v>
      </c>
      <c r="F121" s="252">
        <v>0</v>
      </c>
      <c r="G121" s="252">
        <v>0</v>
      </c>
      <c r="H121" s="252">
        <v>73992</v>
      </c>
      <c r="I121" s="252">
        <v>0</v>
      </c>
      <c r="J121" s="252">
        <v>0</v>
      </c>
      <c r="K121" s="252">
        <v>0</v>
      </c>
      <c r="L121" s="253">
        <v>0</v>
      </c>
      <c r="M121" s="90">
        <f t="shared" si="10"/>
        <v>3481</v>
      </c>
      <c r="N121" s="252">
        <v>3481</v>
      </c>
      <c r="O121" s="252">
        <v>7748</v>
      </c>
      <c r="P121" s="252">
        <v>6280</v>
      </c>
      <c r="Q121" s="252">
        <v>152</v>
      </c>
      <c r="R121" s="252">
        <v>7248</v>
      </c>
      <c r="S121" s="252">
        <v>1068</v>
      </c>
      <c r="T121" s="252">
        <v>11877</v>
      </c>
      <c r="U121" s="252">
        <v>2524</v>
      </c>
      <c r="V121" s="252">
        <v>1657</v>
      </c>
      <c r="W121" s="252">
        <v>0</v>
      </c>
      <c r="X121" s="252">
        <v>0</v>
      </c>
      <c r="Y121" s="253">
        <v>0</v>
      </c>
      <c r="Z121" s="12">
        <f t="shared" si="11"/>
        <v>0</v>
      </c>
      <c r="AA121" s="113">
        <v>0</v>
      </c>
      <c r="AB121" s="216">
        <v>0</v>
      </c>
      <c r="AC121" s="216">
        <v>0</v>
      </c>
      <c r="AD121" s="217">
        <v>0</v>
      </c>
      <c r="AE121" s="33">
        <v>10774</v>
      </c>
      <c r="AF121" s="216">
        <v>530</v>
      </c>
      <c r="AG121" s="216">
        <v>9546</v>
      </c>
      <c r="AH121" s="216">
        <v>0</v>
      </c>
      <c r="AI121" s="17">
        <f t="shared" si="13"/>
        <v>10774</v>
      </c>
      <c r="AJ121" s="12">
        <f t="shared" si="12"/>
        <v>10951</v>
      </c>
      <c r="AK121" s="113">
        <v>10951</v>
      </c>
      <c r="AL121" s="252">
        <v>9001</v>
      </c>
      <c r="AM121" s="255">
        <v>0</v>
      </c>
      <c r="AN121" s="254">
        <v>0</v>
      </c>
      <c r="AO121" s="253">
        <v>0</v>
      </c>
      <c r="AQ121" s="87"/>
    </row>
    <row r="122" spans="1:43" ht="45">
      <c r="A122" s="18">
        <v>520170</v>
      </c>
      <c r="B122" s="93">
        <v>112</v>
      </c>
      <c r="C122" s="19" t="s">
        <v>159</v>
      </c>
      <c r="D122" s="12">
        <f t="shared" si="9"/>
        <v>25047</v>
      </c>
      <c r="E122" s="113">
        <v>0</v>
      </c>
      <c r="F122" s="252">
        <v>0</v>
      </c>
      <c r="G122" s="252">
        <v>0</v>
      </c>
      <c r="H122" s="252">
        <v>24584</v>
      </c>
      <c r="I122" s="252">
        <v>0</v>
      </c>
      <c r="J122" s="252">
        <v>0</v>
      </c>
      <c r="K122" s="252">
        <v>0</v>
      </c>
      <c r="L122" s="253">
        <v>463</v>
      </c>
      <c r="M122" s="90">
        <f t="shared" si="10"/>
        <v>421</v>
      </c>
      <c r="N122" s="252">
        <v>0</v>
      </c>
      <c r="O122" s="252">
        <v>0</v>
      </c>
      <c r="P122" s="252">
        <v>1701</v>
      </c>
      <c r="Q122" s="252">
        <v>0</v>
      </c>
      <c r="R122" s="252">
        <v>0</v>
      </c>
      <c r="S122" s="252">
        <v>0</v>
      </c>
      <c r="T122" s="252">
        <v>0</v>
      </c>
      <c r="U122" s="252">
        <v>0</v>
      </c>
      <c r="V122" s="252">
        <v>0</v>
      </c>
      <c r="W122" s="252">
        <v>0</v>
      </c>
      <c r="X122" s="252">
        <v>0</v>
      </c>
      <c r="Y122" s="253">
        <v>421</v>
      </c>
      <c r="Z122" s="12">
        <f t="shared" si="11"/>
        <v>310</v>
      </c>
      <c r="AA122" s="113">
        <v>0</v>
      </c>
      <c r="AB122" s="216">
        <v>0</v>
      </c>
      <c r="AC122" s="216">
        <v>310</v>
      </c>
      <c r="AD122" s="217">
        <v>0</v>
      </c>
      <c r="AE122" s="33">
        <v>3397</v>
      </c>
      <c r="AF122" s="216">
        <v>66</v>
      </c>
      <c r="AG122" s="216">
        <v>0</v>
      </c>
      <c r="AH122" s="216">
        <v>169</v>
      </c>
      <c r="AI122" s="17">
        <f t="shared" si="13"/>
        <v>3566</v>
      </c>
      <c r="AJ122" s="12">
        <f t="shared" si="12"/>
        <v>1020</v>
      </c>
      <c r="AK122" s="113">
        <v>1020</v>
      </c>
      <c r="AL122" s="252">
        <v>0</v>
      </c>
      <c r="AM122" s="255">
        <v>0</v>
      </c>
      <c r="AN122" s="254">
        <v>0</v>
      </c>
      <c r="AO122" s="253">
        <v>0</v>
      </c>
      <c r="AQ122" s="87"/>
    </row>
    <row r="123" spans="1:43" ht="30">
      <c r="A123" s="18">
        <v>520023</v>
      </c>
      <c r="B123" s="93">
        <v>113</v>
      </c>
      <c r="C123" s="19" t="s">
        <v>160</v>
      </c>
      <c r="D123" s="12">
        <f t="shared" si="9"/>
        <v>53331</v>
      </c>
      <c r="E123" s="113">
        <v>0</v>
      </c>
      <c r="F123" s="252">
        <v>0</v>
      </c>
      <c r="G123" s="252">
        <v>0</v>
      </c>
      <c r="H123" s="252">
        <v>53331</v>
      </c>
      <c r="I123" s="252">
        <v>286401</v>
      </c>
      <c r="J123" s="252">
        <v>0</v>
      </c>
      <c r="K123" s="252">
        <v>0</v>
      </c>
      <c r="L123" s="253">
        <v>0</v>
      </c>
      <c r="M123" s="90">
        <f t="shared" si="10"/>
        <v>0</v>
      </c>
      <c r="N123" s="252">
        <v>0</v>
      </c>
      <c r="O123" s="252">
        <v>4652</v>
      </c>
      <c r="P123" s="252">
        <v>1198</v>
      </c>
      <c r="Q123" s="252">
        <v>9293</v>
      </c>
      <c r="R123" s="252">
        <v>7058</v>
      </c>
      <c r="S123" s="252">
        <v>0</v>
      </c>
      <c r="T123" s="252">
        <v>0</v>
      </c>
      <c r="U123" s="252">
        <v>1677</v>
      </c>
      <c r="V123" s="252">
        <v>0</v>
      </c>
      <c r="W123" s="252">
        <v>0</v>
      </c>
      <c r="X123" s="252">
        <v>0</v>
      </c>
      <c r="Y123" s="253">
        <v>0</v>
      </c>
      <c r="Z123" s="12">
        <f t="shared" si="11"/>
        <v>0</v>
      </c>
      <c r="AA123" s="113">
        <v>0</v>
      </c>
      <c r="AB123" s="216">
        <v>0</v>
      </c>
      <c r="AC123" s="216">
        <v>0</v>
      </c>
      <c r="AD123" s="217">
        <v>0</v>
      </c>
      <c r="AE123" s="33">
        <v>354</v>
      </c>
      <c r="AF123" s="216">
        <v>0</v>
      </c>
      <c r="AG123" s="216">
        <v>0</v>
      </c>
      <c r="AH123" s="216">
        <v>0</v>
      </c>
      <c r="AI123" s="17">
        <f t="shared" si="13"/>
        <v>354</v>
      </c>
      <c r="AJ123" s="12">
        <f t="shared" si="12"/>
        <v>0</v>
      </c>
      <c r="AK123" s="113">
        <v>0</v>
      </c>
      <c r="AL123" s="252">
        <v>0</v>
      </c>
      <c r="AM123" s="255">
        <v>0</v>
      </c>
      <c r="AN123" s="254">
        <v>0</v>
      </c>
      <c r="AO123" s="253">
        <v>0</v>
      </c>
      <c r="AQ123" s="87"/>
    </row>
    <row r="124" spans="1:43" ht="30">
      <c r="A124" s="18">
        <v>520055</v>
      </c>
      <c r="B124" s="93">
        <v>114</v>
      </c>
      <c r="C124" s="19" t="s">
        <v>161</v>
      </c>
      <c r="D124" s="12">
        <f t="shared" si="9"/>
        <v>0</v>
      </c>
      <c r="E124" s="113">
        <v>0</v>
      </c>
      <c r="F124" s="252">
        <v>0</v>
      </c>
      <c r="G124" s="252">
        <v>0</v>
      </c>
      <c r="H124" s="252">
        <v>0</v>
      </c>
      <c r="I124" s="252">
        <v>0</v>
      </c>
      <c r="J124" s="252">
        <v>0</v>
      </c>
      <c r="K124" s="252">
        <v>0</v>
      </c>
      <c r="L124" s="253">
        <v>0</v>
      </c>
      <c r="M124" s="90">
        <f t="shared" si="10"/>
        <v>0</v>
      </c>
      <c r="N124" s="252">
        <v>0</v>
      </c>
      <c r="O124" s="252">
        <v>704</v>
      </c>
      <c r="P124" s="252">
        <v>0</v>
      </c>
      <c r="Q124" s="252">
        <v>0</v>
      </c>
      <c r="R124" s="252">
        <v>0</v>
      </c>
      <c r="S124" s="252">
        <v>0</v>
      </c>
      <c r="T124" s="252">
        <v>0</v>
      </c>
      <c r="U124" s="252">
        <v>0</v>
      </c>
      <c r="V124" s="252">
        <v>0</v>
      </c>
      <c r="W124" s="252">
        <v>0</v>
      </c>
      <c r="X124" s="252">
        <v>0</v>
      </c>
      <c r="Y124" s="253">
        <v>0</v>
      </c>
      <c r="Z124" s="12">
        <f t="shared" si="11"/>
        <v>1791</v>
      </c>
      <c r="AA124" s="113">
        <v>0</v>
      </c>
      <c r="AB124" s="216">
        <v>0</v>
      </c>
      <c r="AC124" s="216">
        <v>1791</v>
      </c>
      <c r="AD124" s="217">
        <v>0</v>
      </c>
      <c r="AE124" s="33">
        <v>3343</v>
      </c>
      <c r="AF124" s="216">
        <v>0</v>
      </c>
      <c r="AG124" s="216">
        <v>0</v>
      </c>
      <c r="AH124" s="216">
        <v>180</v>
      </c>
      <c r="AI124" s="17">
        <f t="shared" si="13"/>
        <v>3523</v>
      </c>
      <c r="AJ124" s="12">
        <f t="shared" si="12"/>
        <v>128</v>
      </c>
      <c r="AK124" s="113">
        <v>128</v>
      </c>
      <c r="AL124" s="252">
        <v>0</v>
      </c>
      <c r="AM124" s="255">
        <v>0</v>
      </c>
      <c r="AN124" s="254">
        <v>0</v>
      </c>
      <c r="AO124" s="253">
        <v>0</v>
      </c>
      <c r="AQ124" s="87"/>
    </row>
    <row r="125" spans="1:43" ht="60">
      <c r="A125" s="18">
        <v>520172</v>
      </c>
      <c r="B125" s="93">
        <v>115</v>
      </c>
      <c r="C125" s="19" t="s">
        <v>162</v>
      </c>
      <c r="D125" s="12">
        <f t="shared" si="9"/>
        <v>183535</v>
      </c>
      <c r="E125" s="113">
        <v>0</v>
      </c>
      <c r="F125" s="252">
        <v>0</v>
      </c>
      <c r="G125" s="252">
        <v>0</v>
      </c>
      <c r="H125" s="252">
        <v>0</v>
      </c>
      <c r="I125" s="252">
        <v>0</v>
      </c>
      <c r="J125" s="252">
        <v>33388</v>
      </c>
      <c r="K125" s="252">
        <v>0</v>
      </c>
      <c r="L125" s="253">
        <v>150147</v>
      </c>
      <c r="M125" s="90">
        <f t="shared" si="10"/>
        <v>144507</v>
      </c>
      <c r="N125" s="252">
        <v>0</v>
      </c>
      <c r="O125" s="252">
        <v>0</v>
      </c>
      <c r="P125" s="252">
        <v>0</v>
      </c>
      <c r="Q125" s="252">
        <v>0</v>
      </c>
      <c r="R125" s="252">
        <v>0</v>
      </c>
      <c r="S125" s="252">
        <v>0</v>
      </c>
      <c r="T125" s="252">
        <v>0</v>
      </c>
      <c r="U125" s="252">
        <v>0</v>
      </c>
      <c r="V125" s="252">
        <v>0</v>
      </c>
      <c r="W125" s="252">
        <v>0</v>
      </c>
      <c r="X125" s="252">
        <v>0</v>
      </c>
      <c r="Y125" s="253">
        <v>144507</v>
      </c>
      <c r="Z125" s="12">
        <f t="shared" si="11"/>
        <v>466</v>
      </c>
      <c r="AA125" s="113">
        <v>0</v>
      </c>
      <c r="AB125" s="216">
        <v>466</v>
      </c>
      <c r="AC125" s="216">
        <v>0</v>
      </c>
      <c r="AD125" s="217">
        <v>0</v>
      </c>
      <c r="AE125" s="33">
        <v>0</v>
      </c>
      <c r="AF125" s="216">
        <v>0</v>
      </c>
      <c r="AG125" s="216">
        <v>0</v>
      </c>
      <c r="AH125" s="216">
        <v>0</v>
      </c>
      <c r="AI125" s="17">
        <f t="shared" si="13"/>
        <v>0</v>
      </c>
      <c r="AJ125" s="12">
        <f t="shared" si="12"/>
        <v>0</v>
      </c>
      <c r="AK125" s="113">
        <v>0</v>
      </c>
      <c r="AL125" s="252">
        <v>0</v>
      </c>
      <c r="AM125" s="255">
        <v>0</v>
      </c>
      <c r="AN125" s="254">
        <v>0</v>
      </c>
      <c r="AO125" s="253">
        <v>0</v>
      </c>
      <c r="AQ125" s="87"/>
    </row>
    <row r="126" spans="1:43" ht="60">
      <c r="A126" s="18">
        <v>520284</v>
      </c>
      <c r="B126" s="93">
        <v>116</v>
      </c>
      <c r="C126" s="31" t="s">
        <v>163</v>
      </c>
      <c r="D126" s="12">
        <f t="shared" si="9"/>
        <v>19625</v>
      </c>
      <c r="E126" s="113">
        <v>0</v>
      </c>
      <c r="F126" s="252">
        <v>0</v>
      </c>
      <c r="G126" s="252">
        <v>0</v>
      </c>
      <c r="H126" s="252">
        <v>19625</v>
      </c>
      <c r="I126" s="252">
        <v>0</v>
      </c>
      <c r="J126" s="252">
        <v>0</v>
      </c>
      <c r="K126" s="252">
        <v>0</v>
      </c>
      <c r="L126" s="253">
        <v>0</v>
      </c>
      <c r="M126" s="90">
        <f t="shared" si="10"/>
        <v>0</v>
      </c>
      <c r="N126" s="252">
        <v>0</v>
      </c>
      <c r="O126" s="252">
        <v>100</v>
      </c>
      <c r="P126" s="252">
        <v>0</v>
      </c>
      <c r="Q126" s="252">
        <v>0</v>
      </c>
      <c r="R126" s="252">
        <v>0</v>
      </c>
      <c r="S126" s="252">
        <v>0</v>
      </c>
      <c r="T126" s="252">
        <v>0</v>
      </c>
      <c r="U126" s="252">
        <v>0</v>
      </c>
      <c r="V126" s="252">
        <v>0</v>
      </c>
      <c r="W126" s="252">
        <v>0</v>
      </c>
      <c r="X126" s="252">
        <v>0</v>
      </c>
      <c r="Y126" s="253">
        <v>0</v>
      </c>
      <c r="Z126" s="12">
        <f t="shared" si="11"/>
        <v>0</v>
      </c>
      <c r="AA126" s="113">
        <v>0</v>
      </c>
      <c r="AB126" s="216">
        <v>0</v>
      </c>
      <c r="AC126" s="216">
        <v>0</v>
      </c>
      <c r="AD126" s="217">
        <v>0</v>
      </c>
      <c r="AE126" s="33">
        <v>2635</v>
      </c>
      <c r="AF126" s="216">
        <v>1478</v>
      </c>
      <c r="AG126" s="216">
        <v>0</v>
      </c>
      <c r="AH126" s="216">
        <v>0</v>
      </c>
      <c r="AI126" s="17">
        <f t="shared" si="13"/>
        <v>2635</v>
      </c>
      <c r="AJ126" s="12">
        <f t="shared" si="12"/>
        <v>365</v>
      </c>
      <c r="AK126" s="113">
        <v>365</v>
      </c>
      <c r="AL126" s="252">
        <v>0</v>
      </c>
      <c r="AM126" s="255">
        <v>0</v>
      </c>
      <c r="AN126" s="254">
        <v>0</v>
      </c>
      <c r="AO126" s="253">
        <v>0</v>
      </c>
      <c r="AQ126" s="87"/>
    </row>
    <row r="127" spans="1:43" ht="45">
      <c r="A127" s="18">
        <v>520345</v>
      </c>
      <c r="B127" s="93">
        <v>117</v>
      </c>
      <c r="C127" s="19" t="s">
        <v>164</v>
      </c>
      <c r="D127" s="12">
        <f t="shared" si="9"/>
        <v>0</v>
      </c>
      <c r="E127" s="113">
        <v>0</v>
      </c>
      <c r="F127" s="252">
        <v>0</v>
      </c>
      <c r="G127" s="252">
        <v>0</v>
      </c>
      <c r="H127" s="252">
        <v>0</v>
      </c>
      <c r="I127" s="252">
        <v>0</v>
      </c>
      <c r="J127" s="252">
        <v>0</v>
      </c>
      <c r="K127" s="252">
        <v>0</v>
      </c>
      <c r="L127" s="253">
        <v>0</v>
      </c>
      <c r="M127" s="90">
        <f t="shared" si="10"/>
        <v>0</v>
      </c>
      <c r="N127" s="252">
        <v>0</v>
      </c>
      <c r="O127" s="252">
        <v>0</v>
      </c>
      <c r="P127" s="252">
        <v>0</v>
      </c>
      <c r="Q127" s="252">
        <v>0</v>
      </c>
      <c r="R127" s="252">
        <v>0</v>
      </c>
      <c r="S127" s="252">
        <v>0</v>
      </c>
      <c r="T127" s="252">
        <v>0</v>
      </c>
      <c r="U127" s="252">
        <v>0</v>
      </c>
      <c r="V127" s="252">
        <v>0</v>
      </c>
      <c r="W127" s="252">
        <v>0</v>
      </c>
      <c r="X127" s="252">
        <v>0</v>
      </c>
      <c r="Y127" s="253">
        <v>0</v>
      </c>
      <c r="Z127" s="12">
        <f t="shared" si="11"/>
        <v>0</v>
      </c>
      <c r="AA127" s="113">
        <v>0</v>
      </c>
      <c r="AB127" s="216">
        <v>0</v>
      </c>
      <c r="AC127" s="216">
        <v>0</v>
      </c>
      <c r="AD127" s="217">
        <v>0</v>
      </c>
      <c r="AE127" s="33">
        <v>0</v>
      </c>
      <c r="AF127" s="216">
        <v>0</v>
      </c>
      <c r="AG127" s="216">
        <v>0</v>
      </c>
      <c r="AH127" s="216">
        <v>0</v>
      </c>
      <c r="AI127" s="17">
        <f t="shared" si="13"/>
        <v>0</v>
      </c>
      <c r="AJ127" s="12">
        <f t="shared" si="12"/>
        <v>44</v>
      </c>
      <c r="AK127" s="113">
        <v>44</v>
      </c>
      <c r="AL127" s="252">
        <v>0</v>
      </c>
      <c r="AM127" s="255">
        <v>0</v>
      </c>
      <c r="AN127" s="254">
        <v>0</v>
      </c>
      <c r="AO127" s="253">
        <v>0</v>
      </c>
      <c r="AQ127" s="87"/>
    </row>
    <row r="128" spans="1:43" ht="75">
      <c r="A128" s="18">
        <v>520165</v>
      </c>
      <c r="B128" s="93">
        <v>118</v>
      </c>
      <c r="C128" s="19" t="s">
        <v>165</v>
      </c>
      <c r="D128" s="12">
        <f t="shared" si="9"/>
        <v>243003</v>
      </c>
      <c r="E128" s="113">
        <v>193805</v>
      </c>
      <c r="F128" s="252">
        <v>21741</v>
      </c>
      <c r="G128" s="252">
        <v>14643</v>
      </c>
      <c r="H128" s="252">
        <v>0</v>
      </c>
      <c r="I128" s="252">
        <v>0</v>
      </c>
      <c r="J128" s="252">
        <v>0</v>
      </c>
      <c r="K128" s="252">
        <v>6872</v>
      </c>
      <c r="L128" s="253">
        <v>42326</v>
      </c>
      <c r="M128" s="90">
        <f t="shared" si="10"/>
        <v>148739</v>
      </c>
      <c r="N128" s="252">
        <v>123166</v>
      </c>
      <c r="O128" s="252">
        <v>2510</v>
      </c>
      <c r="P128" s="252">
        <v>1114</v>
      </c>
      <c r="Q128" s="252">
        <v>9600</v>
      </c>
      <c r="R128" s="252">
        <v>3853</v>
      </c>
      <c r="S128" s="252">
        <v>24</v>
      </c>
      <c r="T128" s="252">
        <v>1198</v>
      </c>
      <c r="U128" s="252">
        <v>1892</v>
      </c>
      <c r="V128" s="252">
        <v>0</v>
      </c>
      <c r="W128" s="252">
        <v>10306</v>
      </c>
      <c r="X128" s="252">
        <v>403</v>
      </c>
      <c r="Y128" s="253">
        <v>25170</v>
      </c>
      <c r="Z128" s="12">
        <f t="shared" si="11"/>
        <v>44713</v>
      </c>
      <c r="AA128" s="113">
        <v>32945</v>
      </c>
      <c r="AB128" s="216">
        <v>148</v>
      </c>
      <c r="AC128" s="216">
        <v>11620</v>
      </c>
      <c r="AD128" s="217">
        <v>0</v>
      </c>
      <c r="AE128" s="33">
        <v>0</v>
      </c>
      <c r="AF128" s="216">
        <v>0</v>
      </c>
      <c r="AG128" s="216">
        <v>0</v>
      </c>
      <c r="AH128" s="216">
        <v>0</v>
      </c>
      <c r="AI128" s="17">
        <f t="shared" si="13"/>
        <v>0</v>
      </c>
      <c r="AJ128" s="12">
        <f t="shared" si="12"/>
        <v>1939</v>
      </c>
      <c r="AK128" s="113">
        <v>1939</v>
      </c>
      <c r="AL128" s="252">
        <v>0</v>
      </c>
      <c r="AM128" s="255">
        <v>0</v>
      </c>
      <c r="AN128" s="254">
        <v>23664</v>
      </c>
      <c r="AO128" s="253">
        <v>18</v>
      </c>
      <c r="AQ128" s="87"/>
    </row>
    <row r="129" spans="1:43" ht="45">
      <c r="A129" s="18">
        <v>520136</v>
      </c>
      <c r="B129" s="93">
        <v>119</v>
      </c>
      <c r="C129" s="19" t="s">
        <v>166</v>
      </c>
      <c r="D129" s="12">
        <f t="shared" si="9"/>
        <v>44289</v>
      </c>
      <c r="E129" s="113">
        <v>38305</v>
      </c>
      <c r="F129" s="252">
        <v>1287</v>
      </c>
      <c r="G129" s="252">
        <v>3145</v>
      </c>
      <c r="H129" s="252">
        <v>0</v>
      </c>
      <c r="I129" s="252">
        <v>0</v>
      </c>
      <c r="J129" s="252">
        <v>0</v>
      </c>
      <c r="K129" s="252">
        <v>0</v>
      </c>
      <c r="L129" s="253">
        <v>5984</v>
      </c>
      <c r="M129" s="90">
        <f t="shared" si="10"/>
        <v>40417</v>
      </c>
      <c r="N129" s="252">
        <v>30719</v>
      </c>
      <c r="O129" s="252">
        <v>468</v>
      </c>
      <c r="P129" s="252">
        <v>0</v>
      </c>
      <c r="Q129" s="252">
        <v>725</v>
      </c>
      <c r="R129" s="252">
        <v>1116</v>
      </c>
      <c r="S129" s="252">
        <v>126</v>
      </c>
      <c r="T129" s="252">
        <v>0</v>
      </c>
      <c r="U129" s="252">
        <v>96</v>
      </c>
      <c r="V129" s="252">
        <v>0</v>
      </c>
      <c r="W129" s="252">
        <v>1605</v>
      </c>
      <c r="X129" s="252">
        <v>295</v>
      </c>
      <c r="Y129" s="253">
        <v>9403</v>
      </c>
      <c r="Z129" s="12">
        <f t="shared" si="11"/>
        <v>4018</v>
      </c>
      <c r="AA129" s="113">
        <v>3861</v>
      </c>
      <c r="AB129" s="216">
        <v>157</v>
      </c>
      <c r="AC129" s="216">
        <v>0</v>
      </c>
      <c r="AD129" s="217">
        <v>0</v>
      </c>
      <c r="AE129" s="33">
        <v>335</v>
      </c>
      <c r="AF129" s="216">
        <v>0</v>
      </c>
      <c r="AG129" s="216">
        <v>0</v>
      </c>
      <c r="AH129" s="216">
        <v>0</v>
      </c>
      <c r="AI129" s="17">
        <f t="shared" si="13"/>
        <v>335</v>
      </c>
      <c r="AJ129" s="12">
        <f t="shared" si="12"/>
        <v>521</v>
      </c>
      <c r="AK129" s="113">
        <v>521</v>
      </c>
      <c r="AL129" s="252">
        <v>0</v>
      </c>
      <c r="AM129" s="255">
        <v>0</v>
      </c>
      <c r="AN129" s="254">
        <v>7904</v>
      </c>
      <c r="AO129" s="253">
        <v>7</v>
      </c>
      <c r="AQ129" s="87"/>
    </row>
    <row r="130" spans="1:43" ht="60">
      <c r="A130" s="18">
        <v>520198</v>
      </c>
      <c r="B130" s="93">
        <v>120</v>
      </c>
      <c r="C130" s="19" t="s">
        <v>167</v>
      </c>
      <c r="D130" s="12">
        <f t="shared" si="9"/>
        <v>12268</v>
      </c>
      <c r="E130" s="113">
        <v>11778</v>
      </c>
      <c r="F130" s="252">
        <v>568</v>
      </c>
      <c r="G130" s="252">
        <v>1126</v>
      </c>
      <c r="H130" s="252">
        <v>0</v>
      </c>
      <c r="I130" s="252">
        <v>0</v>
      </c>
      <c r="J130" s="252">
        <v>0</v>
      </c>
      <c r="K130" s="252">
        <v>0</v>
      </c>
      <c r="L130" s="253">
        <v>490</v>
      </c>
      <c r="M130" s="90">
        <f t="shared" si="10"/>
        <v>6384</v>
      </c>
      <c r="N130" s="252">
        <v>5594</v>
      </c>
      <c r="O130" s="252">
        <v>0</v>
      </c>
      <c r="P130" s="252">
        <v>0</v>
      </c>
      <c r="Q130" s="252">
        <v>69</v>
      </c>
      <c r="R130" s="252">
        <v>48</v>
      </c>
      <c r="S130" s="252">
        <v>0</v>
      </c>
      <c r="T130" s="252">
        <v>0</v>
      </c>
      <c r="U130" s="252">
        <v>0</v>
      </c>
      <c r="V130" s="252">
        <v>0</v>
      </c>
      <c r="W130" s="252">
        <v>285</v>
      </c>
      <c r="X130" s="252">
        <v>0</v>
      </c>
      <c r="Y130" s="253">
        <v>790</v>
      </c>
      <c r="Z130" s="12">
        <f t="shared" si="11"/>
        <v>152</v>
      </c>
      <c r="AA130" s="113">
        <v>151</v>
      </c>
      <c r="AB130" s="216">
        <v>1</v>
      </c>
      <c r="AC130" s="216">
        <v>0</v>
      </c>
      <c r="AD130" s="217">
        <v>0</v>
      </c>
      <c r="AE130" s="33">
        <v>0</v>
      </c>
      <c r="AF130" s="216">
        <v>0</v>
      </c>
      <c r="AG130" s="216">
        <v>0</v>
      </c>
      <c r="AH130" s="216">
        <v>0</v>
      </c>
      <c r="AI130" s="17">
        <f t="shared" si="13"/>
        <v>0</v>
      </c>
      <c r="AJ130" s="12">
        <f t="shared" si="12"/>
        <v>108</v>
      </c>
      <c r="AK130" s="113">
        <v>108</v>
      </c>
      <c r="AL130" s="252">
        <v>0</v>
      </c>
      <c r="AM130" s="255">
        <v>0</v>
      </c>
      <c r="AN130" s="254">
        <v>0</v>
      </c>
      <c r="AO130" s="253">
        <v>0</v>
      </c>
      <c r="AQ130" s="87"/>
    </row>
    <row r="131" spans="1:43" ht="45">
      <c r="A131" s="18">
        <v>520176</v>
      </c>
      <c r="B131" s="93">
        <v>121</v>
      </c>
      <c r="C131" s="19" t="s">
        <v>168</v>
      </c>
      <c r="D131" s="12">
        <f t="shared" si="9"/>
        <v>538</v>
      </c>
      <c r="E131" s="113">
        <v>0</v>
      </c>
      <c r="F131" s="252">
        <v>0</v>
      </c>
      <c r="G131" s="252">
        <v>0</v>
      </c>
      <c r="H131" s="252">
        <v>260</v>
      </c>
      <c r="I131" s="252">
        <v>0</v>
      </c>
      <c r="J131" s="252">
        <v>0</v>
      </c>
      <c r="K131" s="252">
        <v>0</v>
      </c>
      <c r="L131" s="253">
        <v>278</v>
      </c>
      <c r="M131" s="90">
        <f t="shared" si="10"/>
        <v>417</v>
      </c>
      <c r="N131" s="252">
        <v>0</v>
      </c>
      <c r="O131" s="252">
        <v>0</v>
      </c>
      <c r="P131" s="252">
        <v>0</v>
      </c>
      <c r="Q131" s="252">
        <v>0</v>
      </c>
      <c r="R131" s="252">
        <v>0</v>
      </c>
      <c r="S131" s="252">
        <v>0</v>
      </c>
      <c r="T131" s="252">
        <v>0</v>
      </c>
      <c r="U131" s="252">
        <v>0</v>
      </c>
      <c r="V131" s="252">
        <v>0</v>
      </c>
      <c r="W131" s="252">
        <v>0</v>
      </c>
      <c r="X131" s="252">
        <v>0</v>
      </c>
      <c r="Y131" s="253">
        <v>417</v>
      </c>
      <c r="Z131" s="12">
        <f t="shared" si="11"/>
        <v>681</v>
      </c>
      <c r="AA131" s="113">
        <v>0</v>
      </c>
      <c r="AB131" s="216">
        <v>0</v>
      </c>
      <c r="AC131" s="216">
        <v>681</v>
      </c>
      <c r="AD131" s="217">
        <v>0</v>
      </c>
      <c r="AE131" s="33">
        <v>433</v>
      </c>
      <c r="AF131" s="216">
        <v>26</v>
      </c>
      <c r="AG131" s="216">
        <v>0</v>
      </c>
      <c r="AH131" s="216">
        <v>0</v>
      </c>
      <c r="AI131" s="17">
        <f t="shared" si="13"/>
        <v>433</v>
      </c>
      <c r="AJ131" s="12">
        <f t="shared" si="12"/>
        <v>0</v>
      </c>
      <c r="AK131" s="113">
        <v>0</v>
      </c>
      <c r="AL131" s="252">
        <v>0</v>
      </c>
      <c r="AM131" s="255">
        <v>0</v>
      </c>
      <c r="AN131" s="254">
        <v>0</v>
      </c>
      <c r="AO131" s="253">
        <v>0</v>
      </c>
      <c r="AQ131" s="87"/>
    </row>
    <row r="132" spans="1:43" ht="75">
      <c r="A132" s="18">
        <v>520213</v>
      </c>
      <c r="B132" s="93">
        <v>122</v>
      </c>
      <c r="C132" s="19" t="s">
        <v>169</v>
      </c>
      <c r="D132" s="12">
        <f t="shared" si="9"/>
        <v>310</v>
      </c>
      <c r="E132" s="113">
        <v>310</v>
      </c>
      <c r="F132" s="252">
        <v>0</v>
      </c>
      <c r="G132" s="252">
        <v>0</v>
      </c>
      <c r="H132" s="252">
        <v>0</v>
      </c>
      <c r="I132" s="252">
        <v>0</v>
      </c>
      <c r="J132" s="252">
        <v>0</v>
      </c>
      <c r="K132" s="252">
        <v>0</v>
      </c>
      <c r="L132" s="253">
        <v>0</v>
      </c>
      <c r="M132" s="90">
        <f t="shared" si="10"/>
        <v>2422</v>
      </c>
      <c r="N132" s="252">
        <v>2422</v>
      </c>
      <c r="O132" s="252">
        <v>0</v>
      </c>
      <c r="P132" s="252">
        <v>0</v>
      </c>
      <c r="Q132" s="252">
        <v>0</v>
      </c>
      <c r="R132" s="252">
        <v>0</v>
      </c>
      <c r="S132" s="252">
        <v>0</v>
      </c>
      <c r="T132" s="252">
        <v>40</v>
      </c>
      <c r="U132" s="252">
        <v>0</v>
      </c>
      <c r="V132" s="252">
        <v>0</v>
      </c>
      <c r="W132" s="252">
        <v>0</v>
      </c>
      <c r="X132" s="252">
        <v>0</v>
      </c>
      <c r="Y132" s="253">
        <v>0</v>
      </c>
      <c r="Z132" s="12">
        <f t="shared" si="11"/>
        <v>0</v>
      </c>
      <c r="AA132" s="113">
        <v>0</v>
      </c>
      <c r="AB132" s="216">
        <v>0</v>
      </c>
      <c r="AC132" s="216">
        <v>0</v>
      </c>
      <c r="AD132" s="217">
        <v>0</v>
      </c>
      <c r="AE132" s="33">
        <v>0</v>
      </c>
      <c r="AF132" s="216">
        <v>0</v>
      </c>
      <c r="AG132" s="216">
        <v>0</v>
      </c>
      <c r="AH132" s="216">
        <v>0</v>
      </c>
      <c r="AI132" s="17">
        <f t="shared" si="13"/>
        <v>0</v>
      </c>
      <c r="AJ132" s="12">
        <f t="shared" si="12"/>
        <v>30</v>
      </c>
      <c r="AK132" s="113">
        <v>30</v>
      </c>
      <c r="AL132" s="252">
        <v>0</v>
      </c>
      <c r="AM132" s="255">
        <v>0</v>
      </c>
      <c r="AN132" s="254">
        <v>0</v>
      </c>
      <c r="AO132" s="253">
        <v>0</v>
      </c>
      <c r="AQ132" s="87"/>
    </row>
    <row r="133" spans="1:43" ht="45">
      <c r="A133" s="18">
        <v>520384</v>
      </c>
      <c r="B133" s="93">
        <v>123</v>
      </c>
      <c r="C133" s="19" t="s">
        <v>170</v>
      </c>
      <c r="D133" s="12">
        <f t="shared" si="9"/>
        <v>0</v>
      </c>
      <c r="E133" s="113">
        <v>0</v>
      </c>
      <c r="F133" s="252">
        <v>0</v>
      </c>
      <c r="G133" s="252">
        <v>0</v>
      </c>
      <c r="H133" s="252">
        <v>0</v>
      </c>
      <c r="I133" s="252">
        <v>0</v>
      </c>
      <c r="J133" s="252">
        <v>0</v>
      </c>
      <c r="K133" s="252">
        <v>0</v>
      </c>
      <c r="L133" s="253">
        <v>0</v>
      </c>
      <c r="M133" s="90">
        <f t="shared" si="10"/>
        <v>0</v>
      </c>
      <c r="N133" s="252">
        <v>0</v>
      </c>
      <c r="O133" s="252">
        <v>0</v>
      </c>
      <c r="P133" s="252">
        <v>0</v>
      </c>
      <c r="Q133" s="252">
        <v>0</v>
      </c>
      <c r="R133" s="252">
        <v>0</v>
      </c>
      <c r="S133" s="252">
        <v>0</v>
      </c>
      <c r="T133" s="252">
        <v>0</v>
      </c>
      <c r="U133" s="252">
        <v>0</v>
      </c>
      <c r="V133" s="252">
        <v>0</v>
      </c>
      <c r="W133" s="252">
        <v>0</v>
      </c>
      <c r="X133" s="252">
        <v>0</v>
      </c>
      <c r="Y133" s="253">
        <v>0</v>
      </c>
      <c r="Z133" s="12">
        <f t="shared" si="11"/>
        <v>0</v>
      </c>
      <c r="AA133" s="113">
        <v>0</v>
      </c>
      <c r="AB133" s="216">
        <v>0</v>
      </c>
      <c r="AC133" s="216">
        <v>0</v>
      </c>
      <c r="AD133" s="217">
        <v>0</v>
      </c>
      <c r="AE133" s="33">
        <v>0</v>
      </c>
      <c r="AF133" s="216">
        <v>0</v>
      </c>
      <c r="AG133" s="216">
        <v>0</v>
      </c>
      <c r="AH133" s="216">
        <v>0</v>
      </c>
      <c r="AI133" s="17">
        <f t="shared" si="13"/>
        <v>0</v>
      </c>
      <c r="AJ133" s="12">
        <f t="shared" si="12"/>
        <v>41</v>
      </c>
      <c r="AK133" s="113">
        <v>41</v>
      </c>
      <c r="AL133" s="252">
        <v>0</v>
      </c>
      <c r="AM133" s="255">
        <v>0</v>
      </c>
      <c r="AN133" s="254">
        <v>0</v>
      </c>
      <c r="AO133" s="253">
        <v>0</v>
      </c>
      <c r="AQ133" s="87"/>
    </row>
    <row r="134" spans="1:43" ht="45">
      <c r="A134" s="18">
        <v>520109</v>
      </c>
      <c r="B134" s="93">
        <v>124</v>
      </c>
      <c r="C134" s="19" t="s">
        <v>344</v>
      </c>
      <c r="D134" s="12">
        <f t="shared" si="9"/>
        <v>30777</v>
      </c>
      <c r="E134" s="113">
        <v>29031</v>
      </c>
      <c r="F134" s="252">
        <v>1404</v>
      </c>
      <c r="G134" s="252">
        <v>2620</v>
      </c>
      <c r="H134" s="252">
        <v>0</v>
      </c>
      <c r="I134" s="252">
        <v>0</v>
      </c>
      <c r="J134" s="252">
        <v>0</v>
      </c>
      <c r="K134" s="252">
        <v>0</v>
      </c>
      <c r="L134" s="253">
        <v>1746</v>
      </c>
      <c r="M134" s="90">
        <f t="shared" si="10"/>
        <v>26968</v>
      </c>
      <c r="N134" s="252">
        <v>24045</v>
      </c>
      <c r="O134" s="252">
        <v>0</v>
      </c>
      <c r="P134" s="252">
        <v>154</v>
      </c>
      <c r="Q134" s="252">
        <v>1506</v>
      </c>
      <c r="R134" s="252">
        <v>626</v>
      </c>
      <c r="S134" s="252">
        <v>0</v>
      </c>
      <c r="T134" s="252">
        <v>38</v>
      </c>
      <c r="U134" s="252">
        <v>0</v>
      </c>
      <c r="V134" s="252">
        <v>0</v>
      </c>
      <c r="W134" s="252">
        <v>547</v>
      </c>
      <c r="X134" s="252">
        <v>0</v>
      </c>
      <c r="Y134" s="253">
        <v>2923</v>
      </c>
      <c r="Z134" s="12">
        <f t="shared" si="11"/>
        <v>2540</v>
      </c>
      <c r="AA134" s="113">
        <v>2497</v>
      </c>
      <c r="AB134" s="216">
        <v>14</v>
      </c>
      <c r="AC134" s="216">
        <v>29</v>
      </c>
      <c r="AD134" s="217">
        <v>0</v>
      </c>
      <c r="AE134" s="33">
        <v>1901</v>
      </c>
      <c r="AF134" s="216">
        <v>61</v>
      </c>
      <c r="AG134" s="216">
        <v>0</v>
      </c>
      <c r="AH134" s="216">
        <v>0</v>
      </c>
      <c r="AI134" s="17">
        <f t="shared" si="13"/>
        <v>1901</v>
      </c>
      <c r="AJ134" s="12">
        <f t="shared" si="12"/>
        <v>1447</v>
      </c>
      <c r="AK134" s="113">
        <v>1447</v>
      </c>
      <c r="AL134" s="252">
        <v>0</v>
      </c>
      <c r="AM134" s="255">
        <v>0</v>
      </c>
      <c r="AN134" s="254">
        <v>0</v>
      </c>
      <c r="AO134" s="253">
        <v>0</v>
      </c>
      <c r="AQ134" s="87"/>
    </row>
    <row r="135" spans="1:43" ht="18.75">
      <c r="A135" s="18">
        <v>520089</v>
      </c>
      <c r="B135" s="93">
        <v>125</v>
      </c>
      <c r="C135" s="19" t="s">
        <v>171</v>
      </c>
      <c r="D135" s="12">
        <f t="shared" si="9"/>
        <v>1784</v>
      </c>
      <c r="E135" s="113">
        <v>1647</v>
      </c>
      <c r="F135" s="252">
        <v>68</v>
      </c>
      <c r="G135" s="252">
        <v>119</v>
      </c>
      <c r="H135" s="252">
        <v>0</v>
      </c>
      <c r="I135" s="252">
        <v>0</v>
      </c>
      <c r="J135" s="252">
        <v>0</v>
      </c>
      <c r="K135" s="252">
        <v>0</v>
      </c>
      <c r="L135" s="253">
        <v>137</v>
      </c>
      <c r="M135" s="90">
        <f t="shared" si="10"/>
        <v>814</v>
      </c>
      <c r="N135" s="252">
        <v>756</v>
      </c>
      <c r="O135" s="252">
        <v>0</v>
      </c>
      <c r="P135" s="252">
        <v>0</v>
      </c>
      <c r="Q135" s="252">
        <v>46</v>
      </c>
      <c r="R135" s="252">
        <v>39</v>
      </c>
      <c r="S135" s="252">
        <v>0</v>
      </c>
      <c r="T135" s="252">
        <v>0</v>
      </c>
      <c r="U135" s="252">
        <v>0</v>
      </c>
      <c r="V135" s="252">
        <v>0</v>
      </c>
      <c r="W135" s="252">
        <v>56</v>
      </c>
      <c r="X135" s="252">
        <v>0</v>
      </c>
      <c r="Y135" s="253">
        <v>58</v>
      </c>
      <c r="Z135" s="12">
        <f t="shared" si="11"/>
        <v>250</v>
      </c>
      <c r="AA135" s="113">
        <v>249</v>
      </c>
      <c r="AB135" s="216">
        <v>1</v>
      </c>
      <c r="AC135" s="216">
        <v>0</v>
      </c>
      <c r="AD135" s="217">
        <v>0</v>
      </c>
      <c r="AE135" s="33">
        <v>0</v>
      </c>
      <c r="AF135" s="216">
        <v>0</v>
      </c>
      <c r="AG135" s="216">
        <v>0</v>
      </c>
      <c r="AH135" s="216">
        <v>0</v>
      </c>
      <c r="AI135" s="17">
        <f t="shared" si="13"/>
        <v>0</v>
      </c>
      <c r="AJ135" s="12">
        <f t="shared" si="12"/>
        <v>32</v>
      </c>
      <c r="AK135" s="113">
        <v>32</v>
      </c>
      <c r="AL135" s="252">
        <v>0</v>
      </c>
      <c r="AM135" s="255">
        <v>0</v>
      </c>
      <c r="AN135" s="254">
        <v>0</v>
      </c>
      <c r="AO135" s="253">
        <v>0</v>
      </c>
      <c r="AQ135" s="87"/>
    </row>
    <row r="136" spans="1:43" ht="30">
      <c r="A136" s="18">
        <v>520095</v>
      </c>
      <c r="B136" s="93">
        <v>126</v>
      </c>
      <c r="C136" s="19" t="s">
        <v>172</v>
      </c>
      <c r="D136" s="12">
        <f t="shared" si="9"/>
        <v>27482</v>
      </c>
      <c r="E136" s="113">
        <v>27482</v>
      </c>
      <c r="F136" s="252">
        <v>1395</v>
      </c>
      <c r="G136" s="252">
        <v>3649</v>
      </c>
      <c r="H136" s="252">
        <v>0</v>
      </c>
      <c r="I136" s="252">
        <v>0</v>
      </c>
      <c r="J136" s="252">
        <v>0</v>
      </c>
      <c r="K136" s="252">
        <v>0</v>
      </c>
      <c r="L136" s="253">
        <v>0</v>
      </c>
      <c r="M136" s="90">
        <f t="shared" si="10"/>
        <v>22292</v>
      </c>
      <c r="N136" s="252">
        <v>22292</v>
      </c>
      <c r="O136" s="252">
        <v>0</v>
      </c>
      <c r="P136" s="252">
        <v>16</v>
      </c>
      <c r="Q136" s="252">
        <v>1312</v>
      </c>
      <c r="R136" s="252">
        <v>851</v>
      </c>
      <c r="S136" s="252">
        <v>0</v>
      </c>
      <c r="T136" s="252">
        <v>0</v>
      </c>
      <c r="U136" s="252">
        <v>130</v>
      </c>
      <c r="V136" s="252">
        <v>0</v>
      </c>
      <c r="W136" s="252">
        <v>1578</v>
      </c>
      <c r="X136" s="252">
        <v>0</v>
      </c>
      <c r="Y136" s="253">
        <v>0</v>
      </c>
      <c r="Z136" s="12">
        <f t="shared" si="11"/>
        <v>1420</v>
      </c>
      <c r="AA136" s="113">
        <v>1420</v>
      </c>
      <c r="AB136" s="216">
        <v>0</v>
      </c>
      <c r="AC136" s="216">
        <v>0</v>
      </c>
      <c r="AD136" s="217">
        <v>0</v>
      </c>
      <c r="AE136" s="33">
        <v>0</v>
      </c>
      <c r="AF136" s="216">
        <v>0</v>
      </c>
      <c r="AG136" s="216">
        <v>0</v>
      </c>
      <c r="AH136" s="216">
        <v>0</v>
      </c>
      <c r="AI136" s="17">
        <f t="shared" si="13"/>
        <v>0</v>
      </c>
      <c r="AJ136" s="12">
        <f t="shared" si="12"/>
        <v>560</v>
      </c>
      <c r="AK136" s="113">
        <v>560</v>
      </c>
      <c r="AL136" s="252">
        <v>0</v>
      </c>
      <c r="AM136" s="255">
        <v>0</v>
      </c>
      <c r="AN136" s="254">
        <v>0</v>
      </c>
      <c r="AO136" s="253">
        <v>0</v>
      </c>
      <c r="AQ136" s="87"/>
    </row>
    <row r="137" spans="1:43" ht="30">
      <c r="A137" s="18">
        <v>520125</v>
      </c>
      <c r="B137" s="93">
        <v>127</v>
      </c>
      <c r="C137" s="19" t="s">
        <v>173</v>
      </c>
      <c r="D137" s="12">
        <f t="shared" si="9"/>
        <v>8007</v>
      </c>
      <c r="E137" s="113">
        <v>7135</v>
      </c>
      <c r="F137" s="252">
        <v>0</v>
      </c>
      <c r="G137" s="252">
        <v>0</v>
      </c>
      <c r="H137" s="252">
        <v>0</v>
      </c>
      <c r="I137" s="252">
        <v>0</v>
      </c>
      <c r="J137" s="252">
        <v>0</v>
      </c>
      <c r="K137" s="252">
        <v>0</v>
      </c>
      <c r="L137" s="253">
        <v>872</v>
      </c>
      <c r="M137" s="90">
        <f t="shared" si="10"/>
        <v>7053</v>
      </c>
      <c r="N137" s="252">
        <v>6724</v>
      </c>
      <c r="O137" s="252">
        <v>0</v>
      </c>
      <c r="P137" s="252">
        <v>0</v>
      </c>
      <c r="Q137" s="252">
        <v>0</v>
      </c>
      <c r="R137" s="252">
        <v>0</v>
      </c>
      <c r="S137" s="252">
        <v>0</v>
      </c>
      <c r="T137" s="252">
        <v>0</v>
      </c>
      <c r="U137" s="252">
        <v>0</v>
      </c>
      <c r="V137" s="252">
        <v>0</v>
      </c>
      <c r="W137" s="252">
        <v>0</v>
      </c>
      <c r="X137" s="252">
        <v>0</v>
      </c>
      <c r="Y137" s="253">
        <v>329</v>
      </c>
      <c r="Z137" s="12">
        <f t="shared" si="11"/>
        <v>1</v>
      </c>
      <c r="AA137" s="113">
        <v>0</v>
      </c>
      <c r="AB137" s="216">
        <v>1</v>
      </c>
      <c r="AC137" s="216">
        <v>0</v>
      </c>
      <c r="AD137" s="217">
        <v>0</v>
      </c>
      <c r="AE137" s="33">
        <v>0</v>
      </c>
      <c r="AF137" s="216">
        <v>0</v>
      </c>
      <c r="AG137" s="216">
        <v>0</v>
      </c>
      <c r="AH137" s="216">
        <v>0</v>
      </c>
      <c r="AI137" s="17">
        <f t="shared" si="13"/>
        <v>0</v>
      </c>
      <c r="AJ137" s="12">
        <f t="shared" si="12"/>
        <v>0</v>
      </c>
      <c r="AK137" s="113">
        <v>0</v>
      </c>
      <c r="AL137" s="252">
        <v>0</v>
      </c>
      <c r="AM137" s="255">
        <v>0</v>
      </c>
      <c r="AN137" s="254">
        <v>0</v>
      </c>
      <c r="AO137" s="253">
        <v>0</v>
      </c>
      <c r="AQ137" s="87"/>
    </row>
    <row r="138" spans="1:43" ht="45">
      <c r="A138" s="18">
        <v>520030</v>
      </c>
      <c r="B138" s="93">
        <v>128</v>
      </c>
      <c r="C138" s="19" t="s">
        <v>174</v>
      </c>
      <c r="D138" s="12">
        <f t="shared" si="9"/>
        <v>0</v>
      </c>
      <c r="E138" s="113">
        <v>0</v>
      </c>
      <c r="F138" s="252">
        <v>0</v>
      </c>
      <c r="G138" s="252">
        <v>0</v>
      </c>
      <c r="H138" s="252">
        <v>0</v>
      </c>
      <c r="I138" s="252">
        <v>0</v>
      </c>
      <c r="J138" s="252">
        <v>0</v>
      </c>
      <c r="K138" s="252">
        <v>0</v>
      </c>
      <c r="L138" s="253">
        <v>0</v>
      </c>
      <c r="M138" s="90">
        <f t="shared" si="10"/>
        <v>8997</v>
      </c>
      <c r="N138" s="252">
        <v>8997</v>
      </c>
      <c r="O138" s="252">
        <v>0</v>
      </c>
      <c r="P138" s="252">
        <v>0</v>
      </c>
      <c r="Q138" s="252">
        <v>0</v>
      </c>
      <c r="R138" s="252">
        <v>0</v>
      </c>
      <c r="S138" s="252">
        <v>0</v>
      </c>
      <c r="T138" s="252">
        <v>0</v>
      </c>
      <c r="U138" s="252">
        <v>0</v>
      </c>
      <c r="V138" s="252">
        <v>0</v>
      </c>
      <c r="W138" s="252">
        <v>0</v>
      </c>
      <c r="X138" s="252">
        <v>0</v>
      </c>
      <c r="Y138" s="253">
        <v>0</v>
      </c>
      <c r="Z138" s="12">
        <f t="shared" si="11"/>
        <v>893</v>
      </c>
      <c r="AA138" s="113">
        <v>893</v>
      </c>
      <c r="AB138" s="216">
        <v>0</v>
      </c>
      <c r="AC138" s="216">
        <v>0</v>
      </c>
      <c r="AD138" s="217">
        <v>0</v>
      </c>
      <c r="AE138" s="33">
        <v>0</v>
      </c>
      <c r="AF138" s="216">
        <v>0</v>
      </c>
      <c r="AG138" s="216">
        <v>0</v>
      </c>
      <c r="AH138" s="216">
        <v>0</v>
      </c>
      <c r="AI138" s="17">
        <f t="shared" si="13"/>
        <v>0</v>
      </c>
      <c r="AJ138" s="12">
        <f t="shared" si="12"/>
        <v>0</v>
      </c>
      <c r="AK138" s="113">
        <v>0</v>
      </c>
      <c r="AL138" s="252">
        <v>0</v>
      </c>
      <c r="AM138" s="255">
        <v>0</v>
      </c>
      <c r="AN138" s="254">
        <v>0</v>
      </c>
      <c r="AO138" s="253">
        <v>0</v>
      </c>
      <c r="AQ138" s="87"/>
    </row>
    <row r="139" spans="1:43" ht="18.75">
      <c r="A139" s="18">
        <v>520283</v>
      </c>
      <c r="B139" s="93">
        <v>129</v>
      </c>
      <c r="C139" s="19" t="s">
        <v>175</v>
      </c>
      <c r="D139" s="12">
        <f t="shared" si="9"/>
        <v>2597</v>
      </c>
      <c r="E139" s="113">
        <v>2597</v>
      </c>
      <c r="F139" s="252">
        <v>0</v>
      </c>
      <c r="G139" s="252">
        <v>0</v>
      </c>
      <c r="H139" s="252">
        <v>0</v>
      </c>
      <c r="I139" s="252">
        <v>0</v>
      </c>
      <c r="J139" s="252">
        <v>0</v>
      </c>
      <c r="K139" s="252">
        <v>0</v>
      </c>
      <c r="L139" s="253">
        <v>0</v>
      </c>
      <c r="M139" s="90">
        <f t="shared" si="10"/>
        <v>2378</v>
      </c>
      <c r="N139" s="252">
        <v>2378</v>
      </c>
      <c r="O139" s="252">
        <v>0</v>
      </c>
      <c r="P139" s="252">
        <v>0</v>
      </c>
      <c r="Q139" s="252">
        <v>0</v>
      </c>
      <c r="R139" s="252">
        <v>0</v>
      </c>
      <c r="S139" s="252">
        <v>0</v>
      </c>
      <c r="T139" s="252">
        <v>0</v>
      </c>
      <c r="U139" s="252">
        <v>0</v>
      </c>
      <c r="V139" s="252">
        <v>0</v>
      </c>
      <c r="W139" s="252">
        <v>0</v>
      </c>
      <c r="X139" s="252">
        <v>0</v>
      </c>
      <c r="Y139" s="253">
        <v>0</v>
      </c>
      <c r="Z139" s="12">
        <f t="shared" si="11"/>
        <v>0</v>
      </c>
      <c r="AA139" s="113">
        <v>0</v>
      </c>
      <c r="AB139" s="216">
        <v>0</v>
      </c>
      <c r="AC139" s="216">
        <v>0</v>
      </c>
      <c r="AD139" s="217">
        <v>0</v>
      </c>
      <c r="AE139" s="33">
        <v>0</v>
      </c>
      <c r="AF139" s="216">
        <v>0</v>
      </c>
      <c r="AG139" s="216">
        <v>0</v>
      </c>
      <c r="AH139" s="216">
        <v>0</v>
      </c>
      <c r="AI139" s="17">
        <f t="shared" si="13"/>
        <v>0</v>
      </c>
      <c r="AJ139" s="12">
        <f t="shared" si="12"/>
        <v>0</v>
      </c>
      <c r="AK139" s="113">
        <v>0</v>
      </c>
      <c r="AL139" s="252">
        <v>0</v>
      </c>
      <c r="AM139" s="255">
        <v>0</v>
      </c>
      <c r="AN139" s="254">
        <v>0</v>
      </c>
      <c r="AO139" s="253">
        <v>0</v>
      </c>
      <c r="AQ139" s="87"/>
    </row>
    <row r="140" spans="1:43" ht="45">
      <c r="A140" s="18">
        <v>520217</v>
      </c>
      <c r="B140" s="93">
        <v>130</v>
      </c>
      <c r="C140" s="19" t="s">
        <v>176</v>
      </c>
      <c r="D140" s="12">
        <f t="shared" ref="D140:D203" si="14">E140+H140+J140+K140+L140</f>
        <v>4741</v>
      </c>
      <c r="E140" s="113">
        <v>4741</v>
      </c>
      <c r="F140" s="252">
        <v>0</v>
      </c>
      <c r="G140" s="252">
        <v>0</v>
      </c>
      <c r="H140" s="252">
        <v>0</v>
      </c>
      <c r="I140" s="252">
        <v>0</v>
      </c>
      <c r="J140" s="252">
        <v>0</v>
      </c>
      <c r="K140" s="252">
        <v>0</v>
      </c>
      <c r="L140" s="253">
        <v>0</v>
      </c>
      <c r="M140" s="90">
        <f t="shared" ref="M140:M203" si="15">N140+X140+Y140</f>
        <v>3580</v>
      </c>
      <c r="N140" s="252">
        <v>3580</v>
      </c>
      <c r="O140" s="252">
        <v>0</v>
      </c>
      <c r="P140" s="252">
        <v>0</v>
      </c>
      <c r="Q140" s="252">
        <v>0</v>
      </c>
      <c r="R140" s="252">
        <v>0</v>
      </c>
      <c r="S140" s="252">
        <v>0</v>
      </c>
      <c r="T140" s="252">
        <v>0</v>
      </c>
      <c r="U140" s="252">
        <v>0</v>
      </c>
      <c r="V140" s="252">
        <v>0</v>
      </c>
      <c r="W140" s="252">
        <v>0</v>
      </c>
      <c r="X140" s="252">
        <v>0</v>
      </c>
      <c r="Y140" s="253">
        <v>0</v>
      </c>
      <c r="Z140" s="12">
        <f t="shared" ref="Z140:Z203" si="16">AA140+AB140+AC140+AD140</f>
        <v>0</v>
      </c>
      <c r="AA140" s="113">
        <v>0</v>
      </c>
      <c r="AB140" s="216">
        <v>0</v>
      </c>
      <c r="AC140" s="216">
        <v>0</v>
      </c>
      <c r="AD140" s="217">
        <v>0</v>
      </c>
      <c r="AE140" s="33">
        <v>0</v>
      </c>
      <c r="AF140" s="216">
        <v>0</v>
      </c>
      <c r="AG140" s="216">
        <v>0</v>
      </c>
      <c r="AH140" s="216">
        <v>0</v>
      </c>
      <c r="AI140" s="17">
        <f t="shared" si="13"/>
        <v>0</v>
      </c>
      <c r="AJ140" s="12">
        <f t="shared" ref="AJ140:AJ203" si="17">AK140+AM140</f>
        <v>1167</v>
      </c>
      <c r="AK140" s="113">
        <v>873</v>
      </c>
      <c r="AL140" s="252">
        <v>0</v>
      </c>
      <c r="AM140" s="255">
        <v>294</v>
      </c>
      <c r="AN140" s="254">
        <v>0</v>
      </c>
      <c r="AO140" s="253">
        <v>0</v>
      </c>
      <c r="AQ140" s="87"/>
    </row>
    <row r="141" spans="1:43" ht="18.75">
      <c r="A141" s="18">
        <v>520225</v>
      </c>
      <c r="B141" s="93">
        <v>131</v>
      </c>
      <c r="C141" s="19" t="s">
        <v>177</v>
      </c>
      <c r="D141" s="12">
        <f t="shared" si="14"/>
        <v>751</v>
      </c>
      <c r="E141" s="113">
        <v>448</v>
      </c>
      <c r="F141" s="252">
        <v>0</v>
      </c>
      <c r="G141" s="252">
        <v>0</v>
      </c>
      <c r="H141" s="252">
        <v>0</v>
      </c>
      <c r="I141" s="252">
        <v>0</v>
      </c>
      <c r="J141" s="252">
        <v>0</v>
      </c>
      <c r="K141" s="252">
        <v>0</v>
      </c>
      <c r="L141" s="253">
        <v>303</v>
      </c>
      <c r="M141" s="90">
        <f t="shared" si="15"/>
        <v>394</v>
      </c>
      <c r="N141" s="252">
        <v>181</v>
      </c>
      <c r="O141" s="252">
        <v>0</v>
      </c>
      <c r="P141" s="252">
        <v>1433</v>
      </c>
      <c r="Q141" s="252">
        <v>0</v>
      </c>
      <c r="R141" s="252">
        <v>0</v>
      </c>
      <c r="S141" s="252">
        <v>0</v>
      </c>
      <c r="T141" s="252">
        <v>0</v>
      </c>
      <c r="U141" s="252">
        <v>0</v>
      </c>
      <c r="V141" s="252">
        <v>0</v>
      </c>
      <c r="W141" s="252">
        <v>0</v>
      </c>
      <c r="X141" s="252">
        <v>0</v>
      </c>
      <c r="Y141" s="253">
        <v>213</v>
      </c>
      <c r="Z141" s="12">
        <f t="shared" si="16"/>
        <v>0</v>
      </c>
      <c r="AA141" s="113">
        <v>0</v>
      </c>
      <c r="AB141" s="216">
        <v>0</v>
      </c>
      <c r="AC141" s="216">
        <v>0</v>
      </c>
      <c r="AD141" s="217">
        <v>0</v>
      </c>
      <c r="AE141" s="33">
        <v>0</v>
      </c>
      <c r="AF141" s="216">
        <v>0</v>
      </c>
      <c r="AG141" s="216">
        <v>0</v>
      </c>
      <c r="AH141" s="216">
        <v>0</v>
      </c>
      <c r="AI141" s="17">
        <f t="shared" ref="AI141:AI204" si="18">AE141+AH141</f>
        <v>0</v>
      </c>
      <c r="AJ141" s="12">
        <f t="shared" si="17"/>
        <v>0</v>
      </c>
      <c r="AK141" s="113">
        <v>0</v>
      </c>
      <c r="AL141" s="252">
        <v>0</v>
      </c>
      <c r="AM141" s="255">
        <v>0</v>
      </c>
      <c r="AN141" s="254">
        <v>0</v>
      </c>
      <c r="AO141" s="253">
        <v>0</v>
      </c>
      <c r="AQ141" s="87"/>
    </row>
    <row r="142" spans="1:43" ht="18.75">
      <c r="A142" s="18">
        <v>520281</v>
      </c>
      <c r="B142" s="93">
        <v>132</v>
      </c>
      <c r="C142" s="19" t="s">
        <v>178</v>
      </c>
      <c r="D142" s="12">
        <f t="shared" si="14"/>
        <v>7043</v>
      </c>
      <c r="E142" s="113">
        <v>5175</v>
      </c>
      <c r="F142" s="252">
        <v>0</v>
      </c>
      <c r="G142" s="252">
        <v>0</v>
      </c>
      <c r="H142" s="252">
        <v>0</v>
      </c>
      <c r="I142" s="252">
        <v>0</v>
      </c>
      <c r="J142" s="252">
        <v>0</v>
      </c>
      <c r="K142" s="252">
        <v>0</v>
      </c>
      <c r="L142" s="253">
        <v>1868</v>
      </c>
      <c r="M142" s="90">
        <f t="shared" si="15"/>
        <v>6041</v>
      </c>
      <c r="N142" s="252">
        <v>4957</v>
      </c>
      <c r="O142" s="252">
        <v>0</v>
      </c>
      <c r="P142" s="252">
        <v>0</v>
      </c>
      <c r="Q142" s="252">
        <v>0</v>
      </c>
      <c r="R142" s="252">
        <v>0</v>
      </c>
      <c r="S142" s="252">
        <v>0</v>
      </c>
      <c r="T142" s="252">
        <v>0</v>
      </c>
      <c r="U142" s="252">
        <v>0</v>
      </c>
      <c r="V142" s="252">
        <v>0</v>
      </c>
      <c r="W142" s="252">
        <v>0</v>
      </c>
      <c r="X142" s="252">
        <v>0</v>
      </c>
      <c r="Y142" s="253">
        <v>1084</v>
      </c>
      <c r="Z142" s="12">
        <f t="shared" si="16"/>
        <v>1</v>
      </c>
      <c r="AA142" s="113">
        <v>0</v>
      </c>
      <c r="AB142" s="216">
        <v>1</v>
      </c>
      <c r="AC142" s="216">
        <v>0</v>
      </c>
      <c r="AD142" s="217">
        <v>0</v>
      </c>
      <c r="AE142" s="33">
        <v>0</v>
      </c>
      <c r="AF142" s="216">
        <v>0</v>
      </c>
      <c r="AG142" s="216">
        <v>0</v>
      </c>
      <c r="AH142" s="216">
        <v>0</v>
      </c>
      <c r="AI142" s="17">
        <f t="shared" si="18"/>
        <v>0</v>
      </c>
      <c r="AJ142" s="12">
        <f t="shared" si="17"/>
        <v>0</v>
      </c>
      <c r="AK142" s="113">
        <v>0</v>
      </c>
      <c r="AL142" s="252">
        <v>0</v>
      </c>
      <c r="AM142" s="255">
        <v>0</v>
      </c>
      <c r="AN142" s="254">
        <v>0</v>
      </c>
      <c r="AO142" s="253">
        <v>0</v>
      </c>
      <c r="AQ142" s="87"/>
    </row>
    <row r="143" spans="1:43" ht="18.75">
      <c r="A143" s="18">
        <v>520316</v>
      </c>
      <c r="B143" s="93">
        <v>133</v>
      </c>
      <c r="C143" s="19" t="s">
        <v>179</v>
      </c>
      <c r="D143" s="12">
        <f t="shared" si="14"/>
        <v>0</v>
      </c>
      <c r="E143" s="113">
        <v>0</v>
      </c>
      <c r="F143" s="252">
        <v>0</v>
      </c>
      <c r="G143" s="252">
        <v>0</v>
      </c>
      <c r="H143" s="252">
        <v>0</v>
      </c>
      <c r="I143" s="252">
        <v>0</v>
      </c>
      <c r="J143" s="252">
        <v>0</v>
      </c>
      <c r="K143" s="252">
        <v>0</v>
      </c>
      <c r="L143" s="253">
        <v>0</v>
      </c>
      <c r="M143" s="90">
        <f t="shared" si="15"/>
        <v>0</v>
      </c>
      <c r="N143" s="252">
        <v>0</v>
      </c>
      <c r="O143" s="252">
        <v>0</v>
      </c>
      <c r="P143" s="252">
        <v>0</v>
      </c>
      <c r="Q143" s="252">
        <v>0</v>
      </c>
      <c r="R143" s="252">
        <v>0</v>
      </c>
      <c r="S143" s="252">
        <v>0</v>
      </c>
      <c r="T143" s="252">
        <v>0</v>
      </c>
      <c r="U143" s="252">
        <v>0</v>
      </c>
      <c r="V143" s="252">
        <v>0</v>
      </c>
      <c r="W143" s="252">
        <v>0</v>
      </c>
      <c r="X143" s="252">
        <v>0</v>
      </c>
      <c r="Y143" s="253">
        <v>0</v>
      </c>
      <c r="Z143" s="12">
        <f t="shared" si="16"/>
        <v>0</v>
      </c>
      <c r="AA143" s="113">
        <v>0</v>
      </c>
      <c r="AB143" s="216">
        <v>0</v>
      </c>
      <c r="AC143" s="216">
        <v>0</v>
      </c>
      <c r="AD143" s="217">
        <v>0</v>
      </c>
      <c r="AE143" s="33">
        <v>0</v>
      </c>
      <c r="AF143" s="216">
        <v>0</v>
      </c>
      <c r="AG143" s="216">
        <v>0</v>
      </c>
      <c r="AH143" s="216">
        <v>0</v>
      </c>
      <c r="AI143" s="17">
        <f t="shared" si="18"/>
        <v>0</v>
      </c>
      <c r="AJ143" s="12">
        <f t="shared" si="17"/>
        <v>0</v>
      </c>
      <c r="AK143" s="113">
        <v>0</v>
      </c>
      <c r="AL143" s="252">
        <v>0</v>
      </c>
      <c r="AM143" s="255">
        <v>0</v>
      </c>
      <c r="AN143" s="254">
        <v>4466</v>
      </c>
      <c r="AO143" s="253">
        <v>2</v>
      </c>
      <c r="AQ143" s="87"/>
    </row>
    <row r="144" spans="1:43" ht="18.75">
      <c r="A144" s="18">
        <v>520306</v>
      </c>
      <c r="B144" s="93">
        <v>134</v>
      </c>
      <c r="C144" s="19" t="s">
        <v>180</v>
      </c>
      <c r="D144" s="12">
        <f t="shared" si="14"/>
        <v>4592</v>
      </c>
      <c r="E144" s="113">
        <v>0</v>
      </c>
      <c r="F144" s="252">
        <v>0</v>
      </c>
      <c r="G144" s="252">
        <v>0</v>
      </c>
      <c r="H144" s="252">
        <v>0</v>
      </c>
      <c r="I144" s="252">
        <v>0</v>
      </c>
      <c r="J144" s="252">
        <v>0</v>
      </c>
      <c r="K144" s="252">
        <v>0</v>
      </c>
      <c r="L144" s="253">
        <v>4592</v>
      </c>
      <c r="M144" s="90">
        <f t="shared" si="15"/>
        <v>4398</v>
      </c>
      <c r="N144" s="252">
        <v>0</v>
      </c>
      <c r="O144" s="252">
        <v>0</v>
      </c>
      <c r="P144" s="252">
        <v>0</v>
      </c>
      <c r="Q144" s="252">
        <v>0</v>
      </c>
      <c r="R144" s="252">
        <v>0</v>
      </c>
      <c r="S144" s="252">
        <v>0</v>
      </c>
      <c r="T144" s="252">
        <v>0</v>
      </c>
      <c r="U144" s="252">
        <v>0</v>
      </c>
      <c r="V144" s="252">
        <v>0</v>
      </c>
      <c r="W144" s="252">
        <v>0</v>
      </c>
      <c r="X144" s="252">
        <v>0</v>
      </c>
      <c r="Y144" s="253">
        <v>4398</v>
      </c>
      <c r="Z144" s="12">
        <f t="shared" si="16"/>
        <v>5</v>
      </c>
      <c r="AA144" s="113">
        <v>0</v>
      </c>
      <c r="AB144" s="216">
        <v>5</v>
      </c>
      <c r="AC144" s="216">
        <v>0</v>
      </c>
      <c r="AD144" s="217">
        <v>0</v>
      </c>
      <c r="AE144" s="33">
        <v>0</v>
      </c>
      <c r="AF144" s="216">
        <v>0</v>
      </c>
      <c r="AG144" s="216">
        <v>0</v>
      </c>
      <c r="AH144" s="216">
        <v>0</v>
      </c>
      <c r="AI144" s="17">
        <f t="shared" si="18"/>
        <v>0</v>
      </c>
      <c r="AJ144" s="12">
        <f t="shared" si="17"/>
        <v>0</v>
      </c>
      <c r="AK144" s="113">
        <v>0</v>
      </c>
      <c r="AL144" s="252">
        <v>0</v>
      </c>
      <c r="AM144" s="255">
        <v>0</v>
      </c>
      <c r="AN144" s="254">
        <v>0</v>
      </c>
      <c r="AO144" s="253">
        <v>0</v>
      </c>
      <c r="AQ144" s="87"/>
    </row>
    <row r="145" spans="1:43" ht="18.75">
      <c r="A145" s="18">
        <v>520397</v>
      </c>
      <c r="B145" s="93">
        <v>135</v>
      </c>
      <c r="C145" s="19" t="s">
        <v>181</v>
      </c>
      <c r="D145" s="12">
        <f t="shared" si="14"/>
        <v>0</v>
      </c>
      <c r="E145" s="113">
        <v>0</v>
      </c>
      <c r="F145" s="252">
        <v>0</v>
      </c>
      <c r="G145" s="252">
        <v>0</v>
      </c>
      <c r="H145" s="252">
        <v>0</v>
      </c>
      <c r="I145" s="252">
        <v>0</v>
      </c>
      <c r="J145" s="252">
        <v>0</v>
      </c>
      <c r="K145" s="252">
        <v>0</v>
      </c>
      <c r="L145" s="253">
        <v>0</v>
      </c>
      <c r="M145" s="90">
        <f t="shared" si="15"/>
        <v>0</v>
      </c>
      <c r="N145" s="252">
        <v>0</v>
      </c>
      <c r="O145" s="252">
        <v>0</v>
      </c>
      <c r="P145" s="252">
        <v>0</v>
      </c>
      <c r="Q145" s="252">
        <v>0</v>
      </c>
      <c r="R145" s="252">
        <v>0</v>
      </c>
      <c r="S145" s="252">
        <v>0</v>
      </c>
      <c r="T145" s="252">
        <v>0</v>
      </c>
      <c r="U145" s="252">
        <v>0</v>
      </c>
      <c r="V145" s="252">
        <v>0</v>
      </c>
      <c r="W145" s="252">
        <v>0</v>
      </c>
      <c r="X145" s="252">
        <v>0</v>
      </c>
      <c r="Y145" s="253">
        <v>0</v>
      </c>
      <c r="Z145" s="12">
        <f t="shared" si="16"/>
        <v>0</v>
      </c>
      <c r="AA145" s="113">
        <v>0</v>
      </c>
      <c r="AB145" s="216">
        <v>0</v>
      </c>
      <c r="AC145" s="216">
        <v>0</v>
      </c>
      <c r="AD145" s="217">
        <v>0</v>
      </c>
      <c r="AE145" s="33">
        <v>0</v>
      </c>
      <c r="AF145" s="216">
        <v>0</v>
      </c>
      <c r="AG145" s="216">
        <v>0</v>
      </c>
      <c r="AH145" s="216">
        <v>107</v>
      </c>
      <c r="AI145" s="17">
        <f t="shared" si="18"/>
        <v>107</v>
      </c>
      <c r="AJ145" s="12">
        <f t="shared" si="17"/>
        <v>0</v>
      </c>
      <c r="AK145" s="113">
        <v>0</v>
      </c>
      <c r="AL145" s="252">
        <v>0</v>
      </c>
      <c r="AM145" s="255">
        <v>0</v>
      </c>
      <c r="AN145" s="254">
        <v>0</v>
      </c>
      <c r="AO145" s="253">
        <v>0</v>
      </c>
      <c r="AQ145" s="87"/>
    </row>
    <row r="146" spans="1:43" ht="18.75">
      <c r="A146" s="18">
        <v>520193</v>
      </c>
      <c r="B146" s="93">
        <v>136</v>
      </c>
      <c r="C146" s="19" t="s">
        <v>182</v>
      </c>
      <c r="D146" s="12">
        <f t="shared" si="14"/>
        <v>1064</v>
      </c>
      <c r="E146" s="113">
        <v>472</v>
      </c>
      <c r="F146" s="252">
        <v>0</v>
      </c>
      <c r="G146" s="252">
        <v>0</v>
      </c>
      <c r="H146" s="252">
        <v>0</v>
      </c>
      <c r="I146" s="252">
        <v>0</v>
      </c>
      <c r="J146" s="252">
        <v>0</v>
      </c>
      <c r="K146" s="252">
        <v>0</v>
      </c>
      <c r="L146" s="253">
        <v>592</v>
      </c>
      <c r="M146" s="90">
        <f t="shared" si="15"/>
        <v>400</v>
      </c>
      <c r="N146" s="252">
        <v>153</v>
      </c>
      <c r="O146" s="252">
        <v>0</v>
      </c>
      <c r="P146" s="252">
        <v>0</v>
      </c>
      <c r="Q146" s="252">
        <v>0</v>
      </c>
      <c r="R146" s="252">
        <v>0</v>
      </c>
      <c r="S146" s="252">
        <v>0</v>
      </c>
      <c r="T146" s="252">
        <v>0</v>
      </c>
      <c r="U146" s="252">
        <v>0</v>
      </c>
      <c r="V146" s="252">
        <v>0</v>
      </c>
      <c r="W146" s="252">
        <v>0</v>
      </c>
      <c r="X146" s="252">
        <v>0</v>
      </c>
      <c r="Y146" s="253">
        <v>247</v>
      </c>
      <c r="Z146" s="12">
        <f t="shared" si="16"/>
        <v>5</v>
      </c>
      <c r="AA146" s="113">
        <v>0</v>
      </c>
      <c r="AB146" s="216">
        <v>5</v>
      </c>
      <c r="AC146" s="216">
        <v>0</v>
      </c>
      <c r="AD146" s="217">
        <v>0</v>
      </c>
      <c r="AE146" s="33">
        <v>0</v>
      </c>
      <c r="AF146" s="216">
        <v>0</v>
      </c>
      <c r="AG146" s="216">
        <v>0</v>
      </c>
      <c r="AH146" s="216">
        <v>0</v>
      </c>
      <c r="AI146" s="17">
        <f t="shared" si="18"/>
        <v>0</v>
      </c>
      <c r="AJ146" s="12">
        <f t="shared" si="17"/>
        <v>0</v>
      </c>
      <c r="AK146" s="113">
        <v>0</v>
      </c>
      <c r="AL146" s="252">
        <v>0</v>
      </c>
      <c r="AM146" s="255">
        <v>0</v>
      </c>
      <c r="AN146" s="254">
        <v>0</v>
      </c>
      <c r="AO146" s="253">
        <v>0</v>
      </c>
      <c r="AQ146" s="87"/>
    </row>
    <row r="147" spans="1:43" ht="18.75">
      <c r="A147" s="18">
        <v>520279</v>
      </c>
      <c r="B147" s="93">
        <v>137</v>
      </c>
      <c r="C147" s="19" t="s">
        <v>183</v>
      </c>
      <c r="D147" s="12">
        <f t="shared" si="14"/>
        <v>3256</v>
      </c>
      <c r="E147" s="113">
        <v>0</v>
      </c>
      <c r="F147" s="252">
        <v>0</v>
      </c>
      <c r="G147" s="252">
        <v>0</v>
      </c>
      <c r="H147" s="252">
        <v>0</v>
      </c>
      <c r="I147" s="252">
        <v>0</v>
      </c>
      <c r="J147" s="252">
        <v>0</v>
      </c>
      <c r="K147" s="252">
        <v>0</v>
      </c>
      <c r="L147" s="253">
        <v>3256</v>
      </c>
      <c r="M147" s="90">
        <f t="shared" si="15"/>
        <v>1219</v>
      </c>
      <c r="N147" s="252">
        <v>0</v>
      </c>
      <c r="O147" s="252">
        <v>0</v>
      </c>
      <c r="P147" s="252">
        <v>0</v>
      </c>
      <c r="Q147" s="252">
        <v>0</v>
      </c>
      <c r="R147" s="252">
        <v>0</v>
      </c>
      <c r="S147" s="252">
        <v>0</v>
      </c>
      <c r="T147" s="252">
        <v>0</v>
      </c>
      <c r="U147" s="252">
        <v>0</v>
      </c>
      <c r="V147" s="252">
        <v>0</v>
      </c>
      <c r="W147" s="252">
        <v>0</v>
      </c>
      <c r="X147" s="252">
        <v>0</v>
      </c>
      <c r="Y147" s="253">
        <v>1219</v>
      </c>
      <c r="Z147" s="12">
        <f t="shared" si="16"/>
        <v>2</v>
      </c>
      <c r="AA147" s="113">
        <v>0</v>
      </c>
      <c r="AB147" s="216">
        <v>2</v>
      </c>
      <c r="AC147" s="216">
        <v>0</v>
      </c>
      <c r="AD147" s="217">
        <v>0</v>
      </c>
      <c r="AE147" s="33">
        <v>0</v>
      </c>
      <c r="AF147" s="216">
        <v>0</v>
      </c>
      <c r="AG147" s="216">
        <v>0</v>
      </c>
      <c r="AH147" s="216">
        <v>0</v>
      </c>
      <c r="AI147" s="17">
        <f t="shared" si="18"/>
        <v>0</v>
      </c>
      <c r="AJ147" s="12">
        <f t="shared" si="17"/>
        <v>0</v>
      </c>
      <c r="AK147" s="113">
        <v>0</v>
      </c>
      <c r="AL147" s="252">
        <v>0</v>
      </c>
      <c r="AM147" s="255">
        <v>0</v>
      </c>
      <c r="AN147" s="254">
        <v>0</v>
      </c>
      <c r="AO147" s="253">
        <v>0</v>
      </c>
      <c r="AQ147" s="87"/>
    </row>
    <row r="148" spans="1:43" ht="18.75">
      <c r="A148" s="18">
        <v>520240</v>
      </c>
      <c r="B148" s="93">
        <v>138</v>
      </c>
      <c r="C148" s="19" t="s">
        <v>184</v>
      </c>
      <c r="D148" s="12">
        <f t="shared" si="14"/>
        <v>1683</v>
      </c>
      <c r="E148" s="113">
        <v>1683</v>
      </c>
      <c r="F148" s="252">
        <v>0</v>
      </c>
      <c r="G148" s="252">
        <v>0</v>
      </c>
      <c r="H148" s="252">
        <v>0</v>
      </c>
      <c r="I148" s="252">
        <v>0</v>
      </c>
      <c r="J148" s="252">
        <v>0</v>
      </c>
      <c r="K148" s="252">
        <v>0</v>
      </c>
      <c r="L148" s="253">
        <v>0</v>
      </c>
      <c r="M148" s="90">
        <f t="shared" si="15"/>
        <v>237</v>
      </c>
      <c r="N148" s="252">
        <v>237</v>
      </c>
      <c r="O148" s="252">
        <v>0</v>
      </c>
      <c r="P148" s="252">
        <v>0</v>
      </c>
      <c r="Q148" s="252">
        <v>0</v>
      </c>
      <c r="R148" s="252">
        <v>0</v>
      </c>
      <c r="S148" s="252">
        <v>0</v>
      </c>
      <c r="T148" s="252">
        <v>0</v>
      </c>
      <c r="U148" s="252">
        <v>0</v>
      </c>
      <c r="V148" s="252">
        <v>0</v>
      </c>
      <c r="W148" s="252">
        <v>0</v>
      </c>
      <c r="X148" s="252">
        <v>0</v>
      </c>
      <c r="Y148" s="253">
        <v>0</v>
      </c>
      <c r="Z148" s="12">
        <f t="shared" si="16"/>
        <v>0</v>
      </c>
      <c r="AA148" s="113">
        <v>0</v>
      </c>
      <c r="AB148" s="216">
        <v>0</v>
      </c>
      <c r="AC148" s="216">
        <v>0</v>
      </c>
      <c r="AD148" s="217">
        <v>0</v>
      </c>
      <c r="AE148" s="33">
        <v>0</v>
      </c>
      <c r="AF148" s="216">
        <v>0</v>
      </c>
      <c r="AG148" s="216">
        <v>0</v>
      </c>
      <c r="AH148" s="216">
        <v>0</v>
      </c>
      <c r="AI148" s="17">
        <f t="shared" si="18"/>
        <v>0</v>
      </c>
      <c r="AJ148" s="12">
        <f t="shared" si="17"/>
        <v>22</v>
      </c>
      <c r="AK148" s="113">
        <v>22</v>
      </c>
      <c r="AL148" s="252">
        <v>0</v>
      </c>
      <c r="AM148" s="255">
        <v>0</v>
      </c>
      <c r="AN148" s="254">
        <v>0</v>
      </c>
      <c r="AO148" s="253">
        <v>0</v>
      </c>
      <c r="AQ148" s="87"/>
    </row>
    <row r="149" spans="1:43" ht="30">
      <c r="A149" s="18">
        <v>520052</v>
      </c>
      <c r="B149" s="93">
        <v>139</v>
      </c>
      <c r="C149" s="19" t="s">
        <v>185</v>
      </c>
      <c r="D149" s="12">
        <f t="shared" si="14"/>
        <v>703</v>
      </c>
      <c r="E149" s="113">
        <v>703</v>
      </c>
      <c r="F149" s="252">
        <v>0</v>
      </c>
      <c r="G149" s="252">
        <v>0</v>
      </c>
      <c r="H149" s="252">
        <v>0</v>
      </c>
      <c r="I149" s="252">
        <v>0</v>
      </c>
      <c r="J149" s="252">
        <v>0</v>
      </c>
      <c r="K149" s="252">
        <v>0</v>
      </c>
      <c r="L149" s="253">
        <v>0</v>
      </c>
      <c r="M149" s="90">
        <f t="shared" si="15"/>
        <v>496</v>
      </c>
      <c r="N149" s="252">
        <v>496</v>
      </c>
      <c r="O149" s="252">
        <v>0</v>
      </c>
      <c r="P149" s="252">
        <v>0</v>
      </c>
      <c r="Q149" s="252">
        <v>0</v>
      </c>
      <c r="R149" s="252">
        <v>0</v>
      </c>
      <c r="S149" s="252">
        <v>0</v>
      </c>
      <c r="T149" s="252">
        <v>0</v>
      </c>
      <c r="U149" s="252">
        <v>0</v>
      </c>
      <c r="V149" s="252">
        <v>0</v>
      </c>
      <c r="W149" s="252">
        <v>0</v>
      </c>
      <c r="X149" s="252">
        <v>0</v>
      </c>
      <c r="Y149" s="253">
        <v>0</v>
      </c>
      <c r="Z149" s="12">
        <f t="shared" si="16"/>
        <v>0</v>
      </c>
      <c r="AA149" s="113">
        <v>0</v>
      </c>
      <c r="AB149" s="216">
        <v>0</v>
      </c>
      <c r="AC149" s="216">
        <v>0</v>
      </c>
      <c r="AD149" s="217">
        <v>0</v>
      </c>
      <c r="AE149" s="33">
        <v>0</v>
      </c>
      <c r="AF149" s="216">
        <v>0</v>
      </c>
      <c r="AG149" s="216">
        <v>0</v>
      </c>
      <c r="AH149" s="216">
        <v>0</v>
      </c>
      <c r="AI149" s="17">
        <f t="shared" si="18"/>
        <v>0</v>
      </c>
      <c r="AJ149" s="12">
        <f t="shared" si="17"/>
        <v>45</v>
      </c>
      <c r="AK149" s="113">
        <v>45</v>
      </c>
      <c r="AL149" s="252">
        <v>0</v>
      </c>
      <c r="AM149" s="255">
        <v>0</v>
      </c>
      <c r="AN149" s="254">
        <v>0</v>
      </c>
      <c r="AO149" s="253">
        <v>0</v>
      </c>
      <c r="AQ149" s="87"/>
    </row>
    <row r="150" spans="1:43" ht="18.75">
      <c r="A150" s="18">
        <v>520297</v>
      </c>
      <c r="B150" s="93">
        <v>140</v>
      </c>
      <c r="C150" s="19" t="s">
        <v>186</v>
      </c>
      <c r="D150" s="12">
        <f t="shared" si="14"/>
        <v>2435</v>
      </c>
      <c r="E150" s="113">
        <v>0</v>
      </c>
      <c r="F150" s="252">
        <v>0</v>
      </c>
      <c r="G150" s="252">
        <v>0</v>
      </c>
      <c r="H150" s="252">
        <v>0</v>
      </c>
      <c r="I150" s="252">
        <v>0</v>
      </c>
      <c r="J150" s="252">
        <v>0</v>
      </c>
      <c r="K150" s="252">
        <v>0</v>
      </c>
      <c r="L150" s="253">
        <v>2435</v>
      </c>
      <c r="M150" s="90">
        <f t="shared" si="15"/>
        <v>2129</v>
      </c>
      <c r="N150" s="252">
        <v>0</v>
      </c>
      <c r="O150" s="252">
        <v>0</v>
      </c>
      <c r="P150" s="252">
        <v>0</v>
      </c>
      <c r="Q150" s="252">
        <v>0</v>
      </c>
      <c r="R150" s="252">
        <v>0</v>
      </c>
      <c r="S150" s="252">
        <v>0</v>
      </c>
      <c r="T150" s="252">
        <v>0</v>
      </c>
      <c r="U150" s="252">
        <v>0</v>
      </c>
      <c r="V150" s="252">
        <v>0</v>
      </c>
      <c r="W150" s="252">
        <v>0</v>
      </c>
      <c r="X150" s="252">
        <v>0</v>
      </c>
      <c r="Y150" s="253">
        <v>2129</v>
      </c>
      <c r="Z150" s="12">
        <f t="shared" si="16"/>
        <v>1</v>
      </c>
      <c r="AA150" s="113">
        <v>0</v>
      </c>
      <c r="AB150" s="216">
        <v>1</v>
      </c>
      <c r="AC150" s="216">
        <v>0</v>
      </c>
      <c r="AD150" s="217">
        <v>0</v>
      </c>
      <c r="AE150" s="33">
        <v>0</v>
      </c>
      <c r="AF150" s="216">
        <v>0</v>
      </c>
      <c r="AG150" s="216">
        <v>0</v>
      </c>
      <c r="AH150" s="216">
        <v>0</v>
      </c>
      <c r="AI150" s="17">
        <f t="shared" si="18"/>
        <v>0</v>
      </c>
      <c r="AJ150" s="12">
        <f t="shared" si="17"/>
        <v>0</v>
      </c>
      <c r="AK150" s="113">
        <v>0</v>
      </c>
      <c r="AL150" s="252">
        <v>0</v>
      </c>
      <c r="AM150" s="255">
        <v>0</v>
      </c>
      <c r="AN150" s="254">
        <v>0</v>
      </c>
      <c r="AO150" s="253">
        <v>0</v>
      </c>
      <c r="AQ150" s="87"/>
    </row>
    <row r="151" spans="1:43" ht="18.75">
      <c r="A151" s="18">
        <v>520248</v>
      </c>
      <c r="B151" s="93">
        <v>141</v>
      </c>
      <c r="C151" s="19" t="s">
        <v>187</v>
      </c>
      <c r="D151" s="12">
        <f t="shared" si="14"/>
        <v>2495</v>
      </c>
      <c r="E151" s="113">
        <v>0</v>
      </c>
      <c r="F151" s="252">
        <v>0</v>
      </c>
      <c r="G151" s="252">
        <v>0</v>
      </c>
      <c r="H151" s="252">
        <v>0</v>
      </c>
      <c r="I151" s="252">
        <v>0</v>
      </c>
      <c r="J151" s="252">
        <v>0</v>
      </c>
      <c r="K151" s="252">
        <v>0</v>
      </c>
      <c r="L151" s="253">
        <v>2495</v>
      </c>
      <c r="M151" s="90">
        <f t="shared" si="15"/>
        <v>791</v>
      </c>
      <c r="N151" s="252">
        <v>0</v>
      </c>
      <c r="O151" s="252">
        <v>0</v>
      </c>
      <c r="P151" s="252">
        <v>0</v>
      </c>
      <c r="Q151" s="252">
        <v>0</v>
      </c>
      <c r="R151" s="252">
        <v>0</v>
      </c>
      <c r="S151" s="252">
        <v>0</v>
      </c>
      <c r="T151" s="252">
        <v>0</v>
      </c>
      <c r="U151" s="252">
        <v>0</v>
      </c>
      <c r="V151" s="252">
        <v>0</v>
      </c>
      <c r="W151" s="252">
        <v>0</v>
      </c>
      <c r="X151" s="252">
        <v>0</v>
      </c>
      <c r="Y151" s="253">
        <v>791</v>
      </c>
      <c r="Z151" s="12">
        <f t="shared" si="16"/>
        <v>-1</v>
      </c>
      <c r="AA151" s="113">
        <v>0</v>
      </c>
      <c r="AB151" s="216">
        <v>-1</v>
      </c>
      <c r="AC151" s="216">
        <v>0</v>
      </c>
      <c r="AD151" s="217">
        <v>0</v>
      </c>
      <c r="AE151" s="33">
        <v>0</v>
      </c>
      <c r="AF151" s="216">
        <v>0</v>
      </c>
      <c r="AG151" s="216">
        <v>0</v>
      </c>
      <c r="AH151" s="216">
        <v>0</v>
      </c>
      <c r="AI151" s="17">
        <f t="shared" si="18"/>
        <v>0</v>
      </c>
      <c r="AJ151" s="12">
        <f t="shared" si="17"/>
        <v>0</v>
      </c>
      <c r="AK151" s="113">
        <v>0</v>
      </c>
      <c r="AL151" s="252">
        <v>0</v>
      </c>
      <c r="AM151" s="255">
        <v>0</v>
      </c>
      <c r="AN151" s="254">
        <v>0</v>
      </c>
      <c r="AO151" s="253">
        <v>0</v>
      </c>
      <c r="AQ151" s="87"/>
    </row>
    <row r="152" spans="1:43" ht="18.75">
      <c r="A152" s="18">
        <v>520291</v>
      </c>
      <c r="B152" s="93">
        <v>142</v>
      </c>
      <c r="C152" s="19" t="s">
        <v>188</v>
      </c>
      <c r="D152" s="12">
        <f t="shared" si="14"/>
        <v>717</v>
      </c>
      <c r="E152" s="113">
        <v>0</v>
      </c>
      <c r="F152" s="252">
        <v>0</v>
      </c>
      <c r="G152" s="252">
        <v>0</v>
      </c>
      <c r="H152" s="252">
        <v>0</v>
      </c>
      <c r="I152" s="252">
        <v>0</v>
      </c>
      <c r="J152" s="252">
        <v>0</v>
      </c>
      <c r="K152" s="252">
        <v>0</v>
      </c>
      <c r="L152" s="253">
        <v>717</v>
      </c>
      <c r="M152" s="90">
        <f t="shared" si="15"/>
        <v>3002</v>
      </c>
      <c r="N152" s="252">
        <v>0</v>
      </c>
      <c r="O152" s="252">
        <v>0</v>
      </c>
      <c r="P152" s="252">
        <v>0</v>
      </c>
      <c r="Q152" s="252">
        <v>0</v>
      </c>
      <c r="R152" s="252">
        <v>0</v>
      </c>
      <c r="S152" s="252">
        <v>0</v>
      </c>
      <c r="T152" s="252">
        <v>0</v>
      </c>
      <c r="U152" s="252">
        <v>0</v>
      </c>
      <c r="V152" s="252">
        <v>0</v>
      </c>
      <c r="W152" s="252">
        <v>0</v>
      </c>
      <c r="X152" s="252">
        <v>0</v>
      </c>
      <c r="Y152" s="253">
        <v>3002</v>
      </c>
      <c r="Z152" s="12">
        <f t="shared" si="16"/>
        <v>3</v>
      </c>
      <c r="AA152" s="113">
        <v>0</v>
      </c>
      <c r="AB152" s="216">
        <v>3</v>
      </c>
      <c r="AC152" s="216">
        <v>0</v>
      </c>
      <c r="AD152" s="217">
        <v>0</v>
      </c>
      <c r="AE152" s="33">
        <v>0</v>
      </c>
      <c r="AF152" s="216">
        <v>0</v>
      </c>
      <c r="AG152" s="216">
        <v>0</v>
      </c>
      <c r="AH152" s="216">
        <v>0</v>
      </c>
      <c r="AI152" s="17">
        <f t="shared" si="18"/>
        <v>0</v>
      </c>
      <c r="AJ152" s="12">
        <f t="shared" si="17"/>
        <v>0</v>
      </c>
      <c r="AK152" s="113">
        <v>0</v>
      </c>
      <c r="AL152" s="252">
        <v>0</v>
      </c>
      <c r="AM152" s="255">
        <v>0</v>
      </c>
      <c r="AN152" s="254">
        <v>0</v>
      </c>
      <c r="AO152" s="253">
        <v>0</v>
      </c>
      <c r="AQ152" s="87"/>
    </row>
    <row r="153" spans="1:43" ht="18.75">
      <c r="A153" s="18">
        <v>520353</v>
      </c>
      <c r="B153" s="93">
        <v>143</v>
      </c>
      <c r="C153" s="19" t="s">
        <v>189</v>
      </c>
      <c r="D153" s="12">
        <f t="shared" si="14"/>
        <v>948</v>
      </c>
      <c r="E153" s="113">
        <v>0</v>
      </c>
      <c r="F153" s="252">
        <v>0</v>
      </c>
      <c r="G153" s="252">
        <v>0</v>
      </c>
      <c r="H153" s="252">
        <v>0</v>
      </c>
      <c r="I153" s="252">
        <v>0</v>
      </c>
      <c r="J153" s="252">
        <v>0</v>
      </c>
      <c r="K153" s="252">
        <v>0</v>
      </c>
      <c r="L153" s="253">
        <v>948</v>
      </c>
      <c r="M153" s="90">
        <f t="shared" si="15"/>
        <v>205</v>
      </c>
      <c r="N153" s="252">
        <v>0</v>
      </c>
      <c r="O153" s="252">
        <v>0</v>
      </c>
      <c r="P153" s="252">
        <v>0</v>
      </c>
      <c r="Q153" s="252">
        <v>0</v>
      </c>
      <c r="R153" s="252">
        <v>0</v>
      </c>
      <c r="S153" s="252">
        <v>0</v>
      </c>
      <c r="T153" s="252">
        <v>0</v>
      </c>
      <c r="U153" s="252">
        <v>0</v>
      </c>
      <c r="V153" s="252">
        <v>0</v>
      </c>
      <c r="W153" s="252">
        <v>0</v>
      </c>
      <c r="X153" s="252">
        <v>0</v>
      </c>
      <c r="Y153" s="253">
        <v>205</v>
      </c>
      <c r="Z153" s="12">
        <f t="shared" si="16"/>
        <v>1</v>
      </c>
      <c r="AA153" s="113">
        <v>0</v>
      </c>
      <c r="AB153" s="216">
        <v>1</v>
      </c>
      <c r="AC153" s="216">
        <v>0</v>
      </c>
      <c r="AD153" s="217">
        <v>0</v>
      </c>
      <c r="AE153" s="33">
        <v>0</v>
      </c>
      <c r="AF153" s="216">
        <v>0</v>
      </c>
      <c r="AG153" s="216">
        <v>0</v>
      </c>
      <c r="AH153" s="216">
        <v>0</v>
      </c>
      <c r="AI153" s="17">
        <f t="shared" si="18"/>
        <v>0</v>
      </c>
      <c r="AJ153" s="12">
        <f t="shared" si="17"/>
        <v>0</v>
      </c>
      <c r="AK153" s="113">
        <v>0</v>
      </c>
      <c r="AL153" s="252">
        <v>0</v>
      </c>
      <c r="AM153" s="255">
        <v>0</v>
      </c>
      <c r="AN153" s="254">
        <v>0</v>
      </c>
      <c r="AO153" s="253">
        <v>0</v>
      </c>
      <c r="AQ153" s="87"/>
    </row>
    <row r="154" spans="1:43" ht="18.75">
      <c r="A154" s="18">
        <v>520380</v>
      </c>
      <c r="B154" s="93">
        <v>144</v>
      </c>
      <c r="C154" s="19" t="s">
        <v>190</v>
      </c>
      <c r="D154" s="12">
        <f t="shared" si="14"/>
        <v>2095</v>
      </c>
      <c r="E154" s="113">
        <v>0</v>
      </c>
      <c r="F154" s="252">
        <v>0</v>
      </c>
      <c r="G154" s="252">
        <v>0</v>
      </c>
      <c r="H154" s="252">
        <v>0</v>
      </c>
      <c r="I154" s="252">
        <v>0</v>
      </c>
      <c r="J154" s="252">
        <v>0</v>
      </c>
      <c r="K154" s="252">
        <v>0</v>
      </c>
      <c r="L154" s="253">
        <v>2095</v>
      </c>
      <c r="M154" s="90">
        <f t="shared" si="15"/>
        <v>4517</v>
      </c>
      <c r="N154" s="252">
        <v>0</v>
      </c>
      <c r="O154" s="252">
        <v>0</v>
      </c>
      <c r="P154" s="252">
        <v>0</v>
      </c>
      <c r="Q154" s="252">
        <v>0</v>
      </c>
      <c r="R154" s="252">
        <v>0</v>
      </c>
      <c r="S154" s="252">
        <v>0</v>
      </c>
      <c r="T154" s="252">
        <v>0</v>
      </c>
      <c r="U154" s="252">
        <v>0</v>
      </c>
      <c r="V154" s="252">
        <v>0</v>
      </c>
      <c r="W154" s="252">
        <v>0</v>
      </c>
      <c r="X154" s="252">
        <v>0</v>
      </c>
      <c r="Y154" s="253">
        <v>4517</v>
      </c>
      <c r="Z154" s="12">
        <f t="shared" si="16"/>
        <v>26</v>
      </c>
      <c r="AA154" s="113">
        <v>0</v>
      </c>
      <c r="AB154" s="216">
        <v>26</v>
      </c>
      <c r="AC154" s="216">
        <v>0</v>
      </c>
      <c r="AD154" s="217">
        <v>0</v>
      </c>
      <c r="AE154" s="33">
        <v>0</v>
      </c>
      <c r="AF154" s="216">
        <v>0</v>
      </c>
      <c r="AG154" s="216">
        <v>0</v>
      </c>
      <c r="AH154" s="216">
        <v>0</v>
      </c>
      <c r="AI154" s="17">
        <f t="shared" si="18"/>
        <v>0</v>
      </c>
      <c r="AJ154" s="12">
        <f t="shared" si="17"/>
        <v>0</v>
      </c>
      <c r="AK154" s="113">
        <v>0</v>
      </c>
      <c r="AL154" s="252">
        <v>0</v>
      </c>
      <c r="AM154" s="255">
        <v>0</v>
      </c>
      <c r="AN154" s="254">
        <v>0</v>
      </c>
      <c r="AO154" s="253">
        <v>0</v>
      </c>
      <c r="AQ154" s="87"/>
    </row>
    <row r="155" spans="1:43" ht="30">
      <c r="A155" s="18">
        <v>520231</v>
      </c>
      <c r="B155" s="93">
        <v>145</v>
      </c>
      <c r="C155" s="19" t="s">
        <v>191</v>
      </c>
      <c r="D155" s="12">
        <f t="shared" si="14"/>
        <v>1971</v>
      </c>
      <c r="E155" s="113">
        <v>0</v>
      </c>
      <c r="F155" s="252">
        <v>0</v>
      </c>
      <c r="G155" s="252">
        <v>0</v>
      </c>
      <c r="H155" s="252">
        <v>0</v>
      </c>
      <c r="I155" s="252">
        <v>0</v>
      </c>
      <c r="J155" s="252">
        <v>0</v>
      </c>
      <c r="K155" s="252">
        <v>0</v>
      </c>
      <c r="L155" s="253">
        <v>1971</v>
      </c>
      <c r="M155" s="90">
        <f t="shared" si="15"/>
        <v>658</v>
      </c>
      <c r="N155" s="252">
        <v>0</v>
      </c>
      <c r="O155" s="252">
        <v>0</v>
      </c>
      <c r="P155" s="252">
        <v>0</v>
      </c>
      <c r="Q155" s="252">
        <v>0</v>
      </c>
      <c r="R155" s="252">
        <v>0</v>
      </c>
      <c r="S155" s="252">
        <v>0</v>
      </c>
      <c r="T155" s="252">
        <v>0</v>
      </c>
      <c r="U155" s="252">
        <v>0</v>
      </c>
      <c r="V155" s="252">
        <v>0</v>
      </c>
      <c r="W155" s="252">
        <v>0</v>
      </c>
      <c r="X155" s="252">
        <v>0</v>
      </c>
      <c r="Y155" s="253">
        <v>658</v>
      </c>
      <c r="Z155" s="12">
        <f t="shared" si="16"/>
        <v>-1</v>
      </c>
      <c r="AA155" s="113">
        <v>0</v>
      </c>
      <c r="AB155" s="216">
        <v>-1</v>
      </c>
      <c r="AC155" s="216">
        <v>0</v>
      </c>
      <c r="AD155" s="217">
        <v>0</v>
      </c>
      <c r="AE155" s="33">
        <v>0</v>
      </c>
      <c r="AF155" s="216">
        <v>0</v>
      </c>
      <c r="AG155" s="216">
        <v>0</v>
      </c>
      <c r="AH155" s="216">
        <v>0</v>
      </c>
      <c r="AI155" s="17">
        <f t="shared" si="18"/>
        <v>0</v>
      </c>
      <c r="AJ155" s="12">
        <f t="shared" si="17"/>
        <v>0</v>
      </c>
      <c r="AK155" s="113">
        <v>0</v>
      </c>
      <c r="AL155" s="252">
        <v>0</v>
      </c>
      <c r="AM155" s="255">
        <v>0</v>
      </c>
      <c r="AN155" s="254">
        <v>0</v>
      </c>
      <c r="AO155" s="253">
        <v>0</v>
      </c>
      <c r="AQ155" s="87"/>
    </row>
    <row r="156" spans="1:43" ht="18.75">
      <c r="A156" s="18">
        <v>520311</v>
      </c>
      <c r="B156" s="93">
        <v>146</v>
      </c>
      <c r="C156" s="19" t="s">
        <v>192</v>
      </c>
      <c r="D156" s="12">
        <f t="shared" si="14"/>
        <v>5370</v>
      </c>
      <c r="E156" s="113">
        <v>0</v>
      </c>
      <c r="F156" s="252">
        <v>0</v>
      </c>
      <c r="G156" s="252">
        <v>0</v>
      </c>
      <c r="H156" s="252">
        <v>0</v>
      </c>
      <c r="I156" s="252">
        <v>0</v>
      </c>
      <c r="J156" s="252">
        <v>0</v>
      </c>
      <c r="K156" s="252">
        <v>0</v>
      </c>
      <c r="L156" s="253">
        <v>5370</v>
      </c>
      <c r="M156" s="90">
        <f t="shared" si="15"/>
        <v>12467</v>
      </c>
      <c r="N156" s="252">
        <v>0</v>
      </c>
      <c r="O156" s="252">
        <v>0</v>
      </c>
      <c r="P156" s="252">
        <v>0</v>
      </c>
      <c r="Q156" s="252">
        <v>0</v>
      </c>
      <c r="R156" s="252">
        <v>0</v>
      </c>
      <c r="S156" s="252">
        <v>0</v>
      </c>
      <c r="T156" s="252">
        <v>0</v>
      </c>
      <c r="U156" s="252">
        <v>0</v>
      </c>
      <c r="V156" s="252">
        <v>0</v>
      </c>
      <c r="W156" s="252">
        <v>0</v>
      </c>
      <c r="X156" s="252">
        <v>0</v>
      </c>
      <c r="Y156" s="253">
        <v>12467</v>
      </c>
      <c r="Z156" s="12">
        <f t="shared" si="16"/>
        <v>8</v>
      </c>
      <c r="AA156" s="113">
        <v>0</v>
      </c>
      <c r="AB156" s="216">
        <v>8</v>
      </c>
      <c r="AC156" s="216">
        <v>0</v>
      </c>
      <c r="AD156" s="217">
        <v>0</v>
      </c>
      <c r="AE156" s="33">
        <v>0</v>
      </c>
      <c r="AF156" s="216">
        <v>0</v>
      </c>
      <c r="AG156" s="216">
        <v>0</v>
      </c>
      <c r="AH156" s="216">
        <v>0</v>
      </c>
      <c r="AI156" s="17">
        <f t="shared" si="18"/>
        <v>0</v>
      </c>
      <c r="AJ156" s="12">
        <f t="shared" si="17"/>
        <v>0</v>
      </c>
      <c r="AK156" s="113">
        <v>0</v>
      </c>
      <c r="AL156" s="252">
        <v>0</v>
      </c>
      <c r="AM156" s="255">
        <v>0</v>
      </c>
      <c r="AN156" s="254">
        <v>0</v>
      </c>
      <c r="AO156" s="253">
        <v>0</v>
      </c>
      <c r="AQ156" s="87"/>
    </row>
    <row r="157" spans="1:43" ht="18.75">
      <c r="A157" s="18">
        <v>520407</v>
      </c>
      <c r="B157" s="93">
        <v>147</v>
      </c>
      <c r="C157" s="19" t="s">
        <v>193</v>
      </c>
      <c r="D157" s="12">
        <f t="shared" si="14"/>
        <v>0</v>
      </c>
      <c r="E157" s="113">
        <v>0</v>
      </c>
      <c r="F157" s="252">
        <v>0</v>
      </c>
      <c r="G157" s="252">
        <v>0</v>
      </c>
      <c r="H157" s="252">
        <v>0</v>
      </c>
      <c r="I157" s="252">
        <v>0</v>
      </c>
      <c r="J157" s="252">
        <v>0</v>
      </c>
      <c r="K157" s="252">
        <v>0</v>
      </c>
      <c r="L157" s="253">
        <v>0</v>
      </c>
      <c r="M157" s="90">
        <f t="shared" si="15"/>
        <v>0</v>
      </c>
      <c r="N157" s="252">
        <v>0</v>
      </c>
      <c r="O157" s="252">
        <v>1059</v>
      </c>
      <c r="P157" s="252">
        <v>890</v>
      </c>
      <c r="Q157" s="252">
        <v>0</v>
      </c>
      <c r="R157" s="252">
        <v>0</v>
      </c>
      <c r="S157" s="252">
        <v>0</v>
      </c>
      <c r="T157" s="252">
        <v>0</v>
      </c>
      <c r="U157" s="252">
        <v>0</v>
      </c>
      <c r="V157" s="252">
        <v>0</v>
      </c>
      <c r="W157" s="252">
        <v>0</v>
      </c>
      <c r="X157" s="252">
        <v>0</v>
      </c>
      <c r="Y157" s="253">
        <v>0</v>
      </c>
      <c r="Z157" s="12">
        <f t="shared" si="16"/>
        <v>0</v>
      </c>
      <c r="AA157" s="113">
        <v>0</v>
      </c>
      <c r="AB157" s="216">
        <v>0</v>
      </c>
      <c r="AC157" s="216">
        <v>0</v>
      </c>
      <c r="AD157" s="217">
        <v>0</v>
      </c>
      <c r="AE157" s="33">
        <v>0</v>
      </c>
      <c r="AF157" s="216">
        <v>0</v>
      </c>
      <c r="AG157" s="216">
        <v>0</v>
      </c>
      <c r="AH157" s="216">
        <v>0</v>
      </c>
      <c r="AI157" s="17">
        <f t="shared" si="18"/>
        <v>0</v>
      </c>
      <c r="AJ157" s="12">
        <f t="shared" si="17"/>
        <v>0</v>
      </c>
      <c r="AK157" s="113">
        <v>0</v>
      </c>
      <c r="AL157" s="252">
        <v>0</v>
      </c>
      <c r="AM157" s="255">
        <v>0</v>
      </c>
      <c r="AN157" s="254">
        <v>0</v>
      </c>
      <c r="AO157" s="253">
        <v>0</v>
      </c>
      <c r="AQ157" s="87"/>
    </row>
    <row r="158" spans="1:43" ht="18.75">
      <c r="A158" s="18">
        <v>520210</v>
      </c>
      <c r="B158" s="93">
        <v>148</v>
      </c>
      <c r="C158" s="19" t="s">
        <v>194</v>
      </c>
      <c r="D158" s="12">
        <f t="shared" si="14"/>
        <v>8501</v>
      </c>
      <c r="E158" s="113">
        <v>5415</v>
      </c>
      <c r="F158" s="252">
        <v>0</v>
      </c>
      <c r="G158" s="252">
        <v>0</v>
      </c>
      <c r="H158" s="252">
        <v>0</v>
      </c>
      <c r="I158" s="252">
        <v>0</v>
      </c>
      <c r="J158" s="252">
        <v>0</v>
      </c>
      <c r="K158" s="252">
        <v>0</v>
      </c>
      <c r="L158" s="253">
        <v>3086</v>
      </c>
      <c r="M158" s="90">
        <f t="shared" si="15"/>
        <v>9827</v>
      </c>
      <c r="N158" s="252">
        <v>9498</v>
      </c>
      <c r="O158" s="252">
        <v>0</v>
      </c>
      <c r="P158" s="252">
        <v>0</v>
      </c>
      <c r="Q158" s="252">
        <v>0</v>
      </c>
      <c r="R158" s="252">
        <v>0</v>
      </c>
      <c r="S158" s="252">
        <v>0</v>
      </c>
      <c r="T158" s="252">
        <v>0</v>
      </c>
      <c r="U158" s="252">
        <v>0</v>
      </c>
      <c r="V158" s="252">
        <v>0</v>
      </c>
      <c r="W158" s="252">
        <v>0</v>
      </c>
      <c r="X158" s="252">
        <v>0</v>
      </c>
      <c r="Y158" s="253">
        <v>329</v>
      </c>
      <c r="Z158" s="12">
        <f t="shared" si="16"/>
        <v>1</v>
      </c>
      <c r="AA158" s="113">
        <v>0</v>
      </c>
      <c r="AB158" s="216">
        <v>1</v>
      </c>
      <c r="AC158" s="216">
        <v>0</v>
      </c>
      <c r="AD158" s="217">
        <v>0</v>
      </c>
      <c r="AE158" s="33">
        <v>0</v>
      </c>
      <c r="AF158" s="216">
        <v>0</v>
      </c>
      <c r="AG158" s="216">
        <v>0</v>
      </c>
      <c r="AH158" s="216">
        <v>0</v>
      </c>
      <c r="AI158" s="17">
        <f t="shared" si="18"/>
        <v>0</v>
      </c>
      <c r="AJ158" s="12">
        <f t="shared" si="17"/>
        <v>0</v>
      </c>
      <c r="AK158" s="113">
        <v>0</v>
      </c>
      <c r="AL158" s="252">
        <v>0</v>
      </c>
      <c r="AM158" s="255">
        <v>0</v>
      </c>
      <c r="AN158" s="254">
        <v>0</v>
      </c>
      <c r="AO158" s="253">
        <v>0</v>
      </c>
      <c r="AQ158" s="87"/>
    </row>
    <row r="159" spans="1:43" ht="18.75">
      <c r="A159" s="18">
        <v>520191</v>
      </c>
      <c r="B159" s="93">
        <v>149</v>
      </c>
      <c r="C159" s="19" t="s">
        <v>195</v>
      </c>
      <c r="D159" s="12">
        <f t="shared" si="14"/>
        <v>484</v>
      </c>
      <c r="E159" s="113">
        <v>484</v>
      </c>
      <c r="F159" s="252">
        <v>0</v>
      </c>
      <c r="G159" s="252">
        <v>0</v>
      </c>
      <c r="H159" s="252">
        <v>0</v>
      </c>
      <c r="I159" s="252">
        <v>0</v>
      </c>
      <c r="J159" s="252">
        <v>0</v>
      </c>
      <c r="K159" s="252">
        <v>0</v>
      </c>
      <c r="L159" s="253">
        <v>0</v>
      </c>
      <c r="M159" s="90">
        <f t="shared" si="15"/>
        <v>9416</v>
      </c>
      <c r="N159" s="252">
        <v>9416</v>
      </c>
      <c r="O159" s="252">
        <v>0</v>
      </c>
      <c r="P159" s="252">
        <v>0</v>
      </c>
      <c r="Q159" s="252">
        <v>0</v>
      </c>
      <c r="R159" s="252">
        <v>0</v>
      </c>
      <c r="S159" s="252">
        <v>0</v>
      </c>
      <c r="T159" s="252">
        <v>0</v>
      </c>
      <c r="U159" s="252">
        <v>0</v>
      </c>
      <c r="V159" s="252">
        <v>0</v>
      </c>
      <c r="W159" s="252">
        <v>0</v>
      </c>
      <c r="X159" s="252">
        <v>0</v>
      </c>
      <c r="Y159" s="253">
        <v>0</v>
      </c>
      <c r="Z159" s="12">
        <f t="shared" si="16"/>
        <v>0</v>
      </c>
      <c r="AA159" s="113">
        <v>0</v>
      </c>
      <c r="AB159" s="216">
        <v>0</v>
      </c>
      <c r="AC159" s="216">
        <v>0</v>
      </c>
      <c r="AD159" s="217">
        <v>0</v>
      </c>
      <c r="AE159" s="33">
        <v>0</v>
      </c>
      <c r="AF159" s="216">
        <v>0</v>
      </c>
      <c r="AG159" s="216">
        <v>0</v>
      </c>
      <c r="AH159" s="216">
        <v>0</v>
      </c>
      <c r="AI159" s="17">
        <f t="shared" si="18"/>
        <v>0</v>
      </c>
      <c r="AJ159" s="12">
        <f t="shared" si="17"/>
        <v>0</v>
      </c>
      <c r="AK159" s="113">
        <v>0</v>
      </c>
      <c r="AL159" s="252">
        <v>0</v>
      </c>
      <c r="AM159" s="255">
        <v>0</v>
      </c>
      <c r="AN159" s="254">
        <v>0</v>
      </c>
      <c r="AO159" s="253">
        <v>0</v>
      </c>
      <c r="AQ159" s="87"/>
    </row>
    <row r="160" spans="1:43" ht="18.75">
      <c r="A160" s="18">
        <v>520188</v>
      </c>
      <c r="B160" s="93">
        <v>150</v>
      </c>
      <c r="C160" s="19" t="s">
        <v>196</v>
      </c>
      <c r="D160" s="12">
        <f t="shared" si="14"/>
        <v>2780</v>
      </c>
      <c r="E160" s="113">
        <v>2780</v>
      </c>
      <c r="F160" s="252">
        <v>41</v>
      </c>
      <c r="G160" s="252">
        <v>315</v>
      </c>
      <c r="H160" s="252">
        <v>0</v>
      </c>
      <c r="I160" s="252">
        <v>0</v>
      </c>
      <c r="J160" s="252">
        <v>0</v>
      </c>
      <c r="K160" s="252">
        <v>0</v>
      </c>
      <c r="L160" s="253">
        <v>0</v>
      </c>
      <c r="M160" s="90">
        <f t="shared" si="15"/>
        <v>18708</v>
      </c>
      <c r="N160" s="252">
        <v>18708</v>
      </c>
      <c r="O160" s="252">
        <v>0</v>
      </c>
      <c r="P160" s="252">
        <v>0</v>
      </c>
      <c r="Q160" s="252">
        <v>213</v>
      </c>
      <c r="R160" s="252">
        <v>97</v>
      </c>
      <c r="S160" s="252">
        <v>0</v>
      </c>
      <c r="T160" s="252">
        <v>0</v>
      </c>
      <c r="U160" s="252">
        <v>191</v>
      </c>
      <c r="V160" s="252">
        <v>0</v>
      </c>
      <c r="W160" s="252">
        <v>392</v>
      </c>
      <c r="X160" s="252">
        <v>0</v>
      </c>
      <c r="Y160" s="253">
        <v>0</v>
      </c>
      <c r="Z160" s="12">
        <f t="shared" si="16"/>
        <v>257</v>
      </c>
      <c r="AA160" s="113">
        <v>257</v>
      </c>
      <c r="AB160" s="216">
        <v>0</v>
      </c>
      <c r="AC160" s="216">
        <v>0</v>
      </c>
      <c r="AD160" s="217">
        <v>0</v>
      </c>
      <c r="AE160" s="33">
        <v>0</v>
      </c>
      <c r="AF160" s="216">
        <v>0</v>
      </c>
      <c r="AG160" s="216">
        <v>0</v>
      </c>
      <c r="AH160" s="216">
        <v>0</v>
      </c>
      <c r="AI160" s="17">
        <f t="shared" si="18"/>
        <v>0</v>
      </c>
      <c r="AJ160" s="12">
        <f t="shared" si="17"/>
        <v>1810</v>
      </c>
      <c r="AK160" s="113">
        <v>1810</v>
      </c>
      <c r="AL160" s="252">
        <v>424</v>
      </c>
      <c r="AM160" s="255">
        <v>0</v>
      </c>
      <c r="AN160" s="254">
        <v>0</v>
      </c>
      <c r="AO160" s="253">
        <v>0</v>
      </c>
      <c r="AQ160" s="87"/>
    </row>
    <row r="161" spans="1:43" ht="18.75">
      <c r="A161" s="32">
        <v>520414</v>
      </c>
      <c r="B161" s="93">
        <v>151</v>
      </c>
      <c r="C161" s="19" t="s">
        <v>197</v>
      </c>
      <c r="D161" s="12">
        <f t="shared" si="14"/>
        <v>10287</v>
      </c>
      <c r="E161" s="113">
        <v>10287</v>
      </c>
      <c r="F161" s="252">
        <v>0</v>
      </c>
      <c r="G161" s="252">
        <v>0</v>
      </c>
      <c r="H161" s="252">
        <v>0</v>
      </c>
      <c r="I161" s="252">
        <v>0</v>
      </c>
      <c r="J161" s="252">
        <v>0</v>
      </c>
      <c r="K161" s="252">
        <v>0</v>
      </c>
      <c r="L161" s="253">
        <v>0</v>
      </c>
      <c r="M161" s="90">
        <f t="shared" si="15"/>
        <v>9163</v>
      </c>
      <c r="N161" s="252">
        <v>9163</v>
      </c>
      <c r="O161" s="252">
        <v>0</v>
      </c>
      <c r="P161" s="252">
        <v>0</v>
      </c>
      <c r="Q161" s="252">
        <v>0</v>
      </c>
      <c r="R161" s="252">
        <v>0</v>
      </c>
      <c r="S161" s="252">
        <v>0</v>
      </c>
      <c r="T161" s="252">
        <v>0</v>
      </c>
      <c r="U161" s="252">
        <v>0</v>
      </c>
      <c r="V161" s="252">
        <v>0</v>
      </c>
      <c r="W161" s="252">
        <v>0</v>
      </c>
      <c r="X161" s="252">
        <v>0</v>
      </c>
      <c r="Y161" s="253">
        <v>0</v>
      </c>
      <c r="Z161" s="12">
        <f t="shared" si="16"/>
        <v>2222</v>
      </c>
      <c r="AA161" s="113">
        <v>0</v>
      </c>
      <c r="AB161" s="216">
        <v>0</v>
      </c>
      <c r="AC161" s="216">
        <v>0</v>
      </c>
      <c r="AD161" s="217">
        <v>2222</v>
      </c>
      <c r="AE161" s="33">
        <v>0</v>
      </c>
      <c r="AF161" s="216">
        <v>0</v>
      </c>
      <c r="AG161" s="216">
        <v>0</v>
      </c>
      <c r="AH161" s="216">
        <v>0</v>
      </c>
      <c r="AI161" s="17">
        <f t="shared" si="18"/>
        <v>0</v>
      </c>
      <c r="AJ161" s="12">
        <f t="shared" si="17"/>
        <v>0</v>
      </c>
      <c r="AK161" s="113">
        <v>0</v>
      </c>
      <c r="AL161" s="252">
        <v>0</v>
      </c>
      <c r="AM161" s="255">
        <v>0</v>
      </c>
      <c r="AN161" s="254">
        <v>0</v>
      </c>
      <c r="AO161" s="253">
        <v>0</v>
      </c>
      <c r="AQ161" s="87"/>
    </row>
    <row r="162" spans="1:43" ht="18.75">
      <c r="A162" s="18">
        <v>520269</v>
      </c>
      <c r="B162" s="93">
        <v>152</v>
      </c>
      <c r="C162" s="19" t="s">
        <v>198</v>
      </c>
      <c r="D162" s="12">
        <f t="shared" si="14"/>
        <v>757</v>
      </c>
      <c r="E162" s="113">
        <v>0</v>
      </c>
      <c r="F162" s="252">
        <v>0</v>
      </c>
      <c r="G162" s="252">
        <v>0</v>
      </c>
      <c r="H162" s="252">
        <v>0</v>
      </c>
      <c r="I162" s="252">
        <v>0</v>
      </c>
      <c r="J162" s="252">
        <v>0</v>
      </c>
      <c r="K162" s="252">
        <v>0</v>
      </c>
      <c r="L162" s="253">
        <v>757</v>
      </c>
      <c r="M162" s="90">
        <f t="shared" si="15"/>
        <v>469</v>
      </c>
      <c r="N162" s="252">
        <v>0</v>
      </c>
      <c r="O162" s="252">
        <v>0</v>
      </c>
      <c r="P162" s="252">
        <v>0</v>
      </c>
      <c r="Q162" s="252">
        <v>0</v>
      </c>
      <c r="R162" s="252">
        <v>0</v>
      </c>
      <c r="S162" s="252">
        <v>0</v>
      </c>
      <c r="T162" s="252">
        <v>0</v>
      </c>
      <c r="U162" s="252">
        <v>0</v>
      </c>
      <c r="V162" s="252">
        <v>0</v>
      </c>
      <c r="W162" s="252">
        <v>0</v>
      </c>
      <c r="X162" s="252">
        <v>0</v>
      </c>
      <c r="Y162" s="253">
        <v>469</v>
      </c>
      <c r="Z162" s="12">
        <f t="shared" si="16"/>
        <v>0</v>
      </c>
      <c r="AA162" s="113">
        <v>0</v>
      </c>
      <c r="AB162" s="216">
        <v>0</v>
      </c>
      <c r="AC162" s="216">
        <v>0</v>
      </c>
      <c r="AD162" s="217">
        <v>0</v>
      </c>
      <c r="AE162" s="33">
        <v>0</v>
      </c>
      <c r="AF162" s="216">
        <v>0</v>
      </c>
      <c r="AG162" s="216">
        <v>0</v>
      </c>
      <c r="AH162" s="216">
        <v>0</v>
      </c>
      <c r="AI162" s="17">
        <f t="shared" si="18"/>
        <v>0</v>
      </c>
      <c r="AJ162" s="12">
        <f t="shared" si="17"/>
        <v>0</v>
      </c>
      <c r="AK162" s="113">
        <v>0</v>
      </c>
      <c r="AL162" s="252">
        <v>0</v>
      </c>
      <c r="AM162" s="255">
        <v>0</v>
      </c>
      <c r="AN162" s="254">
        <v>0</v>
      </c>
      <c r="AO162" s="253">
        <v>0</v>
      </c>
      <c r="AQ162" s="87"/>
    </row>
    <row r="163" spans="1:43" ht="18.75">
      <c r="A163" s="18">
        <v>520391</v>
      </c>
      <c r="B163" s="93">
        <v>153</v>
      </c>
      <c r="C163" s="19" t="s">
        <v>199</v>
      </c>
      <c r="D163" s="12">
        <f t="shared" si="14"/>
        <v>0</v>
      </c>
      <c r="E163" s="113">
        <v>0</v>
      </c>
      <c r="F163" s="252">
        <v>0</v>
      </c>
      <c r="G163" s="252">
        <v>0</v>
      </c>
      <c r="H163" s="252">
        <v>0</v>
      </c>
      <c r="I163" s="252">
        <v>0</v>
      </c>
      <c r="J163" s="252">
        <v>0</v>
      </c>
      <c r="K163" s="252">
        <v>0</v>
      </c>
      <c r="L163" s="253">
        <v>0</v>
      </c>
      <c r="M163" s="90">
        <f t="shared" si="15"/>
        <v>0</v>
      </c>
      <c r="N163" s="252">
        <v>0</v>
      </c>
      <c r="O163" s="252">
        <v>109</v>
      </c>
      <c r="P163" s="252">
        <v>0</v>
      </c>
      <c r="Q163" s="252">
        <v>184</v>
      </c>
      <c r="R163" s="252">
        <v>180</v>
      </c>
      <c r="S163" s="252">
        <v>0</v>
      </c>
      <c r="T163" s="252">
        <v>0</v>
      </c>
      <c r="U163" s="252">
        <v>0</v>
      </c>
      <c r="V163" s="252">
        <v>0</v>
      </c>
      <c r="W163" s="252">
        <v>0</v>
      </c>
      <c r="X163" s="252">
        <v>0</v>
      </c>
      <c r="Y163" s="253">
        <v>0</v>
      </c>
      <c r="Z163" s="12">
        <f t="shared" si="16"/>
        <v>0</v>
      </c>
      <c r="AA163" s="113">
        <v>0</v>
      </c>
      <c r="AB163" s="216">
        <v>0</v>
      </c>
      <c r="AC163" s="216">
        <v>0</v>
      </c>
      <c r="AD163" s="217">
        <v>0</v>
      </c>
      <c r="AE163" s="33">
        <v>0</v>
      </c>
      <c r="AF163" s="216">
        <v>0</v>
      </c>
      <c r="AG163" s="216">
        <v>0</v>
      </c>
      <c r="AH163" s="216">
        <v>0</v>
      </c>
      <c r="AI163" s="17">
        <f t="shared" si="18"/>
        <v>0</v>
      </c>
      <c r="AJ163" s="12">
        <f t="shared" si="17"/>
        <v>81</v>
      </c>
      <c r="AK163" s="113">
        <v>21</v>
      </c>
      <c r="AL163" s="252">
        <v>0</v>
      </c>
      <c r="AM163" s="255">
        <v>60</v>
      </c>
      <c r="AN163" s="254">
        <v>0</v>
      </c>
      <c r="AO163" s="253">
        <v>0</v>
      </c>
      <c r="AQ163" s="87"/>
    </row>
    <row r="164" spans="1:43" ht="18.75">
      <c r="A164" s="18">
        <v>520243</v>
      </c>
      <c r="B164" s="93">
        <v>154</v>
      </c>
      <c r="C164" s="19" t="s">
        <v>200</v>
      </c>
      <c r="D164" s="12">
        <f t="shared" si="14"/>
        <v>1751</v>
      </c>
      <c r="E164" s="113">
        <v>0</v>
      </c>
      <c r="F164" s="252">
        <v>0</v>
      </c>
      <c r="G164" s="252">
        <v>0</v>
      </c>
      <c r="H164" s="252">
        <v>0</v>
      </c>
      <c r="I164" s="252">
        <v>0</v>
      </c>
      <c r="J164" s="252">
        <v>0</v>
      </c>
      <c r="K164" s="252">
        <v>0</v>
      </c>
      <c r="L164" s="253">
        <v>1751</v>
      </c>
      <c r="M164" s="90">
        <f t="shared" si="15"/>
        <v>3000</v>
      </c>
      <c r="N164" s="252">
        <v>0</v>
      </c>
      <c r="O164" s="252">
        <v>0</v>
      </c>
      <c r="P164" s="252">
        <v>0</v>
      </c>
      <c r="Q164" s="252">
        <v>0</v>
      </c>
      <c r="R164" s="252">
        <v>0</v>
      </c>
      <c r="S164" s="252">
        <v>0</v>
      </c>
      <c r="T164" s="252">
        <v>0</v>
      </c>
      <c r="U164" s="252">
        <v>0</v>
      </c>
      <c r="V164" s="252">
        <v>0</v>
      </c>
      <c r="W164" s="252">
        <v>0</v>
      </c>
      <c r="X164" s="252">
        <v>0</v>
      </c>
      <c r="Y164" s="253">
        <v>3000</v>
      </c>
      <c r="Z164" s="12">
        <f t="shared" si="16"/>
        <v>8</v>
      </c>
      <c r="AA164" s="113">
        <v>0</v>
      </c>
      <c r="AB164" s="216">
        <v>8</v>
      </c>
      <c r="AC164" s="216">
        <v>0</v>
      </c>
      <c r="AD164" s="217">
        <v>0</v>
      </c>
      <c r="AE164" s="33">
        <v>0</v>
      </c>
      <c r="AF164" s="216">
        <v>0</v>
      </c>
      <c r="AG164" s="216">
        <v>0</v>
      </c>
      <c r="AH164" s="216">
        <v>0</v>
      </c>
      <c r="AI164" s="17">
        <f t="shared" si="18"/>
        <v>0</v>
      </c>
      <c r="AJ164" s="12">
        <f t="shared" si="17"/>
        <v>0</v>
      </c>
      <c r="AK164" s="113">
        <v>0</v>
      </c>
      <c r="AL164" s="252">
        <v>0</v>
      </c>
      <c r="AM164" s="255">
        <v>0</v>
      </c>
      <c r="AN164" s="254">
        <v>0</v>
      </c>
      <c r="AO164" s="253">
        <v>0</v>
      </c>
      <c r="AQ164" s="87"/>
    </row>
    <row r="165" spans="1:43" ht="18.75">
      <c r="A165" s="18">
        <v>520264</v>
      </c>
      <c r="B165" s="93">
        <v>155</v>
      </c>
      <c r="C165" s="19" t="s">
        <v>201</v>
      </c>
      <c r="D165" s="12">
        <f t="shared" si="14"/>
        <v>1780</v>
      </c>
      <c r="E165" s="113">
        <v>0</v>
      </c>
      <c r="F165" s="252">
        <v>0</v>
      </c>
      <c r="G165" s="252">
        <v>0</v>
      </c>
      <c r="H165" s="252">
        <v>0</v>
      </c>
      <c r="I165" s="252">
        <v>0</v>
      </c>
      <c r="J165" s="252">
        <v>0</v>
      </c>
      <c r="K165" s="252">
        <v>0</v>
      </c>
      <c r="L165" s="253">
        <v>1780</v>
      </c>
      <c r="M165" s="90">
        <f t="shared" si="15"/>
        <v>5630</v>
      </c>
      <c r="N165" s="252">
        <v>0</v>
      </c>
      <c r="O165" s="252">
        <v>0</v>
      </c>
      <c r="P165" s="252">
        <v>0</v>
      </c>
      <c r="Q165" s="252">
        <v>0</v>
      </c>
      <c r="R165" s="252">
        <v>0</v>
      </c>
      <c r="S165" s="252">
        <v>0</v>
      </c>
      <c r="T165" s="252">
        <v>0</v>
      </c>
      <c r="U165" s="252">
        <v>0</v>
      </c>
      <c r="V165" s="252">
        <v>0</v>
      </c>
      <c r="W165" s="252">
        <v>0</v>
      </c>
      <c r="X165" s="252">
        <v>0</v>
      </c>
      <c r="Y165" s="253">
        <v>5630</v>
      </c>
      <c r="Z165" s="12">
        <f t="shared" si="16"/>
        <v>13</v>
      </c>
      <c r="AA165" s="113">
        <v>0</v>
      </c>
      <c r="AB165" s="216">
        <v>13</v>
      </c>
      <c r="AC165" s="216">
        <v>0</v>
      </c>
      <c r="AD165" s="217">
        <v>0</v>
      </c>
      <c r="AE165" s="33">
        <v>0</v>
      </c>
      <c r="AF165" s="216">
        <v>0</v>
      </c>
      <c r="AG165" s="216">
        <v>0</v>
      </c>
      <c r="AH165" s="216">
        <v>0</v>
      </c>
      <c r="AI165" s="17">
        <f t="shared" si="18"/>
        <v>0</v>
      </c>
      <c r="AJ165" s="12">
        <f t="shared" si="17"/>
        <v>0</v>
      </c>
      <c r="AK165" s="113">
        <v>0</v>
      </c>
      <c r="AL165" s="252">
        <v>0</v>
      </c>
      <c r="AM165" s="255">
        <v>0</v>
      </c>
      <c r="AN165" s="254">
        <v>0</v>
      </c>
      <c r="AO165" s="253">
        <v>0</v>
      </c>
      <c r="AQ165" s="87"/>
    </row>
    <row r="166" spans="1:43" ht="18.75">
      <c r="A166" s="18">
        <v>520314</v>
      </c>
      <c r="B166" s="93">
        <v>156</v>
      </c>
      <c r="C166" s="19" t="s">
        <v>202</v>
      </c>
      <c r="D166" s="12">
        <f t="shared" si="14"/>
        <v>2896</v>
      </c>
      <c r="E166" s="113">
        <v>0</v>
      </c>
      <c r="F166" s="252">
        <v>0</v>
      </c>
      <c r="G166" s="252">
        <v>0</v>
      </c>
      <c r="H166" s="252">
        <v>0</v>
      </c>
      <c r="I166" s="252">
        <v>0</v>
      </c>
      <c r="J166" s="252">
        <v>0</v>
      </c>
      <c r="K166" s="252">
        <v>0</v>
      </c>
      <c r="L166" s="253">
        <v>2896</v>
      </c>
      <c r="M166" s="90">
        <f t="shared" si="15"/>
        <v>1841</v>
      </c>
      <c r="N166" s="252">
        <v>0</v>
      </c>
      <c r="O166" s="252">
        <v>0</v>
      </c>
      <c r="P166" s="252">
        <v>0</v>
      </c>
      <c r="Q166" s="252">
        <v>0</v>
      </c>
      <c r="R166" s="252">
        <v>0</v>
      </c>
      <c r="S166" s="252">
        <v>0</v>
      </c>
      <c r="T166" s="252">
        <v>0</v>
      </c>
      <c r="U166" s="252">
        <v>0</v>
      </c>
      <c r="V166" s="252">
        <v>0</v>
      </c>
      <c r="W166" s="252">
        <v>0</v>
      </c>
      <c r="X166" s="252">
        <v>0</v>
      </c>
      <c r="Y166" s="253">
        <v>1841</v>
      </c>
      <c r="Z166" s="12">
        <f t="shared" si="16"/>
        <v>0</v>
      </c>
      <c r="AA166" s="113">
        <v>0</v>
      </c>
      <c r="AB166" s="216">
        <v>0</v>
      </c>
      <c r="AC166" s="216">
        <v>0</v>
      </c>
      <c r="AD166" s="217">
        <v>0</v>
      </c>
      <c r="AE166" s="33">
        <v>0</v>
      </c>
      <c r="AF166" s="216">
        <v>0</v>
      </c>
      <c r="AG166" s="216">
        <v>0</v>
      </c>
      <c r="AH166" s="216">
        <v>0</v>
      </c>
      <c r="AI166" s="17">
        <f t="shared" si="18"/>
        <v>0</v>
      </c>
      <c r="AJ166" s="12">
        <f t="shared" si="17"/>
        <v>0</v>
      </c>
      <c r="AK166" s="113">
        <v>0</v>
      </c>
      <c r="AL166" s="252">
        <v>0</v>
      </c>
      <c r="AM166" s="255">
        <v>0</v>
      </c>
      <c r="AN166" s="254">
        <v>0</v>
      </c>
      <c r="AO166" s="253">
        <v>0</v>
      </c>
      <c r="AQ166" s="87"/>
    </row>
    <row r="167" spans="1:43" ht="18.75">
      <c r="A167" s="18">
        <v>520179</v>
      </c>
      <c r="B167" s="93">
        <v>157</v>
      </c>
      <c r="C167" s="19" t="s">
        <v>203</v>
      </c>
      <c r="D167" s="12">
        <f t="shared" si="14"/>
        <v>233</v>
      </c>
      <c r="E167" s="113">
        <v>0</v>
      </c>
      <c r="F167" s="252">
        <v>0</v>
      </c>
      <c r="G167" s="252">
        <v>0</v>
      </c>
      <c r="H167" s="252">
        <v>0</v>
      </c>
      <c r="I167" s="252">
        <v>0</v>
      </c>
      <c r="J167" s="252">
        <v>0</v>
      </c>
      <c r="K167" s="252">
        <v>0</v>
      </c>
      <c r="L167" s="253">
        <v>233</v>
      </c>
      <c r="M167" s="90">
        <f t="shared" si="15"/>
        <v>155</v>
      </c>
      <c r="N167" s="252">
        <v>0</v>
      </c>
      <c r="O167" s="252">
        <v>0</v>
      </c>
      <c r="P167" s="252">
        <v>0</v>
      </c>
      <c r="Q167" s="252">
        <v>0</v>
      </c>
      <c r="R167" s="252">
        <v>0</v>
      </c>
      <c r="S167" s="252">
        <v>0</v>
      </c>
      <c r="T167" s="252">
        <v>0</v>
      </c>
      <c r="U167" s="252">
        <v>0</v>
      </c>
      <c r="V167" s="252">
        <v>0</v>
      </c>
      <c r="W167" s="252">
        <v>0</v>
      </c>
      <c r="X167" s="252">
        <v>0</v>
      </c>
      <c r="Y167" s="253">
        <v>155</v>
      </c>
      <c r="Z167" s="12">
        <f t="shared" si="16"/>
        <v>3</v>
      </c>
      <c r="AA167" s="113">
        <v>0</v>
      </c>
      <c r="AB167" s="216">
        <v>3</v>
      </c>
      <c r="AC167" s="216">
        <v>0</v>
      </c>
      <c r="AD167" s="217">
        <v>0</v>
      </c>
      <c r="AE167" s="33">
        <v>0</v>
      </c>
      <c r="AF167" s="216">
        <v>0</v>
      </c>
      <c r="AG167" s="216">
        <v>0</v>
      </c>
      <c r="AH167" s="216">
        <v>0</v>
      </c>
      <c r="AI167" s="17">
        <f t="shared" si="18"/>
        <v>0</v>
      </c>
      <c r="AJ167" s="12">
        <f t="shared" si="17"/>
        <v>0</v>
      </c>
      <c r="AK167" s="113">
        <v>0</v>
      </c>
      <c r="AL167" s="252">
        <v>0</v>
      </c>
      <c r="AM167" s="255">
        <v>0</v>
      </c>
      <c r="AN167" s="254">
        <v>0</v>
      </c>
      <c r="AO167" s="253">
        <v>0</v>
      </c>
      <c r="AQ167" s="87"/>
    </row>
    <row r="168" spans="1:43" ht="30">
      <c r="A168" s="18">
        <v>520195</v>
      </c>
      <c r="B168" s="93">
        <v>158</v>
      </c>
      <c r="C168" s="19" t="s">
        <v>204</v>
      </c>
      <c r="D168" s="12">
        <f t="shared" si="14"/>
        <v>1707</v>
      </c>
      <c r="E168" s="113">
        <v>1707</v>
      </c>
      <c r="F168" s="252">
        <v>0</v>
      </c>
      <c r="G168" s="252">
        <v>0</v>
      </c>
      <c r="H168" s="252">
        <v>0</v>
      </c>
      <c r="I168" s="252">
        <v>0</v>
      </c>
      <c r="J168" s="252">
        <v>0</v>
      </c>
      <c r="K168" s="252">
        <v>0</v>
      </c>
      <c r="L168" s="253">
        <v>0</v>
      </c>
      <c r="M168" s="90">
        <f t="shared" si="15"/>
        <v>12865</v>
      </c>
      <c r="N168" s="252">
        <v>12865</v>
      </c>
      <c r="O168" s="252">
        <v>0</v>
      </c>
      <c r="P168" s="252">
        <v>0</v>
      </c>
      <c r="Q168" s="252">
        <v>0</v>
      </c>
      <c r="R168" s="252">
        <v>0</v>
      </c>
      <c r="S168" s="252">
        <v>0</v>
      </c>
      <c r="T168" s="252">
        <v>0</v>
      </c>
      <c r="U168" s="252">
        <v>0</v>
      </c>
      <c r="V168" s="252">
        <v>0</v>
      </c>
      <c r="W168" s="252">
        <v>0</v>
      </c>
      <c r="X168" s="252">
        <v>0</v>
      </c>
      <c r="Y168" s="253">
        <v>0</v>
      </c>
      <c r="Z168" s="12">
        <f t="shared" si="16"/>
        <v>0</v>
      </c>
      <c r="AA168" s="113">
        <v>0</v>
      </c>
      <c r="AB168" s="216">
        <v>0</v>
      </c>
      <c r="AC168" s="216">
        <v>0</v>
      </c>
      <c r="AD168" s="217">
        <v>0</v>
      </c>
      <c r="AE168" s="33">
        <v>0</v>
      </c>
      <c r="AF168" s="216">
        <v>0</v>
      </c>
      <c r="AG168" s="216">
        <v>0</v>
      </c>
      <c r="AH168" s="216">
        <v>0</v>
      </c>
      <c r="AI168" s="17">
        <f t="shared" si="18"/>
        <v>0</v>
      </c>
      <c r="AJ168" s="12">
        <f t="shared" si="17"/>
        <v>0</v>
      </c>
      <c r="AK168" s="113">
        <v>0</v>
      </c>
      <c r="AL168" s="252">
        <v>0</v>
      </c>
      <c r="AM168" s="255">
        <v>0</v>
      </c>
      <c r="AN168" s="254">
        <v>0</v>
      </c>
      <c r="AO168" s="253">
        <v>0</v>
      </c>
      <c r="AQ168" s="87"/>
    </row>
    <row r="169" spans="1:43" ht="18.75">
      <c r="A169" s="18">
        <v>520310</v>
      </c>
      <c r="B169" s="93">
        <v>159</v>
      </c>
      <c r="C169" s="19" t="s">
        <v>205</v>
      </c>
      <c r="D169" s="12">
        <f t="shared" si="14"/>
        <v>0</v>
      </c>
      <c r="E169" s="113">
        <v>0</v>
      </c>
      <c r="F169" s="252">
        <v>0</v>
      </c>
      <c r="G169" s="252">
        <v>0</v>
      </c>
      <c r="H169" s="252">
        <v>0</v>
      </c>
      <c r="I169" s="252">
        <v>0</v>
      </c>
      <c r="J169" s="252">
        <v>0</v>
      </c>
      <c r="K169" s="252">
        <v>0</v>
      </c>
      <c r="L169" s="253">
        <v>0</v>
      </c>
      <c r="M169" s="90">
        <f t="shared" si="15"/>
        <v>0</v>
      </c>
      <c r="N169" s="252">
        <v>0</v>
      </c>
      <c r="O169" s="252">
        <v>0</v>
      </c>
      <c r="P169" s="252">
        <v>1844</v>
      </c>
      <c r="Q169" s="252">
        <v>0</v>
      </c>
      <c r="R169" s="252">
        <v>0</v>
      </c>
      <c r="S169" s="252">
        <v>0</v>
      </c>
      <c r="T169" s="252">
        <v>0</v>
      </c>
      <c r="U169" s="252">
        <v>0</v>
      </c>
      <c r="V169" s="252">
        <v>0</v>
      </c>
      <c r="W169" s="252">
        <v>0</v>
      </c>
      <c r="X169" s="252">
        <v>0</v>
      </c>
      <c r="Y169" s="253">
        <v>0</v>
      </c>
      <c r="Z169" s="12">
        <f t="shared" si="16"/>
        <v>0</v>
      </c>
      <c r="AA169" s="113">
        <v>0</v>
      </c>
      <c r="AB169" s="216">
        <v>0</v>
      </c>
      <c r="AC169" s="216">
        <v>0</v>
      </c>
      <c r="AD169" s="217">
        <v>0</v>
      </c>
      <c r="AE169" s="33">
        <v>0</v>
      </c>
      <c r="AF169" s="216">
        <v>0</v>
      </c>
      <c r="AG169" s="216">
        <v>0</v>
      </c>
      <c r="AH169" s="216">
        <v>0</v>
      </c>
      <c r="AI169" s="17">
        <f t="shared" si="18"/>
        <v>0</v>
      </c>
      <c r="AJ169" s="12">
        <f t="shared" si="17"/>
        <v>0</v>
      </c>
      <c r="AK169" s="113">
        <v>0</v>
      </c>
      <c r="AL169" s="252">
        <v>0</v>
      </c>
      <c r="AM169" s="255">
        <v>0</v>
      </c>
      <c r="AN169" s="254">
        <v>0</v>
      </c>
      <c r="AO169" s="253">
        <v>0</v>
      </c>
      <c r="AQ169" s="87"/>
    </row>
    <row r="170" spans="1:43" ht="18.75">
      <c r="A170" s="18">
        <v>520394</v>
      </c>
      <c r="B170" s="93">
        <v>160</v>
      </c>
      <c r="C170" s="19" t="s">
        <v>206</v>
      </c>
      <c r="D170" s="12">
        <f t="shared" si="14"/>
        <v>0</v>
      </c>
      <c r="E170" s="113">
        <v>0</v>
      </c>
      <c r="F170" s="252">
        <v>0</v>
      </c>
      <c r="G170" s="252">
        <v>0</v>
      </c>
      <c r="H170" s="252">
        <v>0</v>
      </c>
      <c r="I170" s="252">
        <v>0</v>
      </c>
      <c r="J170" s="252">
        <v>0</v>
      </c>
      <c r="K170" s="252">
        <v>0</v>
      </c>
      <c r="L170" s="253">
        <v>0</v>
      </c>
      <c r="M170" s="90">
        <f t="shared" si="15"/>
        <v>0</v>
      </c>
      <c r="N170" s="252">
        <v>0</v>
      </c>
      <c r="O170" s="252">
        <v>0</v>
      </c>
      <c r="P170" s="252">
        <v>0</v>
      </c>
      <c r="Q170" s="252">
        <v>0</v>
      </c>
      <c r="R170" s="252">
        <v>0</v>
      </c>
      <c r="S170" s="252">
        <v>0</v>
      </c>
      <c r="T170" s="252">
        <v>0</v>
      </c>
      <c r="U170" s="252">
        <v>0</v>
      </c>
      <c r="V170" s="252">
        <v>0</v>
      </c>
      <c r="W170" s="252">
        <v>0</v>
      </c>
      <c r="X170" s="252">
        <v>0</v>
      </c>
      <c r="Y170" s="253">
        <v>0</v>
      </c>
      <c r="Z170" s="12">
        <f t="shared" si="16"/>
        <v>0</v>
      </c>
      <c r="AA170" s="113">
        <v>0</v>
      </c>
      <c r="AB170" s="216">
        <v>0</v>
      </c>
      <c r="AC170" s="216">
        <v>0</v>
      </c>
      <c r="AD170" s="217">
        <v>0</v>
      </c>
      <c r="AE170" s="33">
        <v>0</v>
      </c>
      <c r="AF170" s="216">
        <v>0</v>
      </c>
      <c r="AG170" s="216">
        <v>0</v>
      </c>
      <c r="AH170" s="216">
        <v>0</v>
      </c>
      <c r="AI170" s="17">
        <f t="shared" si="18"/>
        <v>0</v>
      </c>
      <c r="AJ170" s="12">
        <f t="shared" si="17"/>
        <v>85</v>
      </c>
      <c r="AK170" s="113">
        <v>85</v>
      </c>
      <c r="AL170" s="252">
        <v>0</v>
      </c>
      <c r="AM170" s="255">
        <v>0</v>
      </c>
      <c r="AN170" s="254">
        <v>0</v>
      </c>
      <c r="AO170" s="253">
        <v>0</v>
      </c>
      <c r="AQ170" s="87"/>
    </row>
    <row r="171" spans="1:43" ht="18.75">
      <c r="A171" s="18">
        <v>520398</v>
      </c>
      <c r="B171" s="93">
        <v>161</v>
      </c>
      <c r="C171" s="19" t="s">
        <v>207</v>
      </c>
      <c r="D171" s="12">
        <f t="shared" si="14"/>
        <v>0</v>
      </c>
      <c r="E171" s="113">
        <v>0</v>
      </c>
      <c r="F171" s="252">
        <v>0</v>
      </c>
      <c r="G171" s="252">
        <v>0</v>
      </c>
      <c r="H171" s="252">
        <v>0</v>
      </c>
      <c r="I171" s="252">
        <v>0</v>
      </c>
      <c r="J171" s="252">
        <v>0</v>
      </c>
      <c r="K171" s="252">
        <v>0</v>
      </c>
      <c r="L171" s="253">
        <v>0</v>
      </c>
      <c r="M171" s="90">
        <f t="shared" si="15"/>
        <v>0</v>
      </c>
      <c r="N171" s="252">
        <v>0</v>
      </c>
      <c r="O171" s="252">
        <v>0</v>
      </c>
      <c r="P171" s="252">
        <v>0</v>
      </c>
      <c r="Q171" s="252">
        <v>0</v>
      </c>
      <c r="R171" s="252">
        <v>0</v>
      </c>
      <c r="S171" s="252">
        <v>0</v>
      </c>
      <c r="T171" s="252">
        <v>0</v>
      </c>
      <c r="U171" s="252">
        <v>0</v>
      </c>
      <c r="V171" s="252">
        <v>0</v>
      </c>
      <c r="W171" s="252">
        <v>0</v>
      </c>
      <c r="X171" s="252">
        <v>0</v>
      </c>
      <c r="Y171" s="253">
        <v>0</v>
      </c>
      <c r="Z171" s="12">
        <f t="shared" si="16"/>
        <v>0</v>
      </c>
      <c r="AA171" s="113">
        <v>0</v>
      </c>
      <c r="AB171" s="216">
        <v>0</v>
      </c>
      <c r="AC171" s="216">
        <v>0</v>
      </c>
      <c r="AD171" s="217">
        <v>0</v>
      </c>
      <c r="AE171" s="33">
        <v>0</v>
      </c>
      <c r="AF171" s="216">
        <v>0</v>
      </c>
      <c r="AG171" s="216">
        <v>0</v>
      </c>
      <c r="AH171" s="216">
        <v>0</v>
      </c>
      <c r="AI171" s="17">
        <f t="shared" si="18"/>
        <v>0</v>
      </c>
      <c r="AJ171" s="12">
        <f t="shared" si="17"/>
        <v>182</v>
      </c>
      <c r="AK171" s="113">
        <v>0</v>
      </c>
      <c r="AL171" s="252">
        <v>0</v>
      </c>
      <c r="AM171" s="255">
        <v>182</v>
      </c>
      <c r="AN171" s="254">
        <v>0</v>
      </c>
      <c r="AO171" s="253">
        <v>0</v>
      </c>
      <c r="AQ171" s="87"/>
    </row>
    <row r="172" spans="1:43" ht="18.75">
      <c r="A172" s="32">
        <v>520411</v>
      </c>
      <c r="B172" s="93">
        <v>162</v>
      </c>
      <c r="C172" s="19" t="s">
        <v>208</v>
      </c>
      <c r="D172" s="12">
        <f t="shared" si="14"/>
        <v>0</v>
      </c>
      <c r="E172" s="113">
        <v>0</v>
      </c>
      <c r="F172" s="252">
        <v>0</v>
      </c>
      <c r="G172" s="252">
        <v>0</v>
      </c>
      <c r="H172" s="252">
        <v>0</v>
      </c>
      <c r="I172" s="252">
        <v>0</v>
      </c>
      <c r="J172" s="252">
        <v>0</v>
      </c>
      <c r="K172" s="252">
        <v>0</v>
      </c>
      <c r="L172" s="253">
        <v>0</v>
      </c>
      <c r="M172" s="90">
        <f t="shared" si="15"/>
        <v>0</v>
      </c>
      <c r="N172" s="252">
        <v>0</v>
      </c>
      <c r="O172" s="252">
        <v>0</v>
      </c>
      <c r="P172" s="252">
        <v>395</v>
      </c>
      <c r="Q172" s="252">
        <v>0</v>
      </c>
      <c r="R172" s="252">
        <v>0</v>
      </c>
      <c r="S172" s="252">
        <v>0</v>
      </c>
      <c r="T172" s="252">
        <v>0</v>
      </c>
      <c r="U172" s="252">
        <v>0</v>
      </c>
      <c r="V172" s="252">
        <v>0</v>
      </c>
      <c r="W172" s="252">
        <v>0</v>
      </c>
      <c r="X172" s="252">
        <v>0</v>
      </c>
      <c r="Y172" s="253">
        <v>0</v>
      </c>
      <c r="Z172" s="12">
        <f t="shared" si="16"/>
        <v>0</v>
      </c>
      <c r="AA172" s="113">
        <v>0</v>
      </c>
      <c r="AB172" s="216">
        <v>0</v>
      </c>
      <c r="AC172" s="216">
        <v>0</v>
      </c>
      <c r="AD172" s="217">
        <v>0</v>
      </c>
      <c r="AE172" s="33">
        <v>0</v>
      </c>
      <c r="AF172" s="216">
        <v>0</v>
      </c>
      <c r="AG172" s="216">
        <v>0</v>
      </c>
      <c r="AH172" s="216">
        <v>0</v>
      </c>
      <c r="AI172" s="17">
        <f t="shared" si="18"/>
        <v>0</v>
      </c>
      <c r="AJ172" s="12">
        <f t="shared" si="17"/>
        <v>26</v>
      </c>
      <c r="AK172" s="113">
        <v>26</v>
      </c>
      <c r="AL172" s="252">
        <v>0</v>
      </c>
      <c r="AM172" s="255">
        <v>0</v>
      </c>
      <c r="AN172" s="254">
        <v>0</v>
      </c>
      <c r="AO172" s="253">
        <v>0</v>
      </c>
      <c r="AQ172" s="87"/>
    </row>
    <row r="173" spans="1:43" ht="18.75">
      <c r="A173" s="18">
        <v>520296</v>
      </c>
      <c r="B173" s="93">
        <v>163</v>
      </c>
      <c r="C173" s="19" t="s">
        <v>209</v>
      </c>
      <c r="D173" s="12">
        <f t="shared" si="14"/>
        <v>1711</v>
      </c>
      <c r="E173" s="113">
        <v>1511</v>
      </c>
      <c r="F173" s="252">
        <v>0</v>
      </c>
      <c r="G173" s="252">
        <v>0</v>
      </c>
      <c r="H173" s="252">
        <v>0</v>
      </c>
      <c r="I173" s="252">
        <v>0</v>
      </c>
      <c r="J173" s="252">
        <v>0</v>
      </c>
      <c r="K173" s="252">
        <v>0</v>
      </c>
      <c r="L173" s="253">
        <v>200</v>
      </c>
      <c r="M173" s="90">
        <f t="shared" si="15"/>
        <v>1040</v>
      </c>
      <c r="N173" s="252">
        <v>804</v>
      </c>
      <c r="O173" s="252">
        <v>0</v>
      </c>
      <c r="P173" s="252">
        <v>0</v>
      </c>
      <c r="Q173" s="252">
        <v>0</v>
      </c>
      <c r="R173" s="252">
        <v>0</v>
      </c>
      <c r="S173" s="252">
        <v>0</v>
      </c>
      <c r="T173" s="252">
        <v>0</v>
      </c>
      <c r="U173" s="252">
        <v>0</v>
      </c>
      <c r="V173" s="252">
        <v>0</v>
      </c>
      <c r="W173" s="252">
        <v>0</v>
      </c>
      <c r="X173" s="252">
        <v>0</v>
      </c>
      <c r="Y173" s="253">
        <v>236</v>
      </c>
      <c r="Z173" s="12">
        <f t="shared" si="16"/>
        <v>0</v>
      </c>
      <c r="AA173" s="113">
        <v>0</v>
      </c>
      <c r="AB173" s="216">
        <v>0</v>
      </c>
      <c r="AC173" s="216">
        <v>0</v>
      </c>
      <c r="AD173" s="217">
        <v>0</v>
      </c>
      <c r="AE173" s="33">
        <v>0</v>
      </c>
      <c r="AF173" s="216">
        <v>0</v>
      </c>
      <c r="AG173" s="216">
        <v>0</v>
      </c>
      <c r="AH173" s="216">
        <v>0</v>
      </c>
      <c r="AI173" s="17">
        <f t="shared" si="18"/>
        <v>0</v>
      </c>
      <c r="AJ173" s="12">
        <f t="shared" si="17"/>
        <v>724</v>
      </c>
      <c r="AK173" s="113">
        <v>724</v>
      </c>
      <c r="AL173" s="252">
        <v>616</v>
      </c>
      <c r="AM173" s="255">
        <v>0</v>
      </c>
      <c r="AN173" s="254">
        <v>0</v>
      </c>
      <c r="AO173" s="253">
        <v>0</v>
      </c>
      <c r="AQ173" s="87"/>
    </row>
    <row r="174" spans="1:43" ht="18.75">
      <c r="A174" s="18">
        <v>520346</v>
      </c>
      <c r="B174" s="93">
        <v>164</v>
      </c>
      <c r="C174" s="19" t="s">
        <v>210</v>
      </c>
      <c r="D174" s="12">
        <f t="shared" si="14"/>
        <v>506</v>
      </c>
      <c r="E174" s="113">
        <v>0</v>
      </c>
      <c r="F174" s="252">
        <v>0</v>
      </c>
      <c r="G174" s="252">
        <v>0</v>
      </c>
      <c r="H174" s="252">
        <v>0</v>
      </c>
      <c r="I174" s="252">
        <v>0</v>
      </c>
      <c r="J174" s="252">
        <v>0</v>
      </c>
      <c r="K174" s="252">
        <v>0</v>
      </c>
      <c r="L174" s="253">
        <v>506</v>
      </c>
      <c r="M174" s="90">
        <f t="shared" si="15"/>
        <v>399</v>
      </c>
      <c r="N174" s="252">
        <v>0</v>
      </c>
      <c r="O174" s="252">
        <v>0</v>
      </c>
      <c r="P174" s="252">
        <v>0</v>
      </c>
      <c r="Q174" s="252">
        <v>0</v>
      </c>
      <c r="R174" s="252">
        <v>0</v>
      </c>
      <c r="S174" s="252">
        <v>0</v>
      </c>
      <c r="T174" s="252">
        <v>0</v>
      </c>
      <c r="U174" s="252">
        <v>0</v>
      </c>
      <c r="V174" s="252">
        <v>0</v>
      </c>
      <c r="W174" s="252">
        <v>0</v>
      </c>
      <c r="X174" s="252">
        <v>0</v>
      </c>
      <c r="Y174" s="253">
        <v>399</v>
      </c>
      <c r="Z174" s="12">
        <f t="shared" si="16"/>
        <v>1</v>
      </c>
      <c r="AA174" s="113">
        <v>0</v>
      </c>
      <c r="AB174" s="216">
        <v>1</v>
      </c>
      <c r="AC174" s="216">
        <v>0</v>
      </c>
      <c r="AD174" s="217">
        <v>0</v>
      </c>
      <c r="AE174" s="33">
        <v>0</v>
      </c>
      <c r="AF174" s="216">
        <v>0</v>
      </c>
      <c r="AG174" s="216">
        <v>0</v>
      </c>
      <c r="AH174" s="216">
        <v>0</v>
      </c>
      <c r="AI174" s="17">
        <f t="shared" si="18"/>
        <v>0</v>
      </c>
      <c r="AJ174" s="12">
        <f t="shared" si="17"/>
        <v>0</v>
      </c>
      <c r="AK174" s="113">
        <v>0</v>
      </c>
      <c r="AL174" s="252">
        <v>0</v>
      </c>
      <c r="AM174" s="255">
        <v>0</v>
      </c>
      <c r="AN174" s="254">
        <v>0</v>
      </c>
      <c r="AO174" s="253">
        <v>0</v>
      </c>
      <c r="AQ174" s="87"/>
    </row>
    <row r="175" spans="1:43" ht="18.75">
      <c r="A175" s="18">
        <v>520315</v>
      </c>
      <c r="B175" s="93">
        <v>165</v>
      </c>
      <c r="C175" s="19" t="s">
        <v>211</v>
      </c>
      <c r="D175" s="12">
        <f t="shared" si="14"/>
        <v>0</v>
      </c>
      <c r="E175" s="113">
        <v>0</v>
      </c>
      <c r="F175" s="252">
        <v>0</v>
      </c>
      <c r="G175" s="252">
        <v>0</v>
      </c>
      <c r="H175" s="252">
        <v>0</v>
      </c>
      <c r="I175" s="252">
        <v>0</v>
      </c>
      <c r="J175" s="252">
        <v>0</v>
      </c>
      <c r="K175" s="252">
        <v>0</v>
      </c>
      <c r="L175" s="253">
        <v>0</v>
      </c>
      <c r="M175" s="90">
        <f t="shared" si="15"/>
        <v>0</v>
      </c>
      <c r="N175" s="252">
        <v>0</v>
      </c>
      <c r="O175" s="252">
        <v>0</v>
      </c>
      <c r="P175" s="252">
        <v>0</v>
      </c>
      <c r="Q175" s="252">
        <v>0</v>
      </c>
      <c r="R175" s="252">
        <v>0</v>
      </c>
      <c r="S175" s="252">
        <v>0</v>
      </c>
      <c r="T175" s="252">
        <v>0</v>
      </c>
      <c r="U175" s="252">
        <v>0</v>
      </c>
      <c r="V175" s="252">
        <v>0</v>
      </c>
      <c r="W175" s="252">
        <v>0</v>
      </c>
      <c r="X175" s="252">
        <v>0</v>
      </c>
      <c r="Y175" s="253">
        <v>0</v>
      </c>
      <c r="Z175" s="12">
        <f t="shared" si="16"/>
        <v>0</v>
      </c>
      <c r="AA175" s="113">
        <v>0</v>
      </c>
      <c r="AB175" s="216">
        <v>0</v>
      </c>
      <c r="AC175" s="216">
        <v>0</v>
      </c>
      <c r="AD175" s="217">
        <v>0</v>
      </c>
      <c r="AE175" s="33">
        <v>0</v>
      </c>
      <c r="AF175" s="216">
        <v>0</v>
      </c>
      <c r="AG175" s="216">
        <v>0</v>
      </c>
      <c r="AH175" s="216">
        <v>0</v>
      </c>
      <c r="AI175" s="17">
        <f t="shared" si="18"/>
        <v>0</v>
      </c>
      <c r="AJ175" s="12">
        <f t="shared" si="17"/>
        <v>0</v>
      </c>
      <c r="AK175" s="113">
        <v>0</v>
      </c>
      <c r="AL175" s="252">
        <v>0</v>
      </c>
      <c r="AM175" s="255">
        <v>0</v>
      </c>
      <c r="AN175" s="254">
        <v>5415</v>
      </c>
      <c r="AO175" s="253">
        <v>9</v>
      </c>
      <c r="AQ175" s="87"/>
    </row>
    <row r="176" spans="1:43" ht="30">
      <c r="A176" s="18">
        <v>520309</v>
      </c>
      <c r="B176" s="93">
        <v>166</v>
      </c>
      <c r="C176" s="19" t="s">
        <v>212</v>
      </c>
      <c r="D176" s="12">
        <f t="shared" si="14"/>
        <v>2084</v>
      </c>
      <c r="E176" s="113">
        <v>553</v>
      </c>
      <c r="F176" s="252">
        <v>0</v>
      </c>
      <c r="G176" s="252">
        <v>0</v>
      </c>
      <c r="H176" s="252">
        <v>0</v>
      </c>
      <c r="I176" s="252">
        <v>0</v>
      </c>
      <c r="J176" s="252">
        <v>0</v>
      </c>
      <c r="K176" s="252">
        <v>0</v>
      </c>
      <c r="L176" s="253">
        <v>1531</v>
      </c>
      <c r="M176" s="90">
        <f t="shared" si="15"/>
        <v>9545</v>
      </c>
      <c r="N176" s="252">
        <v>4749</v>
      </c>
      <c r="O176" s="252">
        <v>0</v>
      </c>
      <c r="P176" s="252">
        <v>0</v>
      </c>
      <c r="Q176" s="252">
        <v>0</v>
      </c>
      <c r="R176" s="252">
        <v>680</v>
      </c>
      <c r="S176" s="252">
        <v>0</v>
      </c>
      <c r="T176" s="252">
        <v>0</v>
      </c>
      <c r="U176" s="252">
        <v>0</v>
      </c>
      <c r="V176" s="252">
        <v>0</v>
      </c>
      <c r="W176" s="252">
        <v>0</v>
      </c>
      <c r="X176" s="252">
        <v>0</v>
      </c>
      <c r="Y176" s="253">
        <v>4796</v>
      </c>
      <c r="Z176" s="12">
        <f t="shared" si="16"/>
        <v>2</v>
      </c>
      <c r="AA176" s="113">
        <v>0</v>
      </c>
      <c r="AB176" s="216">
        <v>2</v>
      </c>
      <c r="AC176" s="216">
        <v>0</v>
      </c>
      <c r="AD176" s="217">
        <v>0</v>
      </c>
      <c r="AE176" s="33">
        <v>0</v>
      </c>
      <c r="AF176" s="216">
        <v>0</v>
      </c>
      <c r="AG176" s="216">
        <v>0</v>
      </c>
      <c r="AH176" s="216">
        <v>0</v>
      </c>
      <c r="AI176" s="17">
        <f t="shared" si="18"/>
        <v>0</v>
      </c>
      <c r="AJ176" s="12">
        <f t="shared" si="17"/>
        <v>0</v>
      </c>
      <c r="AK176" s="113">
        <v>0</v>
      </c>
      <c r="AL176" s="252">
        <v>0</v>
      </c>
      <c r="AM176" s="255">
        <v>0</v>
      </c>
      <c r="AN176" s="254">
        <v>0</v>
      </c>
      <c r="AO176" s="253">
        <v>0</v>
      </c>
      <c r="AQ176" s="87"/>
    </row>
    <row r="177" spans="1:43" ht="18.75">
      <c r="A177" s="18">
        <v>520259</v>
      </c>
      <c r="B177" s="93">
        <v>167</v>
      </c>
      <c r="C177" s="19" t="s">
        <v>213</v>
      </c>
      <c r="D177" s="12">
        <f t="shared" si="14"/>
        <v>0</v>
      </c>
      <c r="E177" s="113">
        <v>0</v>
      </c>
      <c r="F177" s="252">
        <v>0</v>
      </c>
      <c r="G177" s="252">
        <v>0</v>
      </c>
      <c r="H177" s="252">
        <v>0</v>
      </c>
      <c r="I177" s="252">
        <v>0</v>
      </c>
      <c r="J177" s="252">
        <v>0</v>
      </c>
      <c r="K177" s="252">
        <v>0</v>
      </c>
      <c r="L177" s="253">
        <v>0</v>
      </c>
      <c r="M177" s="90">
        <f t="shared" si="15"/>
        <v>0</v>
      </c>
      <c r="N177" s="252">
        <v>0</v>
      </c>
      <c r="O177" s="252">
        <v>0</v>
      </c>
      <c r="P177" s="252">
        <v>0</v>
      </c>
      <c r="Q177" s="252">
        <v>0</v>
      </c>
      <c r="R177" s="252">
        <v>0</v>
      </c>
      <c r="S177" s="252">
        <v>0</v>
      </c>
      <c r="T177" s="252">
        <v>0</v>
      </c>
      <c r="U177" s="252">
        <v>0</v>
      </c>
      <c r="V177" s="252">
        <v>0</v>
      </c>
      <c r="W177" s="252">
        <v>0</v>
      </c>
      <c r="X177" s="252">
        <v>0</v>
      </c>
      <c r="Y177" s="253">
        <v>0</v>
      </c>
      <c r="Z177" s="12">
        <f t="shared" si="16"/>
        <v>0</v>
      </c>
      <c r="AA177" s="113">
        <v>0</v>
      </c>
      <c r="AB177" s="216">
        <v>0</v>
      </c>
      <c r="AC177" s="216">
        <v>0</v>
      </c>
      <c r="AD177" s="217">
        <v>0</v>
      </c>
      <c r="AE177" s="33">
        <v>0</v>
      </c>
      <c r="AF177" s="216">
        <v>0</v>
      </c>
      <c r="AG177" s="216">
        <v>0</v>
      </c>
      <c r="AH177" s="216">
        <v>0</v>
      </c>
      <c r="AI177" s="17">
        <f t="shared" si="18"/>
        <v>0</v>
      </c>
      <c r="AJ177" s="12">
        <f t="shared" si="17"/>
        <v>0</v>
      </c>
      <c r="AK177" s="113">
        <v>0</v>
      </c>
      <c r="AL177" s="252">
        <v>0</v>
      </c>
      <c r="AM177" s="255">
        <v>0</v>
      </c>
      <c r="AN177" s="254">
        <v>0</v>
      </c>
      <c r="AO177" s="253">
        <v>0</v>
      </c>
      <c r="AQ177" s="87"/>
    </row>
    <row r="178" spans="1:43" ht="18.75">
      <c r="A178" s="18">
        <v>520392</v>
      </c>
      <c r="B178" s="93">
        <v>168</v>
      </c>
      <c r="C178" s="19" t="s">
        <v>214</v>
      </c>
      <c r="D178" s="12">
        <f t="shared" si="14"/>
        <v>5495</v>
      </c>
      <c r="E178" s="113">
        <v>472</v>
      </c>
      <c r="F178" s="252">
        <v>0</v>
      </c>
      <c r="G178" s="252">
        <v>0</v>
      </c>
      <c r="H178" s="252">
        <v>0</v>
      </c>
      <c r="I178" s="252">
        <v>0</v>
      </c>
      <c r="J178" s="252">
        <v>0</v>
      </c>
      <c r="K178" s="252">
        <v>0</v>
      </c>
      <c r="L178" s="253">
        <v>5023</v>
      </c>
      <c r="M178" s="90">
        <f t="shared" si="15"/>
        <v>5855</v>
      </c>
      <c r="N178" s="252">
        <v>550</v>
      </c>
      <c r="O178" s="252">
        <v>0</v>
      </c>
      <c r="P178" s="252">
        <v>0</v>
      </c>
      <c r="Q178" s="252">
        <v>3235</v>
      </c>
      <c r="R178" s="252">
        <v>0</v>
      </c>
      <c r="S178" s="252">
        <v>0</v>
      </c>
      <c r="T178" s="252">
        <v>0</v>
      </c>
      <c r="U178" s="252">
        <v>0</v>
      </c>
      <c r="V178" s="252">
        <v>0</v>
      </c>
      <c r="W178" s="252">
        <v>0</v>
      </c>
      <c r="X178" s="252">
        <v>0</v>
      </c>
      <c r="Y178" s="253">
        <v>5305</v>
      </c>
      <c r="Z178" s="12">
        <f t="shared" si="16"/>
        <v>4</v>
      </c>
      <c r="AA178" s="113">
        <v>0</v>
      </c>
      <c r="AB178" s="216">
        <v>4</v>
      </c>
      <c r="AC178" s="216">
        <v>0</v>
      </c>
      <c r="AD178" s="217">
        <v>0</v>
      </c>
      <c r="AE178" s="33">
        <v>0</v>
      </c>
      <c r="AF178" s="216">
        <v>0</v>
      </c>
      <c r="AG178" s="216">
        <v>0</v>
      </c>
      <c r="AH178" s="216">
        <v>0</v>
      </c>
      <c r="AI178" s="17">
        <f t="shared" si="18"/>
        <v>0</v>
      </c>
      <c r="AJ178" s="12">
        <f t="shared" si="17"/>
        <v>0</v>
      </c>
      <c r="AK178" s="113">
        <v>0</v>
      </c>
      <c r="AL178" s="252">
        <v>0</v>
      </c>
      <c r="AM178" s="255">
        <v>0</v>
      </c>
      <c r="AN178" s="254">
        <v>0</v>
      </c>
      <c r="AO178" s="253">
        <v>0</v>
      </c>
      <c r="AQ178" s="87"/>
    </row>
    <row r="179" spans="1:43" ht="30">
      <c r="A179" s="18">
        <v>520405</v>
      </c>
      <c r="B179" s="93">
        <v>169</v>
      </c>
      <c r="C179" s="19" t="s">
        <v>215</v>
      </c>
      <c r="D179" s="12">
        <f t="shared" si="14"/>
        <v>2256</v>
      </c>
      <c r="E179" s="113">
        <v>0</v>
      </c>
      <c r="F179" s="252">
        <v>0</v>
      </c>
      <c r="G179" s="252">
        <v>0</v>
      </c>
      <c r="H179" s="252">
        <v>0</v>
      </c>
      <c r="I179" s="252">
        <v>0</v>
      </c>
      <c r="J179" s="252">
        <v>0</v>
      </c>
      <c r="K179" s="252">
        <v>0</v>
      </c>
      <c r="L179" s="253">
        <v>2256</v>
      </c>
      <c r="M179" s="90">
        <f t="shared" si="15"/>
        <v>1655</v>
      </c>
      <c r="N179" s="252">
        <v>0</v>
      </c>
      <c r="O179" s="252">
        <v>0</v>
      </c>
      <c r="P179" s="252">
        <v>0</v>
      </c>
      <c r="Q179" s="252">
        <v>0</v>
      </c>
      <c r="R179" s="252">
        <v>0</v>
      </c>
      <c r="S179" s="252">
        <v>0</v>
      </c>
      <c r="T179" s="252">
        <v>0</v>
      </c>
      <c r="U179" s="252">
        <v>0</v>
      </c>
      <c r="V179" s="252">
        <v>0</v>
      </c>
      <c r="W179" s="252">
        <v>0</v>
      </c>
      <c r="X179" s="252">
        <v>0</v>
      </c>
      <c r="Y179" s="253">
        <v>1655</v>
      </c>
      <c r="Z179" s="12">
        <f t="shared" si="16"/>
        <v>0</v>
      </c>
      <c r="AA179" s="113">
        <v>0</v>
      </c>
      <c r="AB179" s="216">
        <v>0</v>
      </c>
      <c r="AC179" s="216">
        <v>0</v>
      </c>
      <c r="AD179" s="217">
        <v>0</v>
      </c>
      <c r="AE179" s="33">
        <v>0</v>
      </c>
      <c r="AF179" s="216">
        <v>0</v>
      </c>
      <c r="AG179" s="216">
        <v>0</v>
      </c>
      <c r="AH179" s="216">
        <v>0</v>
      </c>
      <c r="AI179" s="17">
        <f t="shared" si="18"/>
        <v>0</v>
      </c>
      <c r="AJ179" s="12">
        <f t="shared" si="17"/>
        <v>0</v>
      </c>
      <c r="AK179" s="113">
        <v>0</v>
      </c>
      <c r="AL179" s="252">
        <v>0</v>
      </c>
      <c r="AM179" s="255">
        <v>0</v>
      </c>
      <c r="AN179" s="254">
        <v>0</v>
      </c>
      <c r="AO179" s="253">
        <v>0</v>
      </c>
      <c r="AQ179" s="87"/>
    </row>
    <row r="180" spans="1:43" ht="18.75">
      <c r="A180" s="18">
        <v>520287</v>
      </c>
      <c r="B180" s="93">
        <v>170</v>
      </c>
      <c r="C180" s="19" t="s">
        <v>216</v>
      </c>
      <c r="D180" s="12">
        <f t="shared" si="14"/>
        <v>1152</v>
      </c>
      <c r="E180" s="113">
        <v>0</v>
      </c>
      <c r="F180" s="252">
        <v>0</v>
      </c>
      <c r="G180" s="252">
        <v>0</v>
      </c>
      <c r="H180" s="252">
        <v>0</v>
      </c>
      <c r="I180" s="252">
        <v>0</v>
      </c>
      <c r="J180" s="252">
        <v>0</v>
      </c>
      <c r="K180" s="252">
        <v>0</v>
      </c>
      <c r="L180" s="253">
        <v>1152</v>
      </c>
      <c r="M180" s="90">
        <f t="shared" si="15"/>
        <v>689</v>
      </c>
      <c r="N180" s="252">
        <v>0</v>
      </c>
      <c r="O180" s="252">
        <v>0</v>
      </c>
      <c r="P180" s="252">
        <v>0</v>
      </c>
      <c r="Q180" s="252">
        <v>0</v>
      </c>
      <c r="R180" s="252">
        <v>0</v>
      </c>
      <c r="S180" s="252">
        <v>0</v>
      </c>
      <c r="T180" s="252">
        <v>0</v>
      </c>
      <c r="U180" s="252">
        <v>0</v>
      </c>
      <c r="V180" s="252">
        <v>0</v>
      </c>
      <c r="W180" s="252">
        <v>0</v>
      </c>
      <c r="X180" s="252">
        <v>0</v>
      </c>
      <c r="Y180" s="253">
        <v>689</v>
      </c>
      <c r="Z180" s="12">
        <f t="shared" si="16"/>
        <v>5</v>
      </c>
      <c r="AA180" s="113">
        <v>0</v>
      </c>
      <c r="AB180" s="216">
        <v>5</v>
      </c>
      <c r="AC180" s="216">
        <v>0</v>
      </c>
      <c r="AD180" s="217">
        <v>0</v>
      </c>
      <c r="AE180" s="33">
        <v>0</v>
      </c>
      <c r="AF180" s="216">
        <v>0</v>
      </c>
      <c r="AG180" s="216">
        <v>0</v>
      </c>
      <c r="AH180" s="216">
        <v>0</v>
      </c>
      <c r="AI180" s="17">
        <f t="shared" si="18"/>
        <v>0</v>
      </c>
      <c r="AJ180" s="12">
        <f t="shared" si="17"/>
        <v>0</v>
      </c>
      <c r="AK180" s="113">
        <v>0</v>
      </c>
      <c r="AL180" s="252">
        <v>0</v>
      </c>
      <c r="AM180" s="255">
        <v>0</v>
      </c>
      <c r="AN180" s="254">
        <v>0</v>
      </c>
      <c r="AO180" s="253">
        <v>0</v>
      </c>
      <c r="AQ180" s="87"/>
    </row>
    <row r="181" spans="1:43" ht="18.75">
      <c r="A181" s="18">
        <v>520246</v>
      </c>
      <c r="B181" s="93">
        <v>171</v>
      </c>
      <c r="C181" s="19" t="s">
        <v>217</v>
      </c>
      <c r="D181" s="12">
        <f t="shared" si="14"/>
        <v>1513</v>
      </c>
      <c r="E181" s="113">
        <v>0</v>
      </c>
      <c r="F181" s="252">
        <v>0</v>
      </c>
      <c r="G181" s="252">
        <v>0</v>
      </c>
      <c r="H181" s="252">
        <v>0</v>
      </c>
      <c r="I181" s="252">
        <v>0</v>
      </c>
      <c r="J181" s="252">
        <v>0</v>
      </c>
      <c r="K181" s="252">
        <v>0</v>
      </c>
      <c r="L181" s="253">
        <v>1513</v>
      </c>
      <c r="M181" s="90">
        <f t="shared" si="15"/>
        <v>1029</v>
      </c>
      <c r="N181" s="252">
        <v>0</v>
      </c>
      <c r="O181" s="252">
        <v>0</v>
      </c>
      <c r="P181" s="252">
        <v>0</v>
      </c>
      <c r="Q181" s="252">
        <v>0</v>
      </c>
      <c r="R181" s="252">
        <v>0</v>
      </c>
      <c r="S181" s="252">
        <v>0</v>
      </c>
      <c r="T181" s="252">
        <v>0</v>
      </c>
      <c r="U181" s="252">
        <v>0</v>
      </c>
      <c r="V181" s="252">
        <v>0</v>
      </c>
      <c r="W181" s="252">
        <v>0</v>
      </c>
      <c r="X181" s="252">
        <v>0</v>
      </c>
      <c r="Y181" s="253">
        <v>1029</v>
      </c>
      <c r="Z181" s="12">
        <f t="shared" si="16"/>
        <v>1</v>
      </c>
      <c r="AA181" s="113">
        <v>0</v>
      </c>
      <c r="AB181" s="216">
        <v>1</v>
      </c>
      <c r="AC181" s="216">
        <v>0</v>
      </c>
      <c r="AD181" s="217">
        <v>0</v>
      </c>
      <c r="AE181" s="33">
        <v>0</v>
      </c>
      <c r="AF181" s="216">
        <v>0</v>
      </c>
      <c r="AG181" s="216">
        <v>0</v>
      </c>
      <c r="AH181" s="216">
        <v>0</v>
      </c>
      <c r="AI181" s="17">
        <f t="shared" si="18"/>
        <v>0</v>
      </c>
      <c r="AJ181" s="12">
        <f t="shared" si="17"/>
        <v>0</v>
      </c>
      <c r="AK181" s="113">
        <v>0</v>
      </c>
      <c r="AL181" s="252">
        <v>0</v>
      </c>
      <c r="AM181" s="255">
        <v>0</v>
      </c>
      <c r="AN181" s="254">
        <v>0</v>
      </c>
      <c r="AO181" s="253">
        <v>0</v>
      </c>
      <c r="AQ181" s="87"/>
    </row>
    <row r="182" spans="1:43" ht="18.75">
      <c r="A182" s="18">
        <v>520285</v>
      </c>
      <c r="B182" s="93">
        <v>172</v>
      </c>
      <c r="C182" s="19" t="s">
        <v>218</v>
      </c>
      <c r="D182" s="12">
        <f t="shared" si="14"/>
        <v>826</v>
      </c>
      <c r="E182" s="113">
        <v>826</v>
      </c>
      <c r="F182" s="252">
        <v>0</v>
      </c>
      <c r="G182" s="252">
        <v>0</v>
      </c>
      <c r="H182" s="252">
        <v>0</v>
      </c>
      <c r="I182" s="252">
        <v>0</v>
      </c>
      <c r="J182" s="252">
        <v>0</v>
      </c>
      <c r="K182" s="252">
        <v>0</v>
      </c>
      <c r="L182" s="253">
        <v>0</v>
      </c>
      <c r="M182" s="90">
        <f t="shared" si="15"/>
        <v>689</v>
      </c>
      <c r="N182" s="252">
        <v>689</v>
      </c>
      <c r="O182" s="252">
        <v>0</v>
      </c>
      <c r="P182" s="252">
        <v>0</v>
      </c>
      <c r="Q182" s="252">
        <v>0</v>
      </c>
      <c r="R182" s="252">
        <v>0</v>
      </c>
      <c r="S182" s="252">
        <v>0</v>
      </c>
      <c r="T182" s="252">
        <v>0</v>
      </c>
      <c r="U182" s="252">
        <v>0</v>
      </c>
      <c r="V182" s="252">
        <v>0</v>
      </c>
      <c r="W182" s="252">
        <v>0</v>
      </c>
      <c r="X182" s="252">
        <v>0</v>
      </c>
      <c r="Y182" s="253">
        <v>0</v>
      </c>
      <c r="Z182" s="12">
        <f t="shared" si="16"/>
        <v>123</v>
      </c>
      <c r="AA182" s="113">
        <v>123</v>
      </c>
      <c r="AB182" s="216">
        <v>0</v>
      </c>
      <c r="AC182" s="216">
        <v>0</v>
      </c>
      <c r="AD182" s="217">
        <v>0</v>
      </c>
      <c r="AE182" s="33">
        <v>0</v>
      </c>
      <c r="AF182" s="216">
        <v>0</v>
      </c>
      <c r="AG182" s="216">
        <v>0</v>
      </c>
      <c r="AH182" s="216">
        <v>0</v>
      </c>
      <c r="AI182" s="17">
        <f t="shared" si="18"/>
        <v>0</v>
      </c>
      <c r="AJ182" s="12">
        <f t="shared" si="17"/>
        <v>0</v>
      </c>
      <c r="AK182" s="113">
        <v>0</v>
      </c>
      <c r="AL182" s="252">
        <v>0</v>
      </c>
      <c r="AM182" s="255">
        <v>0</v>
      </c>
      <c r="AN182" s="254">
        <v>0</v>
      </c>
      <c r="AO182" s="253">
        <v>0</v>
      </c>
      <c r="AQ182" s="87"/>
    </row>
    <row r="183" spans="1:43" ht="18.75">
      <c r="A183" s="18">
        <v>520263</v>
      </c>
      <c r="B183" s="93">
        <v>173</v>
      </c>
      <c r="C183" s="19" t="s">
        <v>219</v>
      </c>
      <c r="D183" s="12">
        <f t="shared" si="14"/>
        <v>0</v>
      </c>
      <c r="E183" s="113">
        <v>0</v>
      </c>
      <c r="F183" s="252">
        <v>0</v>
      </c>
      <c r="G183" s="252">
        <v>0</v>
      </c>
      <c r="H183" s="252">
        <v>0</v>
      </c>
      <c r="I183" s="252">
        <v>0</v>
      </c>
      <c r="J183" s="252">
        <v>0</v>
      </c>
      <c r="K183" s="252">
        <v>0</v>
      </c>
      <c r="L183" s="253">
        <v>0</v>
      </c>
      <c r="M183" s="90">
        <f t="shared" si="15"/>
        <v>0</v>
      </c>
      <c r="N183" s="252">
        <v>0</v>
      </c>
      <c r="O183" s="252">
        <v>0</v>
      </c>
      <c r="P183" s="252">
        <v>0</v>
      </c>
      <c r="Q183" s="252">
        <v>0</v>
      </c>
      <c r="R183" s="252">
        <v>0</v>
      </c>
      <c r="S183" s="252">
        <v>0</v>
      </c>
      <c r="T183" s="252">
        <v>0</v>
      </c>
      <c r="U183" s="252">
        <v>0</v>
      </c>
      <c r="V183" s="252">
        <v>0</v>
      </c>
      <c r="W183" s="252">
        <v>0</v>
      </c>
      <c r="X183" s="252">
        <v>0</v>
      </c>
      <c r="Y183" s="253">
        <v>0</v>
      </c>
      <c r="Z183" s="12">
        <f t="shared" si="16"/>
        <v>0</v>
      </c>
      <c r="AA183" s="113">
        <v>0</v>
      </c>
      <c r="AB183" s="216">
        <v>0</v>
      </c>
      <c r="AC183" s="216">
        <v>0</v>
      </c>
      <c r="AD183" s="217">
        <v>0</v>
      </c>
      <c r="AE183" s="33">
        <v>0</v>
      </c>
      <c r="AF183" s="216">
        <v>0</v>
      </c>
      <c r="AG183" s="216">
        <v>0</v>
      </c>
      <c r="AH183" s="216">
        <v>0</v>
      </c>
      <c r="AI183" s="17">
        <f t="shared" si="18"/>
        <v>0</v>
      </c>
      <c r="AJ183" s="12">
        <f t="shared" si="17"/>
        <v>0</v>
      </c>
      <c r="AK183" s="113">
        <v>0</v>
      </c>
      <c r="AL183" s="252">
        <v>0</v>
      </c>
      <c r="AM183" s="255">
        <v>0</v>
      </c>
      <c r="AN183" s="254">
        <v>7388</v>
      </c>
      <c r="AO183" s="253">
        <v>0</v>
      </c>
      <c r="AQ183" s="87"/>
    </row>
    <row r="184" spans="1:43" ht="18.75">
      <c r="A184" s="18">
        <v>520252</v>
      </c>
      <c r="B184" s="93">
        <v>174</v>
      </c>
      <c r="C184" s="19" t="s">
        <v>220</v>
      </c>
      <c r="D184" s="12">
        <f t="shared" si="14"/>
        <v>150</v>
      </c>
      <c r="E184" s="113">
        <v>150</v>
      </c>
      <c r="F184" s="252">
        <v>0</v>
      </c>
      <c r="G184" s="252">
        <v>0</v>
      </c>
      <c r="H184" s="252">
        <v>0</v>
      </c>
      <c r="I184" s="252">
        <v>0</v>
      </c>
      <c r="J184" s="252">
        <v>0</v>
      </c>
      <c r="K184" s="252">
        <v>0</v>
      </c>
      <c r="L184" s="253">
        <v>0</v>
      </c>
      <c r="M184" s="90">
        <f t="shared" si="15"/>
        <v>4601</v>
      </c>
      <c r="N184" s="252">
        <v>4601</v>
      </c>
      <c r="O184" s="252">
        <v>0</v>
      </c>
      <c r="P184" s="252">
        <v>0</v>
      </c>
      <c r="Q184" s="252">
        <v>0</v>
      </c>
      <c r="R184" s="252">
        <v>0</v>
      </c>
      <c r="S184" s="252">
        <v>0</v>
      </c>
      <c r="T184" s="252">
        <v>0</v>
      </c>
      <c r="U184" s="252">
        <v>0</v>
      </c>
      <c r="V184" s="252">
        <v>0</v>
      </c>
      <c r="W184" s="252">
        <v>0</v>
      </c>
      <c r="X184" s="252">
        <v>0</v>
      </c>
      <c r="Y184" s="253">
        <v>0</v>
      </c>
      <c r="Z184" s="12">
        <f t="shared" si="16"/>
        <v>0</v>
      </c>
      <c r="AA184" s="113">
        <v>0</v>
      </c>
      <c r="AB184" s="216">
        <v>0</v>
      </c>
      <c r="AC184" s="216">
        <v>0</v>
      </c>
      <c r="AD184" s="217">
        <v>0</v>
      </c>
      <c r="AE184" s="33">
        <v>0</v>
      </c>
      <c r="AF184" s="216">
        <v>0</v>
      </c>
      <c r="AG184" s="216">
        <v>0</v>
      </c>
      <c r="AH184" s="216">
        <v>0</v>
      </c>
      <c r="AI184" s="17">
        <f t="shared" si="18"/>
        <v>0</v>
      </c>
      <c r="AJ184" s="12">
        <f t="shared" si="17"/>
        <v>0</v>
      </c>
      <c r="AK184" s="113">
        <v>0</v>
      </c>
      <c r="AL184" s="252">
        <v>0</v>
      </c>
      <c r="AM184" s="255">
        <v>0</v>
      </c>
      <c r="AN184" s="254">
        <v>0</v>
      </c>
      <c r="AO184" s="253">
        <v>0</v>
      </c>
      <c r="AQ184" s="87"/>
    </row>
    <row r="185" spans="1:43" ht="18.75">
      <c r="A185" s="18">
        <v>520404</v>
      </c>
      <c r="B185" s="93">
        <v>175</v>
      </c>
      <c r="C185" s="19" t="s">
        <v>221</v>
      </c>
      <c r="D185" s="12">
        <f t="shared" si="14"/>
        <v>0</v>
      </c>
      <c r="E185" s="113">
        <v>0</v>
      </c>
      <c r="F185" s="252">
        <v>0</v>
      </c>
      <c r="G185" s="252">
        <v>0</v>
      </c>
      <c r="H185" s="252">
        <v>0</v>
      </c>
      <c r="I185" s="252">
        <v>0</v>
      </c>
      <c r="J185" s="252">
        <v>0</v>
      </c>
      <c r="K185" s="252">
        <v>0</v>
      </c>
      <c r="L185" s="253">
        <v>0</v>
      </c>
      <c r="M185" s="90">
        <f t="shared" si="15"/>
        <v>0</v>
      </c>
      <c r="N185" s="252">
        <v>0</v>
      </c>
      <c r="O185" s="252">
        <v>0</v>
      </c>
      <c r="P185" s="252">
        <v>0</v>
      </c>
      <c r="Q185" s="252">
        <v>0</v>
      </c>
      <c r="R185" s="252">
        <v>0</v>
      </c>
      <c r="S185" s="252">
        <v>0</v>
      </c>
      <c r="T185" s="252">
        <v>0</v>
      </c>
      <c r="U185" s="252">
        <v>0</v>
      </c>
      <c r="V185" s="252">
        <v>0</v>
      </c>
      <c r="W185" s="252">
        <v>0</v>
      </c>
      <c r="X185" s="252">
        <v>0</v>
      </c>
      <c r="Y185" s="253">
        <v>0</v>
      </c>
      <c r="Z185" s="12">
        <f t="shared" si="16"/>
        <v>0</v>
      </c>
      <c r="AA185" s="113">
        <v>0</v>
      </c>
      <c r="AB185" s="216">
        <v>0</v>
      </c>
      <c r="AC185" s="216">
        <v>0</v>
      </c>
      <c r="AD185" s="217">
        <v>0</v>
      </c>
      <c r="AE185" s="33">
        <v>55</v>
      </c>
      <c r="AF185" s="216">
        <v>0</v>
      </c>
      <c r="AG185" s="216">
        <v>0</v>
      </c>
      <c r="AH185" s="216">
        <v>0</v>
      </c>
      <c r="AI185" s="17">
        <f t="shared" si="18"/>
        <v>55</v>
      </c>
      <c r="AJ185" s="12">
        <f t="shared" si="17"/>
        <v>0</v>
      </c>
      <c r="AK185" s="113">
        <v>0</v>
      </c>
      <c r="AL185" s="252">
        <v>0</v>
      </c>
      <c r="AM185" s="255">
        <v>0</v>
      </c>
      <c r="AN185" s="254">
        <v>0</v>
      </c>
      <c r="AO185" s="253">
        <v>0</v>
      </c>
      <c r="AQ185" s="87"/>
    </row>
    <row r="186" spans="1:43" ht="18.75">
      <c r="A186" s="18">
        <v>520317</v>
      </c>
      <c r="B186" s="93">
        <v>176</v>
      </c>
      <c r="C186" s="19" t="s">
        <v>222</v>
      </c>
      <c r="D186" s="12">
        <f t="shared" si="14"/>
        <v>0</v>
      </c>
      <c r="E186" s="113">
        <v>0</v>
      </c>
      <c r="F186" s="252">
        <v>0</v>
      </c>
      <c r="G186" s="252">
        <v>0</v>
      </c>
      <c r="H186" s="252">
        <v>0</v>
      </c>
      <c r="I186" s="252">
        <v>0</v>
      </c>
      <c r="J186" s="252">
        <v>0</v>
      </c>
      <c r="K186" s="252">
        <v>0</v>
      </c>
      <c r="L186" s="253">
        <v>0</v>
      </c>
      <c r="M186" s="90">
        <f t="shared" si="15"/>
        <v>0</v>
      </c>
      <c r="N186" s="252">
        <v>0</v>
      </c>
      <c r="O186" s="252">
        <v>0</v>
      </c>
      <c r="P186" s="252">
        <v>0</v>
      </c>
      <c r="Q186" s="252">
        <v>3088</v>
      </c>
      <c r="R186" s="252">
        <v>0</v>
      </c>
      <c r="S186" s="252">
        <v>0</v>
      </c>
      <c r="T186" s="252">
        <v>0</v>
      </c>
      <c r="U186" s="252">
        <v>0</v>
      </c>
      <c r="V186" s="252">
        <v>0</v>
      </c>
      <c r="W186" s="252">
        <v>0</v>
      </c>
      <c r="X186" s="252">
        <v>0</v>
      </c>
      <c r="Y186" s="253">
        <v>0</v>
      </c>
      <c r="Z186" s="12">
        <f t="shared" si="16"/>
        <v>0</v>
      </c>
      <c r="AA186" s="113">
        <v>0</v>
      </c>
      <c r="AB186" s="216">
        <v>0</v>
      </c>
      <c r="AC186" s="216">
        <v>0</v>
      </c>
      <c r="AD186" s="217">
        <v>0</v>
      </c>
      <c r="AE186" s="33">
        <v>0</v>
      </c>
      <c r="AF186" s="216">
        <v>0</v>
      </c>
      <c r="AG186" s="216">
        <v>0</v>
      </c>
      <c r="AH186" s="216">
        <v>0</v>
      </c>
      <c r="AI186" s="17">
        <f t="shared" si="18"/>
        <v>0</v>
      </c>
      <c r="AJ186" s="12">
        <f t="shared" si="17"/>
        <v>88</v>
      </c>
      <c r="AK186" s="113">
        <v>88</v>
      </c>
      <c r="AL186" s="252">
        <v>0</v>
      </c>
      <c r="AM186" s="255">
        <v>0</v>
      </c>
      <c r="AN186" s="254">
        <v>0</v>
      </c>
      <c r="AO186" s="253">
        <v>0</v>
      </c>
      <c r="AQ186" s="87"/>
    </row>
    <row r="187" spans="1:43" ht="18.75">
      <c r="A187" s="18">
        <v>520312</v>
      </c>
      <c r="B187" s="93">
        <v>177</v>
      </c>
      <c r="C187" s="19" t="s">
        <v>223</v>
      </c>
      <c r="D187" s="12">
        <f t="shared" si="14"/>
        <v>2883</v>
      </c>
      <c r="E187" s="113">
        <v>0</v>
      </c>
      <c r="F187" s="252">
        <v>0</v>
      </c>
      <c r="G187" s="252">
        <v>0</v>
      </c>
      <c r="H187" s="252">
        <v>0</v>
      </c>
      <c r="I187" s="252">
        <v>0</v>
      </c>
      <c r="J187" s="252">
        <v>0</v>
      </c>
      <c r="K187" s="252">
        <v>0</v>
      </c>
      <c r="L187" s="253">
        <v>2883</v>
      </c>
      <c r="M187" s="90">
        <f t="shared" si="15"/>
        <v>3081</v>
      </c>
      <c r="N187" s="252">
        <v>0</v>
      </c>
      <c r="O187" s="252">
        <v>0</v>
      </c>
      <c r="P187" s="252">
        <v>0</v>
      </c>
      <c r="Q187" s="252">
        <v>0</v>
      </c>
      <c r="R187" s="252">
        <v>0</v>
      </c>
      <c r="S187" s="252">
        <v>0</v>
      </c>
      <c r="T187" s="252">
        <v>0</v>
      </c>
      <c r="U187" s="252">
        <v>0</v>
      </c>
      <c r="V187" s="252">
        <v>0</v>
      </c>
      <c r="W187" s="252">
        <v>0</v>
      </c>
      <c r="X187" s="252">
        <v>0</v>
      </c>
      <c r="Y187" s="253">
        <v>3081</v>
      </c>
      <c r="Z187" s="12">
        <f t="shared" si="16"/>
        <v>12</v>
      </c>
      <c r="AA187" s="113">
        <v>0</v>
      </c>
      <c r="AB187" s="216">
        <v>12</v>
      </c>
      <c r="AC187" s="216">
        <v>0</v>
      </c>
      <c r="AD187" s="217">
        <v>0</v>
      </c>
      <c r="AE187" s="33">
        <v>0</v>
      </c>
      <c r="AF187" s="216">
        <v>0</v>
      </c>
      <c r="AG187" s="216">
        <v>0</v>
      </c>
      <c r="AH187" s="216">
        <v>0</v>
      </c>
      <c r="AI187" s="17">
        <f t="shared" si="18"/>
        <v>0</v>
      </c>
      <c r="AJ187" s="12">
        <f t="shared" si="17"/>
        <v>0</v>
      </c>
      <c r="AK187" s="113">
        <v>0</v>
      </c>
      <c r="AL187" s="252">
        <v>0</v>
      </c>
      <c r="AM187" s="255">
        <v>0</v>
      </c>
      <c r="AN187" s="254">
        <v>0</v>
      </c>
      <c r="AO187" s="253">
        <v>0</v>
      </c>
      <c r="AQ187" s="87"/>
    </row>
    <row r="188" spans="1:43" ht="18.75">
      <c r="A188" s="18">
        <v>520365</v>
      </c>
      <c r="B188" s="93">
        <v>178</v>
      </c>
      <c r="C188" s="19" t="s">
        <v>224</v>
      </c>
      <c r="D188" s="12">
        <f t="shared" si="14"/>
        <v>280</v>
      </c>
      <c r="E188" s="113">
        <v>280</v>
      </c>
      <c r="F188" s="252">
        <v>0</v>
      </c>
      <c r="G188" s="252">
        <v>0</v>
      </c>
      <c r="H188" s="252">
        <v>0</v>
      </c>
      <c r="I188" s="252">
        <v>0</v>
      </c>
      <c r="J188" s="252">
        <v>0</v>
      </c>
      <c r="K188" s="252">
        <v>0</v>
      </c>
      <c r="L188" s="253">
        <v>0</v>
      </c>
      <c r="M188" s="90">
        <f t="shared" si="15"/>
        <v>106</v>
      </c>
      <c r="N188" s="252">
        <v>106</v>
      </c>
      <c r="O188" s="252">
        <v>0</v>
      </c>
      <c r="P188" s="252">
        <v>0</v>
      </c>
      <c r="Q188" s="252">
        <v>0</v>
      </c>
      <c r="R188" s="252">
        <v>0</v>
      </c>
      <c r="S188" s="252">
        <v>0</v>
      </c>
      <c r="T188" s="252">
        <v>0</v>
      </c>
      <c r="U188" s="252">
        <v>0</v>
      </c>
      <c r="V188" s="252">
        <v>0</v>
      </c>
      <c r="W188" s="252">
        <v>0</v>
      </c>
      <c r="X188" s="252">
        <v>0</v>
      </c>
      <c r="Y188" s="253">
        <v>0</v>
      </c>
      <c r="Z188" s="12">
        <f t="shared" si="16"/>
        <v>0</v>
      </c>
      <c r="AA188" s="113">
        <v>0</v>
      </c>
      <c r="AB188" s="216">
        <v>0</v>
      </c>
      <c r="AC188" s="216">
        <v>0</v>
      </c>
      <c r="AD188" s="217">
        <v>0</v>
      </c>
      <c r="AE188" s="33">
        <v>0</v>
      </c>
      <c r="AF188" s="216">
        <v>0</v>
      </c>
      <c r="AG188" s="216">
        <v>0</v>
      </c>
      <c r="AH188" s="216">
        <v>0</v>
      </c>
      <c r="AI188" s="17">
        <f t="shared" si="18"/>
        <v>0</v>
      </c>
      <c r="AJ188" s="12">
        <f t="shared" si="17"/>
        <v>0</v>
      </c>
      <c r="AK188" s="113">
        <v>0</v>
      </c>
      <c r="AL188" s="252">
        <v>0</v>
      </c>
      <c r="AM188" s="255">
        <v>0</v>
      </c>
      <c r="AN188" s="254">
        <v>0</v>
      </c>
      <c r="AO188" s="253">
        <v>0</v>
      </c>
      <c r="AQ188" s="87"/>
    </row>
    <row r="189" spans="1:43" ht="18.75">
      <c r="A189" s="18">
        <v>520354</v>
      </c>
      <c r="B189" s="93">
        <v>179</v>
      </c>
      <c r="C189" s="19" t="s">
        <v>225</v>
      </c>
      <c r="D189" s="12">
        <f t="shared" si="14"/>
        <v>0</v>
      </c>
      <c r="E189" s="113">
        <v>0</v>
      </c>
      <c r="F189" s="252">
        <v>0</v>
      </c>
      <c r="G189" s="252">
        <v>0</v>
      </c>
      <c r="H189" s="252">
        <v>0</v>
      </c>
      <c r="I189" s="252">
        <v>0</v>
      </c>
      <c r="J189" s="252">
        <v>0</v>
      </c>
      <c r="K189" s="252">
        <v>0</v>
      </c>
      <c r="L189" s="253">
        <v>0</v>
      </c>
      <c r="M189" s="90">
        <f t="shared" si="15"/>
        <v>1656</v>
      </c>
      <c r="N189" s="252">
        <v>0</v>
      </c>
      <c r="O189" s="252">
        <v>0</v>
      </c>
      <c r="P189" s="252">
        <v>0</v>
      </c>
      <c r="Q189" s="252">
        <v>0</v>
      </c>
      <c r="R189" s="252">
        <v>0</v>
      </c>
      <c r="S189" s="252">
        <v>0</v>
      </c>
      <c r="T189" s="252">
        <v>0</v>
      </c>
      <c r="U189" s="252">
        <v>0</v>
      </c>
      <c r="V189" s="252">
        <v>0</v>
      </c>
      <c r="W189" s="252">
        <v>0</v>
      </c>
      <c r="X189" s="252">
        <v>1656</v>
      </c>
      <c r="Y189" s="253">
        <v>0</v>
      </c>
      <c r="Z189" s="12">
        <f t="shared" si="16"/>
        <v>0</v>
      </c>
      <c r="AA189" s="113">
        <v>0</v>
      </c>
      <c r="AB189" s="216">
        <v>0</v>
      </c>
      <c r="AC189" s="216">
        <v>0</v>
      </c>
      <c r="AD189" s="217">
        <v>0</v>
      </c>
      <c r="AE189" s="33">
        <v>0</v>
      </c>
      <c r="AF189" s="216">
        <v>0</v>
      </c>
      <c r="AG189" s="216">
        <v>0</v>
      </c>
      <c r="AH189" s="216">
        <v>0</v>
      </c>
      <c r="AI189" s="17">
        <f t="shared" si="18"/>
        <v>0</v>
      </c>
      <c r="AJ189" s="12">
        <f t="shared" si="17"/>
        <v>0</v>
      </c>
      <c r="AK189" s="113">
        <v>0</v>
      </c>
      <c r="AL189" s="252">
        <v>0</v>
      </c>
      <c r="AM189" s="255">
        <v>0</v>
      </c>
      <c r="AN189" s="254">
        <v>0</v>
      </c>
      <c r="AO189" s="253">
        <v>0</v>
      </c>
      <c r="AQ189" s="87"/>
    </row>
    <row r="190" spans="1:43" ht="18.75">
      <c r="A190" s="18">
        <v>520410</v>
      </c>
      <c r="B190" s="93">
        <v>180</v>
      </c>
      <c r="C190" s="19" t="s">
        <v>226</v>
      </c>
      <c r="D190" s="12">
        <f t="shared" si="14"/>
        <v>0</v>
      </c>
      <c r="E190" s="113">
        <v>0</v>
      </c>
      <c r="F190" s="252">
        <v>0</v>
      </c>
      <c r="G190" s="252">
        <v>0</v>
      </c>
      <c r="H190" s="252">
        <v>0</v>
      </c>
      <c r="I190" s="252">
        <v>0</v>
      </c>
      <c r="J190" s="252">
        <v>0</v>
      </c>
      <c r="K190" s="252">
        <v>0</v>
      </c>
      <c r="L190" s="253">
        <v>0</v>
      </c>
      <c r="M190" s="90">
        <f t="shared" si="15"/>
        <v>52</v>
      </c>
      <c r="N190" s="252">
        <v>0</v>
      </c>
      <c r="O190" s="252">
        <v>0</v>
      </c>
      <c r="P190" s="252">
        <v>0</v>
      </c>
      <c r="Q190" s="252">
        <v>0</v>
      </c>
      <c r="R190" s="252">
        <v>0</v>
      </c>
      <c r="S190" s="252">
        <v>0</v>
      </c>
      <c r="T190" s="252">
        <v>0</v>
      </c>
      <c r="U190" s="252">
        <v>0</v>
      </c>
      <c r="V190" s="252">
        <v>0</v>
      </c>
      <c r="W190" s="252">
        <v>0</v>
      </c>
      <c r="X190" s="252">
        <v>52</v>
      </c>
      <c r="Y190" s="253">
        <v>0</v>
      </c>
      <c r="Z190" s="12">
        <f t="shared" si="16"/>
        <v>0</v>
      </c>
      <c r="AA190" s="113">
        <v>0</v>
      </c>
      <c r="AB190" s="216">
        <v>0</v>
      </c>
      <c r="AC190" s="216">
        <v>0</v>
      </c>
      <c r="AD190" s="217">
        <v>0</v>
      </c>
      <c r="AE190" s="33">
        <v>0</v>
      </c>
      <c r="AF190" s="216">
        <v>0</v>
      </c>
      <c r="AG190" s="216">
        <v>0</v>
      </c>
      <c r="AH190" s="216">
        <v>0</v>
      </c>
      <c r="AI190" s="17">
        <f t="shared" si="18"/>
        <v>0</v>
      </c>
      <c r="AJ190" s="12">
        <f t="shared" si="17"/>
        <v>0</v>
      </c>
      <c r="AK190" s="113">
        <v>0</v>
      </c>
      <c r="AL190" s="252">
        <v>0</v>
      </c>
      <c r="AM190" s="255">
        <v>0</v>
      </c>
      <c r="AN190" s="254">
        <v>0</v>
      </c>
      <c r="AO190" s="253">
        <v>0</v>
      </c>
      <c r="AQ190" s="87"/>
    </row>
    <row r="191" spans="1:43" ht="18.75">
      <c r="A191" s="18">
        <v>520382</v>
      </c>
      <c r="B191" s="93">
        <v>181</v>
      </c>
      <c r="C191" s="19" t="s">
        <v>227</v>
      </c>
      <c r="D191" s="12">
        <f t="shared" si="14"/>
        <v>0</v>
      </c>
      <c r="E191" s="113">
        <v>0</v>
      </c>
      <c r="F191" s="252">
        <v>0</v>
      </c>
      <c r="G191" s="252">
        <v>0</v>
      </c>
      <c r="H191" s="252">
        <v>0</v>
      </c>
      <c r="I191" s="252">
        <v>0</v>
      </c>
      <c r="J191" s="252">
        <v>0</v>
      </c>
      <c r="K191" s="252">
        <v>0</v>
      </c>
      <c r="L191" s="253">
        <v>0</v>
      </c>
      <c r="M191" s="90">
        <f t="shared" si="15"/>
        <v>0</v>
      </c>
      <c r="N191" s="252">
        <v>0</v>
      </c>
      <c r="O191" s="252">
        <v>0</v>
      </c>
      <c r="P191" s="252">
        <v>0</v>
      </c>
      <c r="Q191" s="252">
        <v>0</v>
      </c>
      <c r="R191" s="252">
        <v>0</v>
      </c>
      <c r="S191" s="252">
        <v>0</v>
      </c>
      <c r="T191" s="252">
        <v>0</v>
      </c>
      <c r="U191" s="252">
        <v>0</v>
      </c>
      <c r="V191" s="252">
        <v>0</v>
      </c>
      <c r="W191" s="252">
        <v>0</v>
      </c>
      <c r="X191" s="252">
        <v>0</v>
      </c>
      <c r="Y191" s="253">
        <v>0</v>
      </c>
      <c r="Z191" s="12">
        <f t="shared" si="16"/>
        <v>0</v>
      </c>
      <c r="AA191" s="113">
        <v>0</v>
      </c>
      <c r="AB191" s="216">
        <v>0</v>
      </c>
      <c r="AC191" s="216">
        <v>0</v>
      </c>
      <c r="AD191" s="217">
        <v>0</v>
      </c>
      <c r="AE191" s="33">
        <v>0</v>
      </c>
      <c r="AF191" s="216">
        <v>0</v>
      </c>
      <c r="AG191" s="216">
        <v>0</v>
      </c>
      <c r="AH191" s="216">
        <v>0</v>
      </c>
      <c r="AI191" s="17">
        <f t="shared" si="18"/>
        <v>0</v>
      </c>
      <c r="AJ191" s="12">
        <f t="shared" si="17"/>
        <v>120</v>
      </c>
      <c r="AK191" s="113">
        <v>0</v>
      </c>
      <c r="AL191" s="252">
        <v>0</v>
      </c>
      <c r="AM191" s="255">
        <v>120</v>
      </c>
      <c r="AN191" s="254">
        <v>0</v>
      </c>
      <c r="AO191" s="253">
        <v>0</v>
      </c>
      <c r="AQ191" s="87"/>
    </row>
    <row r="192" spans="1:43" ht="18.75">
      <c r="A192" s="18">
        <v>520230</v>
      </c>
      <c r="B192" s="93">
        <v>182</v>
      </c>
      <c r="C192" s="19" t="s">
        <v>228</v>
      </c>
      <c r="D192" s="12">
        <f t="shared" si="14"/>
        <v>5684</v>
      </c>
      <c r="E192" s="113">
        <v>0</v>
      </c>
      <c r="F192" s="252">
        <v>0</v>
      </c>
      <c r="G192" s="252">
        <v>0</v>
      </c>
      <c r="H192" s="252">
        <v>0</v>
      </c>
      <c r="I192" s="252">
        <v>0</v>
      </c>
      <c r="J192" s="252">
        <v>0</v>
      </c>
      <c r="K192" s="252">
        <v>0</v>
      </c>
      <c r="L192" s="253">
        <v>5684</v>
      </c>
      <c r="M192" s="90">
        <f t="shared" si="15"/>
        <v>882</v>
      </c>
      <c r="N192" s="252">
        <v>0</v>
      </c>
      <c r="O192" s="252">
        <v>0</v>
      </c>
      <c r="P192" s="252">
        <v>0</v>
      </c>
      <c r="Q192" s="252">
        <v>0</v>
      </c>
      <c r="R192" s="252">
        <v>0</v>
      </c>
      <c r="S192" s="252">
        <v>0</v>
      </c>
      <c r="T192" s="252">
        <v>0</v>
      </c>
      <c r="U192" s="252">
        <v>0</v>
      </c>
      <c r="V192" s="252">
        <v>0</v>
      </c>
      <c r="W192" s="252">
        <v>0</v>
      </c>
      <c r="X192" s="252">
        <v>0</v>
      </c>
      <c r="Y192" s="253">
        <v>882</v>
      </c>
      <c r="Z192" s="12">
        <f t="shared" si="16"/>
        <v>1</v>
      </c>
      <c r="AA192" s="113">
        <v>0</v>
      </c>
      <c r="AB192" s="216">
        <v>1</v>
      </c>
      <c r="AC192" s="216">
        <v>0</v>
      </c>
      <c r="AD192" s="217">
        <v>0</v>
      </c>
      <c r="AE192" s="33">
        <v>0</v>
      </c>
      <c r="AF192" s="216">
        <v>0</v>
      </c>
      <c r="AG192" s="216">
        <v>0</v>
      </c>
      <c r="AH192" s="216">
        <v>0</v>
      </c>
      <c r="AI192" s="17">
        <f t="shared" si="18"/>
        <v>0</v>
      </c>
      <c r="AJ192" s="12">
        <f t="shared" si="17"/>
        <v>0</v>
      </c>
      <c r="AK192" s="113">
        <v>0</v>
      </c>
      <c r="AL192" s="252">
        <v>0</v>
      </c>
      <c r="AM192" s="255">
        <v>0</v>
      </c>
      <c r="AN192" s="254">
        <v>0</v>
      </c>
      <c r="AO192" s="253">
        <v>0</v>
      </c>
      <c r="AQ192" s="87"/>
    </row>
    <row r="193" spans="1:43" ht="30">
      <c r="A193" s="18">
        <v>520220</v>
      </c>
      <c r="B193" s="93">
        <v>183</v>
      </c>
      <c r="C193" s="19" t="s">
        <v>229</v>
      </c>
      <c r="D193" s="12">
        <f t="shared" si="14"/>
        <v>0</v>
      </c>
      <c r="E193" s="113">
        <v>0</v>
      </c>
      <c r="F193" s="252">
        <v>0</v>
      </c>
      <c r="G193" s="252">
        <v>0</v>
      </c>
      <c r="H193" s="252">
        <v>0</v>
      </c>
      <c r="I193" s="252">
        <v>0</v>
      </c>
      <c r="J193" s="252">
        <v>0</v>
      </c>
      <c r="K193" s="252">
        <v>0</v>
      </c>
      <c r="L193" s="253">
        <v>0</v>
      </c>
      <c r="M193" s="90">
        <f t="shared" si="15"/>
        <v>832</v>
      </c>
      <c r="N193" s="252">
        <v>0</v>
      </c>
      <c r="O193" s="252">
        <v>0</v>
      </c>
      <c r="P193" s="252">
        <v>0</v>
      </c>
      <c r="Q193" s="252">
        <v>0</v>
      </c>
      <c r="R193" s="252">
        <v>0</v>
      </c>
      <c r="S193" s="252">
        <v>0</v>
      </c>
      <c r="T193" s="252">
        <v>0</v>
      </c>
      <c r="U193" s="252">
        <v>0</v>
      </c>
      <c r="V193" s="252">
        <v>0</v>
      </c>
      <c r="W193" s="252">
        <v>0</v>
      </c>
      <c r="X193" s="252">
        <v>832</v>
      </c>
      <c r="Y193" s="253">
        <v>0</v>
      </c>
      <c r="Z193" s="12">
        <f t="shared" si="16"/>
        <v>0</v>
      </c>
      <c r="AA193" s="113">
        <v>0</v>
      </c>
      <c r="AB193" s="216">
        <v>0</v>
      </c>
      <c r="AC193" s="216">
        <v>0</v>
      </c>
      <c r="AD193" s="217">
        <v>0</v>
      </c>
      <c r="AE193" s="33">
        <v>0</v>
      </c>
      <c r="AF193" s="216">
        <v>0</v>
      </c>
      <c r="AG193" s="216">
        <v>0</v>
      </c>
      <c r="AH193" s="216">
        <v>0</v>
      </c>
      <c r="AI193" s="17">
        <f t="shared" si="18"/>
        <v>0</v>
      </c>
      <c r="AJ193" s="12">
        <f t="shared" si="17"/>
        <v>0</v>
      </c>
      <c r="AK193" s="113">
        <v>0</v>
      </c>
      <c r="AL193" s="252">
        <v>0</v>
      </c>
      <c r="AM193" s="255">
        <v>0</v>
      </c>
      <c r="AN193" s="254">
        <v>0</v>
      </c>
      <c r="AO193" s="253">
        <v>0</v>
      </c>
      <c r="AQ193" s="87"/>
    </row>
    <row r="194" spans="1:43" ht="18.75">
      <c r="A194" s="18">
        <v>520256</v>
      </c>
      <c r="B194" s="93">
        <v>184</v>
      </c>
      <c r="C194" s="19" t="s">
        <v>230</v>
      </c>
      <c r="D194" s="12">
        <f t="shared" si="14"/>
        <v>758</v>
      </c>
      <c r="E194" s="113">
        <v>0</v>
      </c>
      <c r="F194" s="252">
        <v>0</v>
      </c>
      <c r="G194" s="252">
        <v>0</v>
      </c>
      <c r="H194" s="252">
        <v>0</v>
      </c>
      <c r="I194" s="252">
        <v>0</v>
      </c>
      <c r="J194" s="252">
        <v>0</v>
      </c>
      <c r="K194" s="252">
        <v>0</v>
      </c>
      <c r="L194" s="253">
        <v>758</v>
      </c>
      <c r="M194" s="90">
        <f t="shared" si="15"/>
        <v>181</v>
      </c>
      <c r="N194" s="252">
        <v>0</v>
      </c>
      <c r="O194" s="252">
        <v>0</v>
      </c>
      <c r="P194" s="252">
        <v>0</v>
      </c>
      <c r="Q194" s="252">
        <v>0</v>
      </c>
      <c r="R194" s="252">
        <v>0</v>
      </c>
      <c r="S194" s="252">
        <v>0</v>
      </c>
      <c r="T194" s="252">
        <v>0</v>
      </c>
      <c r="U194" s="252">
        <v>0</v>
      </c>
      <c r="V194" s="252">
        <v>0</v>
      </c>
      <c r="W194" s="252">
        <v>0</v>
      </c>
      <c r="X194" s="252">
        <v>0</v>
      </c>
      <c r="Y194" s="253">
        <v>181</v>
      </c>
      <c r="Z194" s="12">
        <f t="shared" si="16"/>
        <v>1</v>
      </c>
      <c r="AA194" s="113">
        <v>0</v>
      </c>
      <c r="AB194" s="216">
        <v>1</v>
      </c>
      <c r="AC194" s="216">
        <v>0</v>
      </c>
      <c r="AD194" s="217">
        <v>0</v>
      </c>
      <c r="AE194" s="33">
        <v>0</v>
      </c>
      <c r="AF194" s="216">
        <v>0</v>
      </c>
      <c r="AG194" s="216">
        <v>0</v>
      </c>
      <c r="AH194" s="216">
        <v>0</v>
      </c>
      <c r="AI194" s="17">
        <f t="shared" si="18"/>
        <v>0</v>
      </c>
      <c r="AJ194" s="12">
        <f t="shared" si="17"/>
        <v>0</v>
      </c>
      <c r="AK194" s="113">
        <v>0</v>
      </c>
      <c r="AL194" s="252">
        <v>0</v>
      </c>
      <c r="AM194" s="255">
        <v>0</v>
      </c>
      <c r="AN194" s="254">
        <v>0</v>
      </c>
      <c r="AO194" s="253">
        <v>0</v>
      </c>
      <c r="AQ194" s="87"/>
    </row>
    <row r="195" spans="1:43" ht="30">
      <c r="A195" s="18">
        <v>520227</v>
      </c>
      <c r="B195" s="93">
        <v>185</v>
      </c>
      <c r="C195" s="19" t="s">
        <v>231</v>
      </c>
      <c r="D195" s="12">
        <f t="shared" si="14"/>
        <v>353</v>
      </c>
      <c r="E195" s="113">
        <v>353</v>
      </c>
      <c r="F195" s="252">
        <v>0</v>
      </c>
      <c r="G195" s="252">
        <v>0</v>
      </c>
      <c r="H195" s="252">
        <v>0</v>
      </c>
      <c r="I195" s="252">
        <v>0</v>
      </c>
      <c r="J195" s="252">
        <v>0</v>
      </c>
      <c r="K195" s="252">
        <v>0</v>
      </c>
      <c r="L195" s="253">
        <v>0</v>
      </c>
      <c r="M195" s="90">
        <f t="shared" si="15"/>
        <v>276</v>
      </c>
      <c r="N195" s="252">
        <v>276</v>
      </c>
      <c r="O195" s="252">
        <v>0</v>
      </c>
      <c r="P195" s="252">
        <v>514</v>
      </c>
      <c r="Q195" s="252">
        <v>0</v>
      </c>
      <c r="R195" s="252">
        <v>0</v>
      </c>
      <c r="S195" s="252">
        <v>0</v>
      </c>
      <c r="T195" s="252">
        <v>0</v>
      </c>
      <c r="U195" s="252">
        <v>0</v>
      </c>
      <c r="V195" s="252">
        <v>0</v>
      </c>
      <c r="W195" s="252">
        <v>0</v>
      </c>
      <c r="X195" s="252">
        <v>0</v>
      </c>
      <c r="Y195" s="253">
        <v>0</v>
      </c>
      <c r="Z195" s="12">
        <f t="shared" si="16"/>
        <v>0</v>
      </c>
      <c r="AA195" s="113">
        <v>0</v>
      </c>
      <c r="AB195" s="216">
        <v>0</v>
      </c>
      <c r="AC195" s="216">
        <v>0</v>
      </c>
      <c r="AD195" s="217">
        <v>0</v>
      </c>
      <c r="AE195" s="33">
        <v>0</v>
      </c>
      <c r="AF195" s="216">
        <v>0</v>
      </c>
      <c r="AG195" s="216">
        <v>0</v>
      </c>
      <c r="AH195" s="216">
        <v>0</v>
      </c>
      <c r="AI195" s="17">
        <f t="shared" si="18"/>
        <v>0</v>
      </c>
      <c r="AJ195" s="12">
        <f t="shared" si="17"/>
        <v>0</v>
      </c>
      <c r="AK195" s="113">
        <v>0</v>
      </c>
      <c r="AL195" s="252">
        <v>0</v>
      </c>
      <c r="AM195" s="255">
        <v>0</v>
      </c>
      <c r="AN195" s="254">
        <v>0</v>
      </c>
      <c r="AO195" s="253">
        <v>0</v>
      </c>
      <c r="AQ195" s="87"/>
    </row>
    <row r="196" spans="1:43" ht="18.75">
      <c r="A196" s="18">
        <v>520307</v>
      </c>
      <c r="B196" s="93">
        <v>186</v>
      </c>
      <c r="C196" s="19" t="s">
        <v>232</v>
      </c>
      <c r="D196" s="12">
        <f t="shared" si="14"/>
        <v>1571</v>
      </c>
      <c r="E196" s="113">
        <v>0</v>
      </c>
      <c r="F196" s="252">
        <v>0</v>
      </c>
      <c r="G196" s="252">
        <v>0</v>
      </c>
      <c r="H196" s="252">
        <v>0</v>
      </c>
      <c r="I196" s="252">
        <v>0</v>
      </c>
      <c r="J196" s="252">
        <v>0</v>
      </c>
      <c r="K196" s="252">
        <v>0</v>
      </c>
      <c r="L196" s="253">
        <v>1571</v>
      </c>
      <c r="M196" s="90">
        <f t="shared" si="15"/>
        <v>1629</v>
      </c>
      <c r="N196" s="252">
        <v>0</v>
      </c>
      <c r="O196" s="252">
        <v>0</v>
      </c>
      <c r="P196" s="252">
        <v>0</v>
      </c>
      <c r="Q196" s="252">
        <v>0</v>
      </c>
      <c r="R196" s="252">
        <v>0</v>
      </c>
      <c r="S196" s="252">
        <v>0</v>
      </c>
      <c r="T196" s="252">
        <v>0</v>
      </c>
      <c r="U196" s="252">
        <v>0</v>
      </c>
      <c r="V196" s="252">
        <v>0</v>
      </c>
      <c r="W196" s="252">
        <v>0</v>
      </c>
      <c r="X196" s="252">
        <v>0</v>
      </c>
      <c r="Y196" s="253">
        <v>1629</v>
      </c>
      <c r="Z196" s="12">
        <f t="shared" si="16"/>
        <v>0</v>
      </c>
      <c r="AA196" s="113">
        <v>0</v>
      </c>
      <c r="AB196" s="216">
        <v>0</v>
      </c>
      <c r="AC196" s="216">
        <v>0</v>
      </c>
      <c r="AD196" s="217">
        <v>0</v>
      </c>
      <c r="AE196" s="33">
        <v>0</v>
      </c>
      <c r="AF196" s="216">
        <v>0</v>
      </c>
      <c r="AG196" s="216">
        <v>0</v>
      </c>
      <c r="AH196" s="216">
        <v>0</v>
      </c>
      <c r="AI196" s="17">
        <f t="shared" si="18"/>
        <v>0</v>
      </c>
      <c r="AJ196" s="12">
        <f t="shared" si="17"/>
        <v>0</v>
      </c>
      <c r="AK196" s="113">
        <v>0</v>
      </c>
      <c r="AL196" s="252">
        <v>0</v>
      </c>
      <c r="AM196" s="255">
        <v>0</v>
      </c>
      <c r="AN196" s="254">
        <v>0</v>
      </c>
      <c r="AO196" s="253">
        <v>0</v>
      </c>
      <c r="AQ196" s="87"/>
    </row>
    <row r="197" spans="1:43" ht="18.75">
      <c r="A197" s="18">
        <v>520280</v>
      </c>
      <c r="B197" s="93">
        <v>187</v>
      </c>
      <c r="C197" s="19" t="s">
        <v>233</v>
      </c>
      <c r="D197" s="12">
        <f t="shared" si="14"/>
        <v>3180</v>
      </c>
      <c r="E197" s="113">
        <v>0</v>
      </c>
      <c r="F197" s="252">
        <v>0</v>
      </c>
      <c r="G197" s="252">
        <v>0</v>
      </c>
      <c r="H197" s="252">
        <v>0</v>
      </c>
      <c r="I197" s="252">
        <v>0</v>
      </c>
      <c r="J197" s="252">
        <v>0</v>
      </c>
      <c r="K197" s="252">
        <v>0</v>
      </c>
      <c r="L197" s="253">
        <v>3180</v>
      </c>
      <c r="M197" s="90">
        <f t="shared" si="15"/>
        <v>3406</v>
      </c>
      <c r="N197" s="252">
        <v>0</v>
      </c>
      <c r="O197" s="252">
        <v>0</v>
      </c>
      <c r="P197" s="252">
        <v>0</v>
      </c>
      <c r="Q197" s="252">
        <v>0</v>
      </c>
      <c r="R197" s="252">
        <v>0</v>
      </c>
      <c r="S197" s="252">
        <v>0</v>
      </c>
      <c r="T197" s="252">
        <v>0</v>
      </c>
      <c r="U197" s="252">
        <v>0</v>
      </c>
      <c r="V197" s="252">
        <v>0</v>
      </c>
      <c r="W197" s="252">
        <v>0</v>
      </c>
      <c r="X197" s="252">
        <v>0</v>
      </c>
      <c r="Y197" s="253">
        <v>3406</v>
      </c>
      <c r="Z197" s="12">
        <f t="shared" si="16"/>
        <v>2</v>
      </c>
      <c r="AA197" s="113">
        <v>0</v>
      </c>
      <c r="AB197" s="216">
        <v>2</v>
      </c>
      <c r="AC197" s="216">
        <v>0</v>
      </c>
      <c r="AD197" s="217">
        <v>0</v>
      </c>
      <c r="AE197" s="33">
        <v>0</v>
      </c>
      <c r="AF197" s="216">
        <v>0</v>
      </c>
      <c r="AG197" s="216">
        <v>0</v>
      </c>
      <c r="AH197" s="216">
        <v>0</v>
      </c>
      <c r="AI197" s="17">
        <f t="shared" si="18"/>
        <v>0</v>
      </c>
      <c r="AJ197" s="12">
        <f t="shared" si="17"/>
        <v>0</v>
      </c>
      <c r="AK197" s="113">
        <v>0</v>
      </c>
      <c r="AL197" s="252">
        <v>0</v>
      </c>
      <c r="AM197" s="255">
        <v>0</v>
      </c>
      <c r="AN197" s="254">
        <v>0</v>
      </c>
      <c r="AO197" s="253">
        <v>0</v>
      </c>
      <c r="AQ197" s="87"/>
    </row>
    <row r="198" spans="1:43" ht="18.75">
      <c r="A198" s="18">
        <v>520262</v>
      </c>
      <c r="B198" s="93">
        <v>188</v>
      </c>
      <c r="C198" s="19" t="s">
        <v>234</v>
      </c>
      <c r="D198" s="12">
        <f t="shared" si="14"/>
        <v>2479</v>
      </c>
      <c r="E198" s="113">
        <v>0</v>
      </c>
      <c r="F198" s="252">
        <v>0</v>
      </c>
      <c r="G198" s="252">
        <v>0</v>
      </c>
      <c r="H198" s="252">
        <v>0</v>
      </c>
      <c r="I198" s="252">
        <v>0</v>
      </c>
      <c r="J198" s="252">
        <v>0</v>
      </c>
      <c r="K198" s="252">
        <v>0</v>
      </c>
      <c r="L198" s="253">
        <v>2479</v>
      </c>
      <c r="M198" s="90">
        <f t="shared" si="15"/>
        <v>2911</v>
      </c>
      <c r="N198" s="252">
        <v>0</v>
      </c>
      <c r="O198" s="252">
        <v>0</v>
      </c>
      <c r="P198" s="252">
        <v>0</v>
      </c>
      <c r="Q198" s="252">
        <v>0</v>
      </c>
      <c r="R198" s="252">
        <v>0</v>
      </c>
      <c r="S198" s="252">
        <v>0</v>
      </c>
      <c r="T198" s="252">
        <v>0</v>
      </c>
      <c r="U198" s="252">
        <v>0</v>
      </c>
      <c r="V198" s="252">
        <v>0</v>
      </c>
      <c r="W198" s="252">
        <v>0</v>
      </c>
      <c r="X198" s="252">
        <v>0</v>
      </c>
      <c r="Y198" s="253">
        <v>2911</v>
      </c>
      <c r="Z198" s="12">
        <f t="shared" si="16"/>
        <v>1</v>
      </c>
      <c r="AA198" s="113">
        <v>0</v>
      </c>
      <c r="AB198" s="216">
        <v>1</v>
      </c>
      <c r="AC198" s="216">
        <v>0</v>
      </c>
      <c r="AD198" s="217">
        <v>0</v>
      </c>
      <c r="AE198" s="33">
        <v>0</v>
      </c>
      <c r="AF198" s="216">
        <v>0</v>
      </c>
      <c r="AG198" s="216">
        <v>0</v>
      </c>
      <c r="AH198" s="216">
        <v>0</v>
      </c>
      <c r="AI198" s="17">
        <f t="shared" si="18"/>
        <v>0</v>
      </c>
      <c r="AJ198" s="12">
        <f t="shared" si="17"/>
        <v>0</v>
      </c>
      <c r="AK198" s="113">
        <v>0</v>
      </c>
      <c r="AL198" s="252">
        <v>0</v>
      </c>
      <c r="AM198" s="255">
        <v>0</v>
      </c>
      <c r="AN198" s="254">
        <v>0</v>
      </c>
      <c r="AO198" s="253">
        <v>0</v>
      </c>
      <c r="AQ198" s="87"/>
    </row>
    <row r="199" spans="1:43" ht="18.75">
      <c r="A199" s="18">
        <v>520233</v>
      </c>
      <c r="B199" s="93">
        <v>189</v>
      </c>
      <c r="C199" s="19" t="s">
        <v>235</v>
      </c>
      <c r="D199" s="12">
        <f t="shared" si="14"/>
        <v>5859</v>
      </c>
      <c r="E199" s="113">
        <v>0</v>
      </c>
      <c r="F199" s="252">
        <v>0</v>
      </c>
      <c r="G199" s="252">
        <v>0</v>
      </c>
      <c r="H199" s="252">
        <v>0</v>
      </c>
      <c r="I199" s="252">
        <v>0</v>
      </c>
      <c r="J199" s="252">
        <v>0</v>
      </c>
      <c r="K199" s="252">
        <v>0</v>
      </c>
      <c r="L199" s="253">
        <v>5859</v>
      </c>
      <c r="M199" s="90">
        <f t="shared" si="15"/>
        <v>2427</v>
      </c>
      <c r="N199" s="252">
        <v>0</v>
      </c>
      <c r="O199" s="252">
        <v>0</v>
      </c>
      <c r="P199" s="252">
        <v>0</v>
      </c>
      <c r="Q199" s="252">
        <v>0</v>
      </c>
      <c r="R199" s="252">
        <v>0</v>
      </c>
      <c r="S199" s="252">
        <v>0</v>
      </c>
      <c r="T199" s="252">
        <v>0</v>
      </c>
      <c r="U199" s="252">
        <v>0</v>
      </c>
      <c r="V199" s="252">
        <v>0</v>
      </c>
      <c r="W199" s="252">
        <v>0</v>
      </c>
      <c r="X199" s="252">
        <v>0</v>
      </c>
      <c r="Y199" s="253">
        <v>2427</v>
      </c>
      <c r="Z199" s="12">
        <f t="shared" si="16"/>
        <v>8</v>
      </c>
      <c r="AA199" s="113">
        <v>0</v>
      </c>
      <c r="AB199" s="216">
        <v>8</v>
      </c>
      <c r="AC199" s="216">
        <v>0</v>
      </c>
      <c r="AD199" s="217">
        <v>0</v>
      </c>
      <c r="AE199" s="33">
        <v>0</v>
      </c>
      <c r="AF199" s="216">
        <v>0</v>
      </c>
      <c r="AG199" s="216">
        <v>0</v>
      </c>
      <c r="AH199" s="216">
        <v>0</v>
      </c>
      <c r="AI199" s="17">
        <f t="shared" si="18"/>
        <v>0</v>
      </c>
      <c r="AJ199" s="12">
        <f t="shared" si="17"/>
        <v>0</v>
      </c>
      <c r="AK199" s="113">
        <v>0</v>
      </c>
      <c r="AL199" s="252">
        <v>0</v>
      </c>
      <c r="AM199" s="255">
        <v>0</v>
      </c>
      <c r="AN199" s="254">
        <v>0</v>
      </c>
      <c r="AO199" s="253">
        <v>0</v>
      </c>
      <c r="AQ199" s="87"/>
    </row>
    <row r="200" spans="1:43" ht="18.75">
      <c r="A200" s="18">
        <v>520301</v>
      </c>
      <c r="B200" s="93">
        <v>190</v>
      </c>
      <c r="C200" s="19" t="s">
        <v>236</v>
      </c>
      <c r="D200" s="12">
        <f t="shared" si="14"/>
        <v>378</v>
      </c>
      <c r="E200" s="113">
        <v>0</v>
      </c>
      <c r="F200" s="252">
        <v>0</v>
      </c>
      <c r="G200" s="252">
        <v>0</v>
      </c>
      <c r="H200" s="252">
        <v>0</v>
      </c>
      <c r="I200" s="252">
        <v>0</v>
      </c>
      <c r="J200" s="252">
        <v>0</v>
      </c>
      <c r="K200" s="252">
        <v>0</v>
      </c>
      <c r="L200" s="253">
        <v>378</v>
      </c>
      <c r="M200" s="90">
        <f t="shared" si="15"/>
        <v>4043</v>
      </c>
      <c r="N200" s="252">
        <v>0</v>
      </c>
      <c r="O200" s="252">
        <v>0</v>
      </c>
      <c r="P200" s="252">
        <v>0</v>
      </c>
      <c r="Q200" s="252">
        <v>0</v>
      </c>
      <c r="R200" s="252">
        <v>0</v>
      </c>
      <c r="S200" s="252">
        <v>0</v>
      </c>
      <c r="T200" s="252">
        <v>0</v>
      </c>
      <c r="U200" s="252">
        <v>0</v>
      </c>
      <c r="V200" s="252">
        <v>0</v>
      </c>
      <c r="W200" s="252">
        <v>0</v>
      </c>
      <c r="X200" s="252">
        <v>0</v>
      </c>
      <c r="Y200" s="253">
        <v>4043</v>
      </c>
      <c r="Z200" s="12">
        <f t="shared" si="16"/>
        <v>0</v>
      </c>
      <c r="AA200" s="113">
        <v>0</v>
      </c>
      <c r="AB200" s="216">
        <v>0</v>
      </c>
      <c r="AC200" s="216">
        <v>0</v>
      </c>
      <c r="AD200" s="217">
        <v>0</v>
      </c>
      <c r="AE200" s="33">
        <v>0</v>
      </c>
      <c r="AF200" s="216">
        <v>0</v>
      </c>
      <c r="AG200" s="216">
        <v>0</v>
      </c>
      <c r="AH200" s="216">
        <v>0</v>
      </c>
      <c r="AI200" s="17">
        <f t="shared" si="18"/>
        <v>0</v>
      </c>
      <c r="AJ200" s="12">
        <f t="shared" si="17"/>
        <v>0</v>
      </c>
      <c r="AK200" s="113">
        <v>0</v>
      </c>
      <c r="AL200" s="252">
        <v>0</v>
      </c>
      <c r="AM200" s="255">
        <v>0</v>
      </c>
      <c r="AN200" s="254">
        <v>0</v>
      </c>
      <c r="AO200" s="253">
        <v>0</v>
      </c>
      <c r="AQ200" s="87"/>
    </row>
    <row r="201" spans="1:43" ht="18.75">
      <c r="A201" s="18">
        <v>520255</v>
      </c>
      <c r="B201" s="93">
        <v>191</v>
      </c>
      <c r="C201" s="19" t="s">
        <v>237</v>
      </c>
      <c r="D201" s="12">
        <f t="shared" si="14"/>
        <v>8327</v>
      </c>
      <c r="E201" s="113">
        <v>0</v>
      </c>
      <c r="F201" s="252">
        <v>0</v>
      </c>
      <c r="G201" s="252">
        <v>0</v>
      </c>
      <c r="H201" s="252">
        <v>0</v>
      </c>
      <c r="I201" s="252">
        <v>0</v>
      </c>
      <c r="J201" s="252">
        <v>0</v>
      </c>
      <c r="K201" s="252">
        <v>0</v>
      </c>
      <c r="L201" s="253">
        <v>8327</v>
      </c>
      <c r="M201" s="90">
        <f t="shared" si="15"/>
        <v>6650</v>
      </c>
      <c r="N201" s="252">
        <v>0</v>
      </c>
      <c r="O201" s="252">
        <v>0</v>
      </c>
      <c r="P201" s="252">
        <v>0</v>
      </c>
      <c r="Q201" s="252">
        <v>0</v>
      </c>
      <c r="R201" s="252">
        <v>0</v>
      </c>
      <c r="S201" s="252">
        <v>0</v>
      </c>
      <c r="T201" s="252">
        <v>0</v>
      </c>
      <c r="U201" s="252">
        <v>0</v>
      </c>
      <c r="V201" s="252">
        <v>0</v>
      </c>
      <c r="W201" s="252">
        <v>0</v>
      </c>
      <c r="X201" s="252">
        <v>0</v>
      </c>
      <c r="Y201" s="253">
        <v>6650</v>
      </c>
      <c r="Z201" s="12">
        <f t="shared" si="16"/>
        <v>25</v>
      </c>
      <c r="AA201" s="113">
        <v>0</v>
      </c>
      <c r="AB201" s="216">
        <v>25</v>
      </c>
      <c r="AC201" s="216">
        <v>0</v>
      </c>
      <c r="AD201" s="217">
        <v>0</v>
      </c>
      <c r="AE201" s="33">
        <v>0</v>
      </c>
      <c r="AF201" s="216">
        <v>0</v>
      </c>
      <c r="AG201" s="216">
        <v>0</v>
      </c>
      <c r="AH201" s="216">
        <v>0</v>
      </c>
      <c r="AI201" s="17">
        <f t="shared" si="18"/>
        <v>0</v>
      </c>
      <c r="AJ201" s="12">
        <f t="shared" si="17"/>
        <v>0</v>
      </c>
      <c r="AK201" s="113">
        <v>0</v>
      </c>
      <c r="AL201" s="252">
        <v>0</v>
      </c>
      <c r="AM201" s="255">
        <v>0</v>
      </c>
      <c r="AN201" s="254">
        <v>0</v>
      </c>
      <c r="AO201" s="253">
        <v>0</v>
      </c>
      <c r="AQ201" s="87"/>
    </row>
    <row r="202" spans="1:43" ht="18.75">
      <c r="A202" s="18">
        <v>520236</v>
      </c>
      <c r="B202" s="93">
        <v>192</v>
      </c>
      <c r="C202" s="19" t="s">
        <v>238</v>
      </c>
      <c r="D202" s="12">
        <f t="shared" si="14"/>
        <v>1218</v>
      </c>
      <c r="E202" s="113">
        <v>0</v>
      </c>
      <c r="F202" s="252">
        <v>0</v>
      </c>
      <c r="G202" s="252">
        <v>0</v>
      </c>
      <c r="H202" s="252">
        <v>0</v>
      </c>
      <c r="I202" s="252">
        <v>0</v>
      </c>
      <c r="J202" s="252">
        <v>0</v>
      </c>
      <c r="K202" s="252">
        <v>0</v>
      </c>
      <c r="L202" s="253">
        <v>1218</v>
      </c>
      <c r="M202" s="90">
        <f t="shared" si="15"/>
        <v>161</v>
      </c>
      <c r="N202" s="252">
        <v>0</v>
      </c>
      <c r="O202" s="252">
        <v>0</v>
      </c>
      <c r="P202" s="252">
        <v>0</v>
      </c>
      <c r="Q202" s="252">
        <v>0</v>
      </c>
      <c r="R202" s="252">
        <v>0</v>
      </c>
      <c r="S202" s="252">
        <v>0</v>
      </c>
      <c r="T202" s="252">
        <v>0</v>
      </c>
      <c r="U202" s="252">
        <v>0</v>
      </c>
      <c r="V202" s="252">
        <v>0</v>
      </c>
      <c r="W202" s="252">
        <v>0</v>
      </c>
      <c r="X202" s="252">
        <v>0</v>
      </c>
      <c r="Y202" s="253">
        <v>161</v>
      </c>
      <c r="Z202" s="12">
        <f t="shared" si="16"/>
        <v>1</v>
      </c>
      <c r="AA202" s="113">
        <v>0</v>
      </c>
      <c r="AB202" s="216">
        <v>1</v>
      </c>
      <c r="AC202" s="216">
        <v>0</v>
      </c>
      <c r="AD202" s="217">
        <v>0</v>
      </c>
      <c r="AE202" s="33">
        <v>0</v>
      </c>
      <c r="AF202" s="216">
        <v>0</v>
      </c>
      <c r="AG202" s="216">
        <v>0</v>
      </c>
      <c r="AH202" s="216">
        <v>0</v>
      </c>
      <c r="AI202" s="17">
        <f t="shared" si="18"/>
        <v>0</v>
      </c>
      <c r="AJ202" s="12">
        <f t="shared" si="17"/>
        <v>0</v>
      </c>
      <c r="AK202" s="113">
        <v>0</v>
      </c>
      <c r="AL202" s="252">
        <v>0</v>
      </c>
      <c r="AM202" s="255">
        <v>0</v>
      </c>
      <c r="AN202" s="254">
        <v>0</v>
      </c>
      <c r="AO202" s="253">
        <v>0</v>
      </c>
      <c r="AQ202" s="87"/>
    </row>
    <row r="203" spans="1:43" ht="30">
      <c r="A203" s="18">
        <v>520323</v>
      </c>
      <c r="B203" s="93">
        <v>193</v>
      </c>
      <c r="C203" s="19" t="s">
        <v>239</v>
      </c>
      <c r="D203" s="12">
        <f t="shared" si="14"/>
        <v>266</v>
      </c>
      <c r="E203" s="113">
        <v>0</v>
      </c>
      <c r="F203" s="252">
        <v>0</v>
      </c>
      <c r="G203" s="252">
        <v>0</v>
      </c>
      <c r="H203" s="252">
        <v>0</v>
      </c>
      <c r="I203" s="252">
        <v>0</v>
      </c>
      <c r="J203" s="252">
        <v>0</v>
      </c>
      <c r="K203" s="252">
        <v>0</v>
      </c>
      <c r="L203" s="253">
        <v>266</v>
      </c>
      <c r="M203" s="90">
        <f t="shared" si="15"/>
        <v>415</v>
      </c>
      <c r="N203" s="252">
        <v>0</v>
      </c>
      <c r="O203" s="252">
        <v>0</v>
      </c>
      <c r="P203" s="252">
        <v>0</v>
      </c>
      <c r="Q203" s="252">
        <v>0</v>
      </c>
      <c r="R203" s="252">
        <v>0</v>
      </c>
      <c r="S203" s="252">
        <v>0</v>
      </c>
      <c r="T203" s="252">
        <v>0</v>
      </c>
      <c r="U203" s="252">
        <v>0</v>
      </c>
      <c r="V203" s="252">
        <v>0</v>
      </c>
      <c r="W203" s="252">
        <v>0</v>
      </c>
      <c r="X203" s="252">
        <v>0</v>
      </c>
      <c r="Y203" s="253">
        <v>415</v>
      </c>
      <c r="Z203" s="12">
        <f t="shared" si="16"/>
        <v>3</v>
      </c>
      <c r="AA203" s="113">
        <v>0</v>
      </c>
      <c r="AB203" s="216">
        <v>3</v>
      </c>
      <c r="AC203" s="216">
        <v>0</v>
      </c>
      <c r="AD203" s="217">
        <v>0</v>
      </c>
      <c r="AE203" s="33">
        <v>0</v>
      </c>
      <c r="AF203" s="216">
        <v>0</v>
      </c>
      <c r="AG203" s="216">
        <v>0</v>
      </c>
      <c r="AH203" s="216">
        <v>0</v>
      </c>
      <c r="AI203" s="17">
        <f t="shared" si="18"/>
        <v>0</v>
      </c>
      <c r="AJ203" s="12">
        <f t="shared" si="17"/>
        <v>0</v>
      </c>
      <c r="AK203" s="113">
        <v>0</v>
      </c>
      <c r="AL203" s="252">
        <v>0</v>
      </c>
      <c r="AM203" s="255">
        <v>0</v>
      </c>
      <c r="AN203" s="254">
        <v>0</v>
      </c>
      <c r="AO203" s="253">
        <v>0</v>
      </c>
      <c r="AQ203" s="87"/>
    </row>
    <row r="204" spans="1:43" ht="18.75">
      <c r="A204" s="18">
        <v>520232</v>
      </c>
      <c r="B204" s="93">
        <v>194</v>
      </c>
      <c r="C204" s="19" t="s">
        <v>240</v>
      </c>
      <c r="D204" s="12">
        <f t="shared" ref="D204:D259" si="19">E204+H204+J204+K204+L204</f>
        <v>943</v>
      </c>
      <c r="E204" s="113">
        <v>0</v>
      </c>
      <c r="F204" s="252">
        <v>0</v>
      </c>
      <c r="G204" s="252">
        <v>0</v>
      </c>
      <c r="H204" s="252">
        <v>0</v>
      </c>
      <c r="I204" s="252">
        <v>0</v>
      </c>
      <c r="J204" s="252">
        <v>0</v>
      </c>
      <c r="K204" s="252">
        <v>0</v>
      </c>
      <c r="L204" s="253">
        <v>943</v>
      </c>
      <c r="M204" s="90">
        <f t="shared" ref="M204:M259" si="20">N204+X204+Y204</f>
        <v>10449</v>
      </c>
      <c r="N204" s="252">
        <v>0</v>
      </c>
      <c r="O204" s="252">
        <v>0</v>
      </c>
      <c r="P204" s="252">
        <v>0</v>
      </c>
      <c r="Q204" s="252">
        <v>0</v>
      </c>
      <c r="R204" s="252">
        <v>0</v>
      </c>
      <c r="S204" s="252">
        <v>0</v>
      </c>
      <c r="T204" s="252">
        <v>0</v>
      </c>
      <c r="U204" s="252">
        <v>0</v>
      </c>
      <c r="V204" s="252">
        <v>0</v>
      </c>
      <c r="W204" s="252">
        <v>0</v>
      </c>
      <c r="X204" s="252">
        <v>0</v>
      </c>
      <c r="Y204" s="253">
        <v>10449</v>
      </c>
      <c r="Z204" s="12">
        <f t="shared" ref="Z204:Z258" si="21">AA204+AB204+AC204+AD204</f>
        <v>7</v>
      </c>
      <c r="AA204" s="113">
        <v>0</v>
      </c>
      <c r="AB204" s="216">
        <v>7</v>
      </c>
      <c r="AC204" s="216">
        <v>0</v>
      </c>
      <c r="AD204" s="217">
        <v>0</v>
      </c>
      <c r="AE204" s="33">
        <v>0</v>
      </c>
      <c r="AF204" s="216">
        <v>0</v>
      </c>
      <c r="AG204" s="216">
        <v>0</v>
      </c>
      <c r="AH204" s="216">
        <v>0</v>
      </c>
      <c r="AI204" s="17">
        <f t="shared" si="18"/>
        <v>0</v>
      </c>
      <c r="AJ204" s="12">
        <f t="shared" ref="AJ204:AJ259" si="22">AK204+AM204</f>
        <v>0</v>
      </c>
      <c r="AK204" s="113">
        <v>0</v>
      </c>
      <c r="AL204" s="252">
        <v>0</v>
      </c>
      <c r="AM204" s="255">
        <v>0</v>
      </c>
      <c r="AN204" s="254">
        <v>0</v>
      </c>
      <c r="AO204" s="253">
        <v>0</v>
      </c>
      <c r="AQ204" s="87"/>
    </row>
    <row r="205" spans="1:43" ht="18.75">
      <c r="A205" s="18">
        <v>520401</v>
      </c>
      <c r="B205" s="93">
        <v>195</v>
      </c>
      <c r="C205" s="19" t="s">
        <v>241</v>
      </c>
      <c r="D205" s="12">
        <f t="shared" si="19"/>
        <v>949</v>
      </c>
      <c r="E205" s="113">
        <v>949</v>
      </c>
      <c r="F205" s="252">
        <v>0</v>
      </c>
      <c r="G205" s="252">
        <v>0</v>
      </c>
      <c r="H205" s="252">
        <v>0</v>
      </c>
      <c r="I205" s="252">
        <v>0</v>
      </c>
      <c r="J205" s="252">
        <v>0</v>
      </c>
      <c r="K205" s="252">
        <v>0</v>
      </c>
      <c r="L205" s="253">
        <v>0</v>
      </c>
      <c r="M205" s="90">
        <f t="shared" si="20"/>
        <v>1688</v>
      </c>
      <c r="N205" s="252">
        <v>1688</v>
      </c>
      <c r="O205" s="252">
        <v>0</v>
      </c>
      <c r="P205" s="252">
        <v>0</v>
      </c>
      <c r="Q205" s="252">
        <v>0</v>
      </c>
      <c r="R205" s="252">
        <v>0</v>
      </c>
      <c r="S205" s="252">
        <v>0</v>
      </c>
      <c r="T205" s="252">
        <v>0</v>
      </c>
      <c r="U205" s="252">
        <v>0</v>
      </c>
      <c r="V205" s="252">
        <v>0</v>
      </c>
      <c r="W205" s="252">
        <v>0</v>
      </c>
      <c r="X205" s="252">
        <v>0</v>
      </c>
      <c r="Y205" s="253">
        <v>0</v>
      </c>
      <c r="Z205" s="12">
        <f t="shared" si="21"/>
        <v>0</v>
      </c>
      <c r="AA205" s="113">
        <v>0</v>
      </c>
      <c r="AB205" s="216">
        <v>0</v>
      </c>
      <c r="AC205" s="216">
        <v>0</v>
      </c>
      <c r="AD205" s="217">
        <v>0</v>
      </c>
      <c r="AE205" s="33">
        <v>0</v>
      </c>
      <c r="AF205" s="216">
        <v>0</v>
      </c>
      <c r="AG205" s="216">
        <v>0</v>
      </c>
      <c r="AH205" s="216">
        <v>0</v>
      </c>
      <c r="AI205" s="17">
        <f t="shared" ref="AI205:AI258" si="23">AE205+AH205</f>
        <v>0</v>
      </c>
      <c r="AJ205" s="12">
        <f t="shared" si="22"/>
        <v>0</v>
      </c>
      <c r="AK205" s="113">
        <v>0</v>
      </c>
      <c r="AL205" s="252">
        <v>0</v>
      </c>
      <c r="AM205" s="255">
        <v>0</v>
      </c>
      <c r="AN205" s="254">
        <v>0</v>
      </c>
      <c r="AO205" s="253">
        <v>0</v>
      </c>
      <c r="AQ205" s="87"/>
    </row>
    <row r="206" spans="1:43" ht="18.75">
      <c r="A206" s="18">
        <v>520247</v>
      </c>
      <c r="B206" s="93">
        <v>196</v>
      </c>
      <c r="C206" s="19" t="s">
        <v>242</v>
      </c>
      <c r="D206" s="12">
        <f t="shared" si="19"/>
        <v>3264</v>
      </c>
      <c r="E206" s="113">
        <v>0</v>
      </c>
      <c r="F206" s="252">
        <v>0</v>
      </c>
      <c r="G206" s="252">
        <v>0</v>
      </c>
      <c r="H206" s="252">
        <v>0</v>
      </c>
      <c r="I206" s="252">
        <v>0</v>
      </c>
      <c r="J206" s="252">
        <v>0</v>
      </c>
      <c r="K206" s="252">
        <v>0</v>
      </c>
      <c r="L206" s="253">
        <v>3264</v>
      </c>
      <c r="M206" s="90">
        <f t="shared" si="20"/>
        <v>2291</v>
      </c>
      <c r="N206" s="252">
        <v>0</v>
      </c>
      <c r="O206" s="252">
        <v>0</v>
      </c>
      <c r="P206" s="252">
        <v>0</v>
      </c>
      <c r="Q206" s="252">
        <v>0</v>
      </c>
      <c r="R206" s="252">
        <v>0</v>
      </c>
      <c r="S206" s="252">
        <v>0</v>
      </c>
      <c r="T206" s="252">
        <v>0</v>
      </c>
      <c r="U206" s="252">
        <v>0</v>
      </c>
      <c r="V206" s="252">
        <v>0</v>
      </c>
      <c r="W206" s="252">
        <v>0</v>
      </c>
      <c r="X206" s="252">
        <v>0</v>
      </c>
      <c r="Y206" s="253">
        <v>2291</v>
      </c>
      <c r="Z206" s="12">
        <f t="shared" si="21"/>
        <v>37</v>
      </c>
      <c r="AA206" s="113">
        <v>0</v>
      </c>
      <c r="AB206" s="216">
        <v>37</v>
      </c>
      <c r="AC206" s="216">
        <v>0</v>
      </c>
      <c r="AD206" s="217">
        <v>0</v>
      </c>
      <c r="AE206" s="33">
        <v>0</v>
      </c>
      <c r="AF206" s="216">
        <v>0</v>
      </c>
      <c r="AG206" s="216">
        <v>0</v>
      </c>
      <c r="AH206" s="216">
        <v>0</v>
      </c>
      <c r="AI206" s="17">
        <f t="shared" si="23"/>
        <v>0</v>
      </c>
      <c r="AJ206" s="12">
        <f t="shared" si="22"/>
        <v>0</v>
      </c>
      <c r="AK206" s="113">
        <v>0</v>
      </c>
      <c r="AL206" s="252">
        <v>0</v>
      </c>
      <c r="AM206" s="255">
        <v>0</v>
      </c>
      <c r="AN206" s="254">
        <v>0</v>
      </c>
      <c r="AO206" s="253">
        <v>0</v>
      </c>
      <c r="AQ206" s="87"/>
    </row>
    <row r="207" spans="1:43" ht="18.75">
      <c r="A207" s="32">
        <v>520418</v>
      </c>
      <c r="B207" s="93">
        <v>197</v>
      </c>
      <c r="C207" s="19" t="s">
        <v>243</v>
      </c>
      <c r="D207" s="12">
        <f t="shared" si="19"/>
        <v>0</v>
      </c>
      <c r="E207" s="113">
        <v>0</v>
      </c>
      <c r="F207" s="252">
        <v>0</v>
      </c>
      <c r="G207" s="252">
        <v>0</v>
      </c>
      <c r="H207" s="252">
        <v>0</v>
      </c>
      <c r="I207" s="252">
        <v>0</v>
      </c>
      <c r="J207" s="252">
        <v>0</v>
      </c>
      <c r="K207" s="252">
        <v>0</v>
      </c>
      <c r="L207" s="253">
        <v>0</v>
      </c>
      <c r="M207" s="90">
        <f t="shared" si="20"/>
        <v>0</v>
      </c>
      <c r="N207" s="252">
        <v>0</v>
      </c>
      <c r="O207" s="252">
        <v>0</v>
      </c>
      <c r="P207" s="252">
        <v>0</v>
      </c>
      <c r="Q207" s="252">
        <v>0</v>
      </c>
      <c r="R207" s="252">
        <v>0</v>
      </c>
      <c r="S207" s="252">
        <v>0</v>
      </c>
      <c r="T207" s="252">
        <v>0</v>
      </c>
      <c r="U207" s="252">
        <v>0</v>
      </c>
      <c r="V207" s="252">
        <v>0</v>
      </c>
      <c r="W207" s="252">
        <v>0</v>
      </c>
      <c r="X207" s="252">
        <v>0</v>
      </c>
      <c r="Y207" s="253">
        <v>0</v>
      </c>
      <c r="Z207" s="12">
        <f t="shared" si="21"/>
        <v>0</v>
      </c>
      <c r="AA207" s="113">
        <v>0</v>
      </c>
      <c r="AB207" s="216">
        <v>0</v>
      </c>
      <c r="AC207" s="216">
        <v>0</v>
      </c>
      <c r="AD207" s="217">
        <v>0</v>
      </c>
      <c r="AE207" s="33">
        <v>0</v>
      </c>
      <c r="AF207" s="216">
        <v>0</v>
      </c>
      <c r="AG207" s="216">
        <v>0</v>
      </c>
      <c r="AH207" s="216">
        <v>0</v>
      </c>
      <c r="AI207" s="17">
        <f t="shared" si="23"/>
        <v>0</v>
      </c>
      <c r="AJ207" s="12">
        <f t="shared" si="22"/>
        <v>28</v>
      </c>
      <c r="AK207" s="113">
        <v>0</v>
      </c>
      <c r="AL207" s="252">
        <v>0</v>
      </c>
      <c r="AM207" s="255">
        <v>28</v>
      </c>
      <c r="AN207" s="254">
        <v>0</v>
      </c>
      <c r="AO207" s="253">
        <v>0</v>
      </c>
      <c r="AQ207" s="87"/>
    </row>
    <row r="208" spans="1:43" ht="30">
      <c r="A208" s="18">
        <v>520369</v>
      </c>
      <c r="B208" s="93">
        <v>198</v>
      </c>
      <c r="C208" s="19" t="s">
        <v>244</v>
      </c>
      <c r="D208" s="12">
        <f t="shared" si="19"/>
        <v>1007</v>
      </c>
      <c r="E208" s="113">
        <v>0</v>
      </c>
      <c r="F208" s="252">
        <v>0</v>
      </c>
      <c r="G208" s="252">
        <v>0</v>
      </c>
      <c r="H208" s="252">
        <v>0</v>
      </c>
      <c r="I208" s="252">
        <v>0</v>
      </c>
      <c r="J208" s="252">
        <v>0</v>
      </c>
      <c r="K208" s="252">
        <v>0</v>
      </c>
      <c r="L208" s="253">
        <v>1007</v>
      </c>
      <c r="M208" s="90">
        <f t="shared" si="20"/>
        <v>356</v>
      </c>
      <c r="N208" s="252">
        <v>0</v>
      </c>
      <c r="O208" s="252">
        <v>0</v>
      </c>
      <c r="P208" s="252">
        <v>0</v>
      </c>
      <c r="Q208" s="252">
        <v>0</v>
      </c>
      <c r="R208" s="252">
        <v>934</v>
      </c>
      <c r="S208" s="252">
        <v>0</v>
      </c>
      <c r="T208" s="252">
        <v>0</v>
      </c>
      <c r="U208" s="252">
        <v>0</v>
      </c>
      <c r="V208" s="252">
        <v>0</v>
      </c>
      <c r="W208" s="252">
        <v>0</v>
      </c>
      <c r="X208" s="252">
        <v>0</v>
      </c>
      <c r="Y208" s="253">
        <v>356</v>
      </c>
      <c r="Z208" s="12">
        <f t="shared" si="21"/>
        <v>11</v>
      </c>
      <c r="AA208" s="113">
        <v>0</v>
      </c>
      <c r="AB208" s="216">
        <v>11</v>
      </c>
      <c r="AC208" s="216">
        <v>0</v>
      </c>
      <c r="AD208" s="218">
        <v>0</v>
      </c>
      <c r="AE208" s="33">
        <v>0</v>
      </c>
      <c r="AF208" s="216">
        <v>0</v>
      </c>
      <c r="AG208" s="216">
        <v>0</v>
      </c>
      <c r="AH208" s="216">
        <v>0</v>
      </c>
      <c r="AI208" s="17">
        <f t="shared" si="23"/>
        <v>0</v>
      </c>
      <c r="AJ208" s="12">
        <f t="shared" si="22"/>
        <v>0</v>
      </c>
      <c r="AK208" s="113">
        <v>0</v>
      </c>
      <c r="AL208" s="252">
        <v>0</v>
      </c>
      <c r="AM208" s="255">
        <v>0</v>
      </c>
      <c r="AN208" s="254">
        <v>0</v>
      </c>
      <c r="AO208" s="253">
        <v>0</v>
      </c>
      <c r="AQ208" s="87"/>
    </row>
    <row r="209" spans="1:43" ht="30">
      <c r="A209" s="32">
        <v>520423</v>
      </c>
      <c r="B209" s="93">
        <v>199</v>
      </c>
      <c r="C209" s="19" t="s">
        <v>245</v>
      </c>
      <c r="D209" s="12">
        <f t="shared" si="19"/>
        <v>0</v>
      </c>
      <c r="E209" s="113">
        <v>0</v>
      </c>
      <c r="F209" s="252">
        <v>0</v>
      </c>
      <c r="G209" s="252">
        <v>0</v>
      </c>
      <c r="H209" s="252">
        <v>0</v>
      </c>
      <c r="I209" s="252">
        <v>0</v>
      </c>
      <c r="J209" s="252">
        <v>0</v>
      </c>
      <c r="K209" s="252">
        <v>0</v>
      </c>
      <c r="L209" s="253">
        <v>0</v>
      </c>
      <c r="M209" s="90">
        <f t="shared" si="20"/>
        <v>0</v>
      </c>
      <c r="N209" s="252">
        <v>0</v>
      </c>
      <c r="O209" s="252">
        <v>1513</v>
      </c>
      <c r="P209" s="252">
        <v>1126</v>
      </c>
      <c r="Q209" s="252">
        <v>0</v>
      </c>
      <c r="R209" s="252">
        <v>0</v>
      </c>
      <c r="S209" s="252">
        <v>0</v>
      </c>
      <c r="T209" s="252">
        <v>0</v>
      </c>
      <c r="U209" s="252">
        <v>0</v>
      </c>
      <c r="V209" s="252">
        <v>0</v>
      </c>
      <c r="W209" s="252">
        <v>0</v>
      </c>
      <c r="X209" s="252">
        <v>0</v>
      </c>
      <c r="Y209" s="253">
        <v>0</v>
      </c>
      <c r="Z209" s="12">
        <f t="shared" si="21"/>
        <v>0</v>
      </c>
      <c r="AA209" s="113">
        <v>0</v>
      </c>
      <c r="AB209" s="216">
        <v>0</v>
      </c>
      <c r="AC209" s="216">
        <v>0</v>
      </c>
      <c r="AD209" s="218">
        <v>0</v>
      </c>
      <c r="AE209" s="33">
        <v>0</v>
      </c>
      <c r="AF209" s="216">
        <v>0</v>
      </c>
      <c r="AG209" s="216">
        <v>0</v>
      </c>
      <c r="AH209" s="216">
        <v>0</v>
      </c>
      <c r="AI209" s="17">
        <f t="shared" si="23"/>
        <v>0</v>
      </c>
      <c r="AJ209" s="12">
        <f t="shared" si="22"/>
        <v>0</v>
      </c>
      <c r="AK209" s="113">
        <v>0</v>
      </c>
      <c r="AL209" s="252">
        <v>0</v>
      </c>
      <c r="AM209" s="255">
        <v>0</v>
      </c>
      <c r="AN209" s="254">
        <v>0</v>
      </c>
      <c r="AO209" s="253">
        <v>0</v>
      </c>
      <c r="AQ209" s="87"/>
    </row>
    <row r="210" spans="1:43" ht="18.75">
      <c r="A210" s="18">
        <v>520221</v>
      </c>
      <c r="B210" s="93">
        <v>200</v>
      </c>
      <c r="C210" s="19" t="s">
        <v>246</v>
      </c>
      <c r="D210" s="12">
        <f t="shared" si="19"/>
        <v>4245</v>
      </c>
      <c r="E210" s="113">
        <v>0</v>
      </c>
      <c r="F210" s="252">
        <v>0</v>
      </c>
      <c r="G210" s="252">
        <v>0</v>
      </c>
      <c r="H210" s="252">
        <v>0</v>
      </c>
      <c r="I210" s="252">
        <v>0</v>
      </c>
      <c r="J210" s="252">
        <v>0</v>
      </c>
      <c r="K210" s="252">
        <v>0</v>
      </c>
      <c r="L210" s="253">
        <v>4245</v>
      </c>
      <c r="M210" s="90">
        <f t="shared" si="20"/>
        <v>3422</v>
      </c>
      <c r="N210" s="252">
        <v>0</v>
      </c>
      <c r="O210" s="252">
        <v>0</v>
      </c>
      <c r="P210" s="252">
        <v>0</v>
      </c>
      <c r="Q210" s="252">
        <v>0</v>
      </c>
      <c r="R210" s="252">
        <v>0</v>
      </c>
      <c r="S210" s="252">
        <v>0</v>
      </c>
      <c r="T210" s="252">
        <v>0</v>
      </c>
      <c r="U210" s="252">
        <v>0</v>
      </c>
      <c r="V210" s="252">
        <v>0</v>
      </c>
      <c r="W210" s="252">
        <v>0</v>
      </c>
      <c r="X210" s="252">
        <v>0</v>
      </c>
      <c r="Y210" s="253">
        <v>3422</v>
      </c>
      <c r="Z210" s="12">
        <f t="shared" si="21"/>
        <v>0</v>
      </c>
      <c r="AA210" s="113">
        <v>0</v>
      </c>
      <c r="AB210" s="216">
        <v>0</v>
      </c>
      <c r="AC210" s="216">
        <v>0</v>
      </c>
      <c r="AD210" s="218">
        <v>0</v>
      </c>
      <c r="AE210" s="33">
        <v>0</v>
      </c>
      <c r="AF210" s="216">
        <v>0</v>
      </c>
      <c r="AG210" s="216">
        <v>0</v>
      </c>
      <c r="AH210" s="216">
        <v>0</v>
      </c>
      <c r="AI210" s="17">
        <f t="shared" si="23"/>
        <v>0</v>
      </c>
      <c r="AJ210" s="12">
        <f t="shared" si="22"/>
        <v>0</v>
      </c>
      <c r="AK210" s="113">
        <v>0</v>
      </c>
      <c r="AL210" s="252">
        <v>0</v>
      </c>
      <c r="AM210" s="255">
        <v>0</v>
      </c>
      <c r="AN210" s="254">
        <v>0</v>
      </c>
      <c r="AO210" s="253">
        <v>0</v>
      </c>
      <c r="AQ210" s="87"/>
    </row>
    <row r="211" spans="1:43" ht="18.75">
      <c r="A211" s="18">
        <v>520223</v>
      </c>
      <c r="B211" s="93">
        <v>201</v>
      </c>
      <c r="C211" s="19" t="s">
        <v>247</v>
      </c>
      <c r="D211" s="12">
        <f t="shared" si="19"/>
        <v>26792</v>
      </c>
      <c r="E211" s="113">
        <v>5172</v>
      </c>
      <c r="F211" s="252">
        <v>0</v>
      </c>
      <c r="G211" s="252">
        <v>0</v>
      </c>
      <c r="H211" s="252">
        <v>0</v>
      </c>
      <c r="I211" s="252">
        <v>0</v>
      </c>
      <c r="J211" s="252">
        <v>0</v>
      </c>
      <c r="K211" s="252">
        <v>0</v>
      </c>
      <c r="L211" s="253">
        <v>21620</v>
      </c>
      <c r="M211" s="90">
        <f t="shared" si="20"/>
        <v>21026</v>
      </c>
      <c r="N211" s="252">
        <v>8762</v>
      </c>
      <c r="O211" s="252">
        <v>0</v>
      </c>
      <c r="P211" s="252">
        <v>0</v>
      </c>
      <c r="Q211" s="252">
        <v>0</v>
      </c>
      <c r="R211" s="252">
        <v>0</v>
      </c>
      <c r="S211" s="252">
        <v>0</v>
      </c>
      <c r="T211" s="252">
        <v>0</v>
      </c>
      <c r="U211" s="252">
        <v>0</v>
      </c>
      <c r="V211" s="252">
        <v>0</v>
      </c>
      <c r="W211" s="252">
        <v>0</v>
      </c>
      <c r="X211" s="252">
        <v>0</v>
      </c>
      <c r="Y211" s="253">
        <v>12264</v>
      </c>
      <c r="Z211" s="12">
        <f t="shared" si="21"/>
        <v>154</v>
      </c>
      <c r="AA211" s="113">
        <v>26</v>
      </c>
      <c r="AB211" s="216">
        <v>128</v>
      </c>
      <c r="AC211" s="216">
        <v>0</v>
      </c>
      <c r="AD211" s="218">
        <v>0</v>
      </c>
      <c r="AE211" s="33">
        <v>0</v>
      </c>
      <c r="AF211" s="216">
        <v>0</v>
      </c>
      <c r="AG211" s="216">
        <v>0</v>
      </c>
      <c r="AH211" s="216">
        <v>0</v>
      </c>
      <c r="AI211" s="17">
        <f t="shared" si="23"/>
        <v>0</v>
      </c>
      <c r="AJ211" s="12">
        <f t="shared" si="22"/>
        <v>57</v>
      </c>
      <c r="AK211" s="113">
        <v>57</v>
      </c>
      <c r="AL211" s="252">
        <v>0</v>
      </c>
      <c r="AM211" s="255">
        <v>0</v>
      </c>
      <c r="AN211" s="254">
        <v>0</v>
      </c>
      <c r="AO211" s="253">
        <v>0</v>
      </c>
      <c r="AQ211" s="87"/>
    </row>
    <row r="212" spans="1:43" ht="18.75">
      <c r="A212" s="18">
        <v>520253</v>
      </c>
      <c r="B212" s="93">
        <v>202</v>
      </c>
      <c r="C212" s="19" t="s">
        <v>248</v>
      </c>
      <c r="D212" s="12">
        <f t="shared" si="19"/>
        <v>3801</v>
      </c>
      <c r="E212" s="113">
        <v>0</v>
      </c>
      <c r="F212" s="252">
        <v>0</v>
      </c>
      <c r="G212" s="252">
        <v>0</v>
      </c>
      <c r="H212" s="252">
        <v>0</v>
      </c>
      <c r="I212" s="252">
        <v>0</v>
      </c>
      <c r="J212" s="252">
        <v>0</v>
      </c>
      <c r="K212" s="252">
        <v>0</v>
      </c>
      <c r="L212" s="253">
        <v>3801</v>
      </c>
      <c r="M212" s="90">
        <f t="shared" si="20"/>
        <v>1435</v>
      </c>
      <c r="N212" s="252">
        <v>0</v>
      </c>
      <c r="O212" s="252">
        <v>0</v>
      </c>
      <c r="P212" s="252">
        <v>0</v>
      </c>
      <c r="Q212" s="252">
        <v>0</v>
      </c>
      <c r="R212" s="252">
        <v>0</v>
      </c>
      <c r="S212" s="252">
        <v>0</v>
      </c>
      <c r="T212" s="252">
        <v>0</v>
      </c>
      <c r="U212" s="252">
        <v>0</v>
      </c>
      <c r="V212" s="252">
        <v>0</v>
      </c>
      <c r="W212" s="252">
        <v>0</v>
      </c>
      <c r="X212" s="252">
        <v>0</v>
      </c>
      <c r="Y212" s="253">
        <v>1435</v>
      </c>
      <c r="Z212" s="12">
        <f t="shared" si="21"/>
        <v>4</v>
      </c>
      <c r="AA212" s="113">
        <v>0</v>
      </c>
      <c r="AB212" s="216">
        <v>4</v>
      </c>
      <c r="AC212" s="216">
        <v>0</v>
      </c>
      <c r="AD212" s="218">
        <v>0</v>
      </c>
      <c r="AE212" s="33">
        <v>0</v>
      </c>
      <c r="AF212" s="216">
        <v>0</v>
      </c>
      <c r="AG212" s="216">
        <v>0</v>
      </c>
      <c r="AH212" s="216">
        <v>0</v>
      </c>
      <c r="AI212" s="17">
        <f t="shared" si="23"/>
        <v>0</v>
      </c>
      <c r="AJ212" s="12">
        <f t="shared" si="22"/>
        <v>0</v>
      </c>
      <c r="AK212" s="113">
        <v>0</v>
      </c>
      <c r="AL212" s="252">
        <v>0</v>
      </c>
      <c r="AM212" s="255">
        <v>0</v>
      </c>
      <c r="AN212" s="254">
        <v>0</v>
      </c>
      <c r="AO212" s="253">
        <v>0</v>
      </c>
      <c r="AQ212" s="87"/>
    </row>
    <row r="213" spans="1:43" ht="30">
      <c r="A213" s="18">
        <v>520194</v>
      </c>
      <c r="B213" s="93">
        <v>203</v>
      </c>
      <c r="C213" s="19" t="s">
        <v>249</v>
      </c>
      <c r="D213" s="12">
        <f t="shared" si="19"/>
        <v>19256</v>
      </c>
      <c r="E213" s="113">
        <v>4841</v>
      </c>
      <c r="F213" s="252">
        <v>0</v>
      </c>
      <c r="G213" s="252">
        <v>0</v>
      </c>
      <c r="H213" s="252">
        <v>0</v>
      </c>
      <c r="I213" s="252">
        <v>0</v>
      </c>
      <c r="J213" s="252">
        <v>0</v>
      </c>
      <c r="K213" s="252">
        <v>0</v>
      </c>
      <c r="L213" s="253">
        <v>14415</v>
      </c>
      <c r="M213" s="90">
        <f t="shared" si="20"/>
        <v>18413</v>
      </c>
      <c r="N213" s="252">
        <v>8921</v>
      </c>
      <c r="O213" s="252">
        <v>0</v>
      </c>
      <c r="P213" s="252">
        <v>0</v>
      </c>
      <c r="Q213" s="252">
        <v>0</v>
      </c>
      <c r="R213" s="252">
        <v>0</v>
      </c>
      <c r="S213" s="252">
        <v>0</v>
      </c>
      <c r="T213" s="252">
        <v>0</v>
      </c>
      <c r="U213" s="252">
        <v>0</v>
      </c>
      <c r="V213" s="252">
        <v>0</v>
      </c>
      <c r="W213" s="252">
        <v>0</v>
      </c>
      <c r="X213" s="252">
        <v>0</v>
      </c>
      <c r="Y213" s="253">
        <v>9492</v>
      </c>
      <c r="Z213" s="12">
        <f t="shared" si="21"/>
        <v>159</v>
      </c>
      <c r="AA213" s="113">
        <v>75</v>
      </c>
      <c r="AB213" s="216">
        <v>84</v>
      </c>
      <c r="AC213" s="216">
        <v>0</v>
      </c>
      <c r="AD213" s="218">
        <v>0</v>
      </c>
      <c r="AE213" s="33">
        <v>0</v>
      </c>
      <c r="AF213" s="216">
        <v>0</v>
      </c>
      <c r="AG213" s="216">
        <v>0</v>
      </c>
      <c r="AH213" s="216">
        <v>0</v>
      </c>
      <c r="AI213" s="17">
        <f t="shared" si="23"/>
        <v>0</v>
      </c>
      <c r="AJ213" s="12">
        <f t="shared" si="22"/>
        <v>266</v>
      </c>
      <c r="AK213" s="113">
        <v>153</v>
      </c>
      <c r="AL213" s="252">
        <v>0</v>
      </c>
      <c r="AM213" s="255">
        <v>113</v>
      </c>
      <c r="AN213" s="254">
        <v>0</v>
      </c>
      <c r="AO213" s="253">
        <v>0</v>
      </c>
      <c r="AQ213" s="87"/>
    </row>
    <row r="214" spans="1:43" ht="30">
      <c r="A214" s="18">
        <v>520249</v>
      </c>
      <c r="B214" s="93">
        <v>204</v>
      </c>
      <c r="C214" s="19" t="s">
        <v>250</v>
      </c>
      <c r="D214" s="12">
        <f t="shared" si="19"/>
        <v>0</v>
      </c>
      <c r="E214" s="113">
        <v>0</v>
      </c>
      <c r="F214" s="252">
        <v>0</v>
      </c>
      <c r="G214" s="252">
        <v>0</v>
      </c>
      <c r="H214" s="252">
        <v>0</v>
      </c>
      <c r="I214" s="252">
        <v>0</v>
      </c>
      <c r="J214" s="252">
        <v>0</v>
      </c>
      <c r="K214" s="252">
        <v>0</v>
      </c>
      <c r="L214" s="253">
        <v>0</v>
      </c>
      <c r="M214" s="90">
        <f t="shared" si="20"/>
        <v>0</v>
      </c>
      <c r="N214" s="252">
        <v>0</v>
      </c>
      <c r="O214" s="252">
        <v>0</v>
      </c>
      <c r="P214" s="252">
        <v>0</v>
      </c>
      <c r="Q214" s="252">
        <v>0</v>
      </c>
      <c r="R214" s="252">
        <v>0</v>
      </c>
      <c r="S214" s="252">
        <v>0</v>
      </c>
      <c r="T214" s="252">
        <v>0</v>
      </c>
      <c r="U214" s="252">
        <v>0</v>
      </c>
      <c r="V214" s="252">
        <v>0</v>
      </c>
      <c r="W214" s="252">
        <v>0</v>
      </c>
      <c r="X214" s="252">
        <v>0</v>
      </c>
      <c r="Y214" s="253">
        <v>0</v>
      </c>
      <c r="Z214" s="12">
        <f t="shared" si="21"/>
        <v>0</v>
      </c>
      <c r="AA214" s="113">
        <v>0</v>
      </c>
      <c r="AB214" s="216">
        <v>0</v>
      </c>
      <c r="AC214" s="216">
        <v>0</v>
      </c>
      <c r="AD214" s="218">
        <v>0</v>
      </c>
      <c r="AE214" s="33">
        <v>0</v>
      </c>
      <c r="AF214" s="216">
        <v>0</v>
      </c>
      <c r="AG214" s="216">
        <v>0</v>
      </c>
      <c r="AH214" s="216">
        <v>0</v>
      </c>
      <c r="AI214" s="17">
        <f t="shared" si="23"/>
        <v>0</v>
      </c>
      <c r="AJ214" s="12">
        <f t="shared" si="22"/>
        <v>0</v>
      </c>
      <c r="AK214" s="113">
        <v>0</v>
      </c>
      <c r="AL214" s="252">
        <v>0</v>
      </c>
      <c r="AM214" s="255">
        <v>0</v>
      </c>
      <c r="AN214" s="254">
        <v>4758</v>
      </c>
      <c r="AO214" s="253">
        <v>0</v>
      </c>
      <c r="AQ214" s="87"/>
    </row>
    <row r="215" spans="1:43" ht="19.5" customHeight="1">
      <c r="A215" s="18">
        <v>520241</v>
      </c>
      <c r="B215" s="93">
        <v>205</v>
      </c>
      <c r="C215" s="19" t="s">
        <v>251</v>
      </c>
      <c r="D215" s="12">
        <f t="shared" si="19"/>
        <v>0</v>
      </c>
      <c r="E215" s="113">
        <v>0</v>
      </c>
      <c r="F215" s="252">
        <v>0</v>
      </c>
      <c r="G215" s="252">
        <v>0</v>
      </c>
      <c r="H215" s="252">
        <v>0</v>
      </c>
      <c r="I215" s="252">
        <v>0</v>
      </c>
      <c r="J215" s="252">
        <v>0</v>
      </c>
      <c r="K215" s="252">
        <v>0</v>
      </c>
      <c r="L215" s="253">
        <v>0</v>
      </c>
      <c r="M215" s="90">
        <f t="shared" si="20"/>
        <v>0</v>
      </c>
      <c r="N215" s="252">
        <v>0</v>
      </c>
      <c r="O215" s="252">
        <v>0</v>
      </c>
      <c r="P215" s="252">
        <v>0</v>
      </c>
      <c r="Q215" s="252">
        <v>0</v>
      </c>
      <c r="R215" s="252">
        <v>0</v>
      </c>
      <c r="S215" s="252">
        <v>0</v>
      </c>
      <c r="T215" s="252">
        <v>0</v>
      </c>
      <c r="U215" s="252">
        <v>0</v>
      </c>
      <c r="V215" s="252">
        <v>0</v>
      </c>
      <c r="W215" s="252">
        <v>0</v>
      </c>
      <c r="X215" s="252">
        <v>0</v>
      </c>
      <c r="Y215" s="253">
        <v>0</v>
      </c>
      <c r="Z215" s="12">
        <f t="shared" si="21"/>
        <v>0</v>
      </c>
      <c r="AA215" s="113">
        <v>0</v>
      </c>
      <c r="AB215" s="216">
        <v>0</v>
      </c>
      <c r="AC215" s="216">
        <v>0</v>
      </c>
      <c r="AD215" s="218">
        <v>0</v>
      </c>
      <c r="AE215" s="33">
        <v>0</v>
      </c>
      <c r="AF215" s="216">
        <v>0</v>
      </c>
      <c r="AG215" s="216">
        <v>0</v>
      </c>
      <c r="AH215" s="216">
        <v>0</v>
      </c>
      <c r="AI215" s="17">
        <f t="shared" si="23"/>
        <v>0</v>
      </c>
      <c r="AJ215" s="12">
        <f t="shared" si="22"/>
        <v>121</v>
      </c>
      <c r="AK215" s="113">
        <v>121</v>
      </c>
      <c r="AL215" s="252">
        <v>121</v>
      </c>
      <c r="AM215" s="255">
        <v>0</v>
      </c>
      <c r="AN215" s="254">
        <v>0</v>
      </c>
      <c r="AO215" s="253">
        <v>0</v>
      </c>
      <c r="AQ215" s="87"/>
    </row>
    <row r="216" spans="1:43" ht="30">
      <c r="A216" s="18">
        <v>520367</v>
      </c>
      <c r="B216" s="93">
        <v>206</v>
      </c>
      <c r="C216" s="19" t="s">
        <v>252</v>
      </c>
      <c r="D216" s="12">
        <f t="shared" si="19"/>
        <v>1267</v>
      </c>
      <c r="E216" s="113">
        <v>1267</v>
      </c>
      <c r="F216" s="252">
        <v>0</v>
      </c>
      <c r="G216" s="252">
        <v>0</v>
      </c>
      <c r="H216" s="252">
        <v>0</v>
      </c>
      <c r="I216" s="252">
        <v>0</v>
      </c>
      <c r="J216" s="252">
        <v>0</v>
      </c>
      <c r="K216" s="252">
        <v>0</v>
      </c>
      <c r="L216" s="253">
        <v>0</v>
      </c>
      <c r="M216" s="254">
        <f t="shared" si="20"/>
        <v>305</v>
      </c>
      <c r="N216" s="252">
        <v>305</v>
      </c>
      <c r="O216" s="252">
        <v>0</v>
      </c>
      <c r="P216" s="252">
        <v>0</v>
      </c>
      <c r="Q216" s="252">
        <v>0</v>
      </c>
      <c r="R216" s="252">
        <v>0</v>
      </c>
      <c r="S216" s="252">
        <v>0</v>
      </c>
      <c r="T216" s="252">
        <v>0</v>
      </c>
      <c r="U216" s="252">
        <v>0</v>
      </c>
      <c r="V216" s="252">
        <v>0</v>
      </c>
      <c r="W216" s="252">
        <v>0</v>
      </c>
      <c r="X216" s="252">
        <v>0</v>
      </c>
      <c r="Y216" s="253">
        <v>0</v>
      </c>
      <c r="Z216" s="12">
        <f t="shared" si="21"/>
        <v>0</v>
      </c>
      <c r="AA216" s="113">
        <v>0</v>
      </c>
      <c r="AB216" s="216">
        <v>0</v>
      </c>
      <c r="AC216" s="216">
        <v>0</v>
      </c>
      <c r="AD216" s="218">
        <v>0</v>
      </c>
      <c r="AE216" s="33">
        <v>0</v>
      </c>
      <c r="AF216" s="216">
        <v>0</v>
      </c>
      <c r="AG216" s="216">
        <v>0</v>
      </c>
      <c r="AH216" s="216">
        <v>0</v>
      </c>
      <c r="AI216" s="17">
        <f t="shared" si="23"/>
        <v>0</v>
      </c>
      <c r="AJ216" s="12">
        <f t="shared" si="22"/>
        <v>32</v>
      </c>
      <c r="AK216" s="113">
        <v>32</v>
      </c>
      <c r="AL216" s="252">
        <v>0</v>
      </c>
      <c r="AM216" s="255">
        <v>0</v>
      </c>
      <c r="AN216" s="254">
        <v>0</v>
      </c>
      <c r="AO216" s="253">
        <v>0</v>
      </c>
      <c r="AQ216" s="87"/>
    </row>
    <row r="217" spans="1:43" ht="30">
      <c r="A217" s="18">
        <v>520403</v>
      </c>
      <c r="B217" s="93">
        <v>207</v>
      </c>
      <c r="C217" s="19" t="s">
        <v>253</v>
      </c>
      <c r="D217" s="12">
        <f t="shared" si="19"/>
        <v>2606</v>
      </c>
      <c r="E217" s="113">
        <v>0</v>
      </c>
      <c r="F217" s="252">
        <v>0</v>
      </c>
      <c r="G217" s="252">
        <v>0</v>
      </c>
      <c r="H217" s="252">
        <v>0</v>
      </c>
      <c r="I217" s="252">
        <v>0</v>
      </c>
      <c r="J217" s="252">
        <v>0</v>
      </c>
      <c r="K217" s="252">
        <v>0</v>
      </c>
      <c r="L217" s="253">
        <v>2606</v>
      </c>
      <c r="M217" s="90">
        <f t="shared" si="20"/>
        <v>2203</v>
      </c>
      <c r="N217" s="252">
        <v>0</v>
      </c>
      <c r="O217" s="252">
        <v>0</v>
      </c>
      <c r="P217" s="252">
        <v>0</v>
      </c>
      <c r="Q217" s="252">
        <v>0</v>
      </c>
      <c r="R217" s="252">
        <v>0</v>
      </c>
      <c r="S217" s="252">
        <v>0</v>
      </c>
      <c r="T217" s="252">
        <v>0</v>
      </c>
      <c r="U217" s="252">
        <v>0</v>
      </c>
      <c r="V217" s="252">
        <v>0</v>
      </c>
      <c r="W217" s="252">
        <v>0</v>
      </c>
      <c r="X217" s="252">
        <v>0</v>
      </c>
      <c r="Y217" s="253">
        <v>2203</v>
      </c>
      <c r="Z217" s="12">
        <f t="shared" si="21"/>
        <v>32</v>
      </c>
      <c r="AA217" s="113">
        <v>0</v>
      </c>
      <c r="AB217" s="216">
        <v>32</v>
      </c>
      <c r="AC217" s="216">
        <v>0</v>
      </c>
      <c r="AD217" s="218">
        <v>0</v>
      </c>
      <c r="AE217" s="33">
        <v>0</v>
      </c>
      <c r="AF217" s="216">
        <v>0</v>
      </c>
      <c r="AG217" s="216">
        <v>0</v>
      </c>
      <c r="AH217" s="216">
        <v>0</v>
      </c>
      <c r="AI217" s="17">
        <f t="shared" si="23"/>
        <v>0</v>
      </c>
      <c r="AJ217" s="12">
        <f t="shared" si="22"/>
        <v>0</v>
      </c>
      <c r="AK217" s="113">
        <v>0</v>
      </c>
      <c r="AL217" s="252">
        <v>0</v>
      </c>
      <c r="AM217" s="255">
        <v>0</v>
      </c>
      <c r="AN217" s="254">
        <v>0</v>
      </c>
      <c r="AO217" s="253">
        <v>0</v>
      </c>
      <c r="AQ217" s="87"/>
    </row>
    <row r="218" spans="1:43" ht="30">
      <c r="A218" s="18">
        <v>520250</v>
      </c>
      <c r="B218" s="93">
        <v>208</v>
      </c>
      <c r="C218" s="19" t="s">
        <v>254</v>
      </c>
      <c r="D218" s="12">
        <f t="shared" si="19"/>
        <v>1830</v>
      </c>
      <c r="E218" s="113">
        <v>0</v>
      </c>
      <c r="F218" s="252">
        <v>0</v>
      </c>
      <c r="G218" s="252">
        <v>0</v>
      </c>
      <c r="H218" s="252">
        <v>0</v>
      </c>
      <c r="I218" s="252">
        <v>0</v>
      </c>
      <c r="J218" s="252">
        <v>0</v>
      </c>
      <c r="K218" s="252">
        <v>0</v>
      </c>
      <c r="L218" s="253">
        <v>1830</v>
      </c>
      <c r="M218" s="90">
        <f t="shared" si="20"/>
        <v>605</v>
      </c>
      <c r="N218" s="252">
        <v>0</v>
      </c>
      <c r="O218" s="252">
        <v>0</v>
      </c>
      <c r="P218" s="252">
        <v>0</v>
      </c>
      <c r="Q218" s="252">
        <v>0</v>
      </c>
      <c r="R218" s="252">
        <v>0</v>
      </c>
      <c r="S218" s="252">
        <v>0</v>
      </c>
      <c r="T218" s="252">
        <v>0</v>
      </c>
      <c r="U218" s="252">
        <v>0</v>
      </c>
      <c r="V218" s="252">
        <v>0</v>
      </c>
      <c r="W218" s="252">
        <v>0</v>
      </c>
      <c r="X218" s="252">
        <v>0</v>
      </c>
      <c r="Y218" s="253">
        <v>605</v>
      </c>
      <c r="Z218" s="12">
        <f t="shared" si="21"/>
        <v>1</v>
      </c>
      <c r="AA218" s="113">
        <v>0</v>
      </c>
      <c r="AB218" s="216">
        <v>1</v>
      </c>
      <c r="AC218" s="216">
        <v>0</v>
      </c>
      <c r="AD218" s="218">
        <v>0</v>
      </c>
      <c r="AE218" s="33">
        <v>0</v>
      </c>
      <c r="AF218" s="216">
        <v>0</v>
      </c>
      <c r="AG218" s="216">
        <v>0</v>
      </c>
      <c r="AH218" s="216">
        <v>0</v>
      </c>
      <c r="AI218" s="17">
        <f t="shared" si="23"/>
        <v>0</v>
      </c>
      <c r="AJ218" s="12">
        <f t="shared" si="22"/>
        <v>0</v>
      </c>
      <c r="AK218" s="113">
        <v>0</v>
      </c>
      <c r="AL218" s="252">
        <v>0</v>
      </c>
      <c r="AM218" s="255">
        <v>0</v>
      </c>
      <c r="AN218" s="254">
        <v>0</v>
      </c>
      <c r="AO218" s="253">
        <v>0</v>
      </c>
      <c r="AQ218" s="87"/>
    </row>
    <row r="219" spans="1:43" ht="30">
      <c r="A219" s="18">
        <v>520130</v>
      </c>
      <c r="B219" s="93">
        <v>209</v>
      </c>
      <c r="C219" s="19" t="s">
        <v>255</v>
      </c>
      <c r="D219" s="12">
        <f t="shared" si="19"/>
        <v>0</v>
      </c>
      <c r="E219" s="113">
        <v>0</v>
      </c>
      <c r="F219" s="252">
        <v>0</v>
      </c>
      <c r="G219" s="252">
        <v>0</v>
      </c>
      <c r="H219" s="252">
        <v>0</v>
      </c>
      <c r="I219" s="252">
        <v>0</v>
      </c>
      <c r="J219" s="252">
        <v>0</v>
      </c>
      <c r="K219" s="252">
        <v>0</v>
      </c>
      <c r="L219" s="253">
        <v>0</v>
      </c>
      <c r="M219" s="90">
        <f t="shared" si="20"/>
        <v>2870</v>
      </c>
      <c r="N219" s="252">
        <v>0</v>
      </c>
      <c r="O219" s="252">
        <v>0</v>
      </c>
      <c r="P219" s="252">
        <v>0</v>
      </c>
      <c r="Q219" s="252">
        <v>0</v>
      </c>
      <c r="R219" s="252">
        <v>0</v>
      </c>
      <c r="S219" s="252">
        <v>0</v>
      </c>
      <c r="T219" s="252">
        <v>0</v>
      </c>
      <c r="U219" s="252">
        <v>0</v>
      </c>
      <c r="V219" s="252">
        <v>0</v>
      </c>
      <c r="W219" s="252">
        <v>0</v>
      </c>
      <c r="X219" s="252">
        <v>2870</v>
      </c>
      <c r="Y219" s="253">
        <v>0</v>
      </c>
      <c r="Z219" s="12">
        <f t="shared" si="21"/>
        <v>0</v>
      </c>
      <c r="AA219" s="113">
        <v>0</v>
      </c>
      <c r="AB219" s="216">
        <v>0</v>
      </c>
      <c r="AC219" s="216">
        <v>0</v>
      </c>
      <c r="AD219" s="218">
        <v>0</v>
      </c>
      <c r="AE219" s="33">
        <v>0</v>
      </c>
      <c r="AF219" s="216">
        <v>0</v>
      </c>
      <c r="AG219" s="216">
        <v>0</v>
      </c>
      <c r="AH219" s="216">
        <v>0</v>
      </c>
      <c r="AI219" s="17">
        <f t="shared" si="23"/>
        <v>0</v>
      </c>
      <c r="AJ219" s="12">
        <f t="shared" si="22"/>
        <v>0</v>
      </c>
      <c r="AK219" s="113">
        <v>0</v>
      </c>
      <c r="AL219" s="252">
        <v>0</v>
      </c>
      <c r="AM219" s="255">
        <v>0</v>
      </c>
      <c r="AN219" s="254">
        <v>0</v>
      </c>
      <c r="AO219" s="253">
        <v>0</v>
      </c>
      <c r="AQ219" s="87"/>
    </row>
    <row r="220" spans="1:43" ht="30">
      <c r="A220" s="18">
        <v>520245</v>
      </c>
      <c r="B220" s="93">
        <v>210</v>
      </c>
      <c r="C220" s="19" t="s">
        <v>256</v>
      </c>
      <c r="D220" s="12">
        <f t="shared" si="19"/>
        <v>0</v>
      </c>
      <c r="E220" s="113">
        <v>0</v>
      </c>
      <c r="F220" s="252">
        <v>0</v>
      </c>
      <c r="G220" s="252">
        <v>0</v>
      </c>
      <c r="H220" s="252">
        <v>0</v>
      </c>
      <c r="I220" s="252">
        <v>0</v>
      </c>
      <c r="J220" s="252">
        <v>0</v>
      </c>
      <c r="K220" s="252">
        <v>0</v>
      </c>
      <c r="L220" s="253">
        <v>0</v>
      </c>
      <c r="M220" s="90">
        <f t="shared" si="20"/>
        <v>1732</v>
      </c>
      <c r="N220" s="252">
        <v>0</v>
      </c>
      <c r="O220" s="252">
        <v>0</v>
      </c>
      <c r="P220" s="252">
        <v>0</v>
      </c>
      <c r="Q220" s="252">
        <v>0</v>
      </c>
      <c r="R220" s="252">
        <v>0</v>
      </c>
      <c r="S220" s="252">
        <v>0</v>
      </c>
      <c r="T220" s="252">
        <v>0</v>
      </c>
      <c r="U220" s="252">
        <v>0</v>
      </c>
      <c r="V220" s="252">
        <v>0</v>
      </c>
      <c r="W220" s="252">
        <v>0</v>
      </c>
      <c r="X220" s="252">
        <v>1732</v>
      </c>
      <c r="Y220" s="253">
        <v>0</v>
      </c>
      <c r="Z220" s="12">
        <f t="shared" si="21"/>
        <v>0</v>
      </c>
      <c r="AA220" s="113">
        <v>0</v>
      </c>
      <c r="AB220" s="216">
        <v>0</v>
      </c>
      <c r="AC220" s="216">
        <v>0</v>
      </c>
      <c r="AD220" s="218">
        <v>0</v>
      </c>
      <c r="AE220" s="33">
        <v>0</v>
      </c>
      <c r="AF220" s="216">
        <v>0</v>
      </c>
      <c r="AG220" s="216">
        <v>0</v>
      </c>
      <c r="AH220" s="216">
        <v>0</v>
      </c>
      <c r="AI220" s="17">
        <f t="shared" si="23"/>
        <v>0</v>
      </c>
      <c r="AJ220" s="12">
        <f t="shared" si="22"/>
        <v>0</v>
      </c>
      <c r="AK220" s="113">
        <v>0</v>
      </c>
      <c r="AL220" s="252">
        <v>0</v>
      </c>
      <c r="AM220" s="255">
        <v>0</v>
      </c>
      <c r="AN220" s="254">
        <v>0</v>
      </c>
      <c r="AO220" s="253">
        <v>0</v>
      </c>
      <c r="AQ220" s="87"/>
    </row>
    <row r="221" spans="1:43" ht="18.75">
      <c r="A221" s="18">
        <v>520339</v>
      </c>
      <c r="B221" s="93">
        <v>211</v>
      </c>
      <c r="C221" s="19" t="s">
        <v>257</v>
      </c>
      <c r="D221" s="12">
        <f t="shared" si="19"/>
        <v>0</v>
      </c>
      <c r="E221" s="113">
        <v>0</v>
      </c>
      <c r="F221" s="252">
        <v>0</v>
      </c>
      <c r="G221" s="252">
        <v>0</v>
      </c>
      <c r="H221" s="252">
        <v>0</v>
      </c>
      <c r="I221" s="252">
        <v>0</v>
      </c>
      <c r="J221" s="252">
        <v>0</v>
      </c>
      <c r="K221" s="252">
        <v>0</v>
      </c>
      <c r="L221" s="253">
        <v>0</v>
      </c>
      <c r="M221" s="90">
        <f t="shared" si="20"/>
        <v>0</v>
      </c>
      <c r="N221" s="252">
        <v>0</v>
      </c>
      <c r="O221" s="252">
        <v>0</v>
      </c>
      <c r="P221" s="252">
        <v>0</v>
      </c>
      <c r="Q221" s="252">
        <v>0</v>
      </c>
      <c r="R221" s="252">
        <v>0</v>
      </c>
      <c r="S221" s="252">
        <v>0</v>
      </c>
      <c r="T221" s="252">
        <v>0</v>
      </c>
      <c r="U221" s="252">
        <v>0</v>
      </c>
      <c r="V221" s="252">
        <v>0</v>
      </c>
      <c r="W221" s="252">
        <v>0</v>
      </c>
      <c r="X221" s="252">
        <v>0</v>
      </c>
      <c r="Y221" s="253">
        <v>0</v>
      </c>
      <c r="Z221" s="12">
        <f t="shared" si="21"/>
        <v>0</v>
      </c>
      <c r="AA221" s="113">
        <v>0</v>
      </c>
      <c r="AB221" s="216">
        <v>0</v>
      </c>
      <c r="AC221" s="216">
        <v>0</v>
      </c>
      <c r="AD221" s="218">
        <v>0</v>
      </c>
      <c r="AE221" s="33">
        <v>0</v>
      </c>
      <c r="AF221" s="216">
        <v>0</v>
      </c>
      <c r="AG221" s="216">
        <v>0</v>
      </c>
      <c r="AH221" s="216">
        <v>235</v>
      </c>
      <c r="AI221" s="17">
        <f t="shared" si="23"/>
        <v>235</v>
      </c>
      <c r="AJ221" s="12">
        <f t="shared" si="22"/>
        <v>0</v>
      </c>
      <c r="AK221" s="113">
        <v>0</v>
      </c>
      <c r="AL221" s="252">
        <v>0</v>
      </c>
      <c r="AM221" s="255">
        <v>0</v>
      </c>
      <c r="AN221" s="254">
        <v>0</v>
      </c>
      <c r="AO221" s="253">
        <v>0</v>
      </c>
      <c r="AQ221" s="87"/>
    </row>
    <row r="222" spans="1:43" ht="18.75">
      <c r="A222" s="18">
        <v>520336</v>
      </c>
      <c r="B222" s="93">
        <v>212</v>
      </c>
      <c r="C222" s="19" t="s">
        <v>258</v>
      </c>
      <c r="D222" s="12">
        <f t="shared" si="19"/>
        <v>0</v>
      </c>
      <c r="E222" s="113">
        <v>0</v>
      </c>
      <c r="F222" s="252">
        <v>0</v>
      </c>
      <c r="G222" s="252">
        <v>0</v>
      </c>
      <c r="H222" s="252">
        <v>0</v>
      </c>
      <c r="I222" s="252">
        <v>0</v>
      </c>
      <c r="J222" s="252">
        <v>0</v>
      </c>
      <c r="K222" s="252">
        <v>0</v>
      </c>
      <c r="L222" s="253">
        <v>0</v>
      </c>
      <c r="M222" s="90">
        <f t="shared" si="20"/>
        <v>0</v>
      </c>
      <c r="N222" s="252">
        <v>0</v>
      </c>
      <c r="O222" s="252">
        <v>0</v>
      </c>
      <c r="P222" s="252">
        <v>0</v>
      </c>
      <c r="Q222" s="252">
        <v>0</v>
      </c>
      <c r="R222" s="252">
        <v>0</v>
      </c>
      <c r="S222" s="252">
        <v>0</v>
      </c>
      <c r="T222" s="252">
        <v>0</v>
      </c>
      <c r="U222" s="252">
        <v>0</v>
      </c>
      <c r="V222" s="252">
        <v>0</v>
      </c>
      <c r="W222" s="252">
        <v>0</v>
      </c>
      <c r="X222" s="252">
        <v>0</v>
      </c>
      <c r="Y222" s="253">
        <v>0</v>
      </c>
      <c r="Z222" s="12">
        <f t="shared" si="21"/>
        <v>0</v>
      </c>
      <c r="AA222" s="113">
        <v>0</v>
      </c>
      <c r="AB222" s="216">
        <v>0</v>
      </c>
      <c r="AC222" s="216">
        <v>0</v>
      </c>
      <c r="AD222" s="218">
        <v>0</v>
      </c>
      <c r="AE222" s="33">
        <v>0</v>
      </c>
      <c r="AF222" s="216">
        <v>0</v>
      </c>
      <c r="AG222" s="216">
        <v>0</v>
      </c>
      <c r="AH222" s="216">
        <v>1325</v>
      </c>
      <c r="AI222" s="17">
        <f t="shared" si="23"/>
        <v>1325</v>
      </c>
      <c r="AJ222" s="12">
        <f t="shared" si="22"/>
        <v>32</v>
      </c>
      <c r="AK222" s="113">
        <v>32</v>
      </c>
      <c r="AL222" s="252">
        <v>0</v>
      </c>
      <c r="AM222" s="255">
        <v>0</v>
      </c>
      <c r="AN222" s="254">
        <v>0</v>
      </c>
      <c r="AO222" s="253">
        <v>0</v>
      </c>
      <c r="AQ222" s="87"/>
    </row>
    <row r="223" spans="1:43" ht="18.75">
      <c r="A223" s="32">
        <v>520338</v>
      </c>
      <c r="B223" s="93">
        <v>213</v>
      </c>
      <c r="C223" s="19" t="s">
        <v>259</v>
      </c>
      <c r="D223" s="12">
        <f t="shared" si="19"/>
        <v>0</v>
      </c>
      <c r="E223" s="113">
        <v>0</v>
      </c>
      <c r="F223" s="252">
        <v>0</v>
      </c>
      <c r="G223" s="252">
        <v>0</v>
      </c>
      <c r="H223" s="252">
        <v>0</v>
      </c>
      <c r="I223" s="252">
        <v>0</v>
      </c>
      <c r="J223" s="252">
        <v>0</v>
      </c>
      <c r="K223" s="252">
        <v>0</v>
      </c>
      <c r="L223" s="253">
        <v>0</v>
      </c>
      <c r="M223" s="90">
        <f t="shared" si="20"/>
        <v>0</v>
      </c>
      <c r="N223" s="252">
        <v>0</v>
      </c>
      <c r="O223" s="252">
        <v>0</v>
      </c>
      <c r="P223" s="252">
        <v>0</v>
      </c>
      <c r="Q223" s="252">
        <v>0</v>
      </c>
      <c r="R223" s="252">
        <v>0</v>
      </c>
      <c r="S223" s="252">
        <v>0</v>
      </c>
      <c r="T223" s="252">
        <v>0</v>
      </c>
      <c r="U223" s="252">
        <v>0</v>
      </c>
      <c r="V223" s="252">
        <v>0</v>
      </c>
      <c r="W223" s="252">
        <v>0</v>
      </c>
      <c r="X223" s="252">
        <v>0</v>
      </c>
      <c r="Y223" s="253">
        <v>0</v>
      </c>
      <c r="Z223" s="12">
        <f t="shared" si="21"/>
        <v>0</v>
      </c>
      <c r="AA223" s="113">
        <v>0</v>
      </c>
      <c r="AB223" s="216">
        <v>0</v>
      </c>
      <c r="AC223" s="216">
        <v>0</v>
      </c>
      <c r="AD223" s="218">
        <v>0</v>
      </c>
      <c r="AE223" s="33">
        <v>0</v>
      </c>
      <c r="AF223" s="216">
        <v>0</v>
      </c>
      <c r="AG223" s="216">
        <v>0</v>
      </c>
      <c r="AH223" s="216">
        <v>176</v>
      </c>
      <c r="AI223" s="17">
        <f t="shared" si="23"/>
        <v>176</v>
      </c>
      <c r="AJ223" s="12">
        <f t="shared" si="22"/>
        <v>0</v>
      </c>
      <c r="AK223" s="113">
        <v>0</v>
      </c>
      <c r="AL223" s="252">
        <v>0</v>
      </c>
      <c r="AM223" s="255">
        <v>0</v>
      </c>
      <c r="AN223" s="254">
        <v>0</v>
      </c>
      <c r="AO223" s="253">
        <v>0</v>
      </c>
      <c r="AQ223" s="87"/>
    </row>
    <row r="224" spans="1:43" ht="18.75">
      <c r="A224" s="32">
        <v>520415</v>
      </c>
      <c r="B224" s="93">
        <v>214</v>
      </c>
      <c r="C224" s="19" t="s">
        <v>260</v>
      </c>
      <c r="D224" s="12">
        <f t="shared" si="19"/>
        <v>0</v>
      </c>
      <c r="E224" s="113">
        <v>0</v>
      </c>
      <c r="F224" s="252">
        <v>0</v>
      </c>
      <c r="G224" s="252">
        <v>0</v>
      </c>
      <c r="H224" s="252">
        <v>0</v>
      </c>
      <c r="I224" s="252">
        <v>0</v>
      </c>
      <c r="J224" s="252">
        <v>0</v>
      </c>
      <c r="K224" s="252">
        <v>0</v>
      </c>
      <c r="L224" s="253">
        <v>0</v>
      </c>
      <c r="M224" s="90">
        <f t="shared" si="20"/>
        <v>0</v>
      </c>
      <c r="N224" s="252">
        <v>0</v>
      </c>
      <c r="O224" s="252">
        <v>0</v>
      </c>
      <c r="P224" s="252">
        <v>0</v>
      </c>
      <c r="Q224" s="252">
        <v>0</v>
      </c>
      <c r="R224" s="252">
        <v>0</v>
      </c>
      <c r="S224" s="252">
        <v>0</v>
      </c>
      <c r="T224" s="252">
        <v>0</v>
      </c>
      <c r="U224" s="252">
        <v>0</v>
      </c>
      <c r="V224" s="252">
        <v>0</v>
      </c>
      <c r="W224" s="252">
        <v>0</v>
      </c>
      <c r="X224" s="252">
        <v>0</v>
      </c>
      <c r="Y224" s="253">
        <v>0</v>
      </c>
      <c r="Z224" s="12">
        <f t="shared" si="21"/>
        <v>0</v>
      </c>
      <c r="AA224" s="113">
        <v>0</v>
      </c>
      <c r="AB224" s="216">
        <v>0</v>
      </c>
      <c r="AC224" s="216">
        <v>0</v>
      </c>
      <c r="AD224" s="218">
        <v>0</v>
      </c>
      <c r="AE224" s="33">
        <v>0</v>
      </c>
      <c r="AF224" s="216">
        <v>0</v>
      </c>
      <c r="AG224" s="216">
        <v>0</v>
      </c>
      <c r="AH224" s="216">
        <v>526</v>
      </c>
      <c r="AI224" s="17">
        <f t="shared" si="23"/>
        <v>526</v>
      </c>
      <c r="AJ224" s="12">
        <f t="shared" si="22"/>
        <v>0</v>
      </c>
      <c r="AK224" s="113">
        <v>0</v>
      </c>
      <c r="AL224" s="252">
        <v>0</v>
      </c>
      <c r="AM224" s="255">
        <v>0</v>
      </c>
      <c r="AN224" s="254">
        <v>0</v>
      </c>
      <c r="AO224" s="253">
        <v>0</v>
      </c>
      <c r="AQ224" s="87"/>
    </row>
    <row r="225" spans="1:43" ht="18.75">
      <c r="A225" s="32">
        <v>520400</v>
      </c>
      <c r="B225" s="93">
        <v>215</v>
      </c>
      <c r="C225" s="19" t="s">
        <v>261</v>
      </c>
      <c r="D225" s="12">
        <f t="shared" si="19"/>
        <v>0</v>
      </c>
      <c r="E225" s="113">
        <v>0</v>
      </c>
      <c r="F225" s="252">
        <v>0</v>
      </c>
      <c r="G225" s="252">
        <v>0</v>
      </c>
      <c r="H225" s="252">
        <v>0</v>
      </c>
      <c r="I225" s="252">
        <v>0</v>
      </c>
      <c r="J225" s="252">
        <v>0</v>
      </c>
      <c r="K225" s="252">
        <v>0</v>
      </c>
      <c r="L225" s="253">
        <v>0</v>
      </c>
      <c r="M225" s="90">
        <f t="shared" si="20"/>
        <v>0</v>
      </c>
      <c r="N225" s="252">
        <v>0</v>
      </c>
      <c r="O225" s="252">
        <v>0</v>
      </c>
      <c r="P225" s="252">
        <v>0</v>
      </c>
      <c r="Q225" s="252">
        <v>0</v>
      </c>
      <c r="R225" s="252">
        <v>0</v>
      </c>
      <c r="S225" s="252">
        <v>0</v>
      </c>
      <c r="T225" s="252">
        <v>0</v>
      </c>
      <c r="U225" s="252">
        <v>0</v>
      </c>
      <c r="V225" s="252">
        <v>0</v>
      </c>
      <c r="W225" s="252">
        <v>0</v>
      </c>
      <c r="X225" s="252">
        <v>0</v>
      </c>
      <c r="Y225" s="253">
        <v>0</v>
      </c>
      <c r="Z225" s="12">
        <f t="shared" si="21"/>
        <v>0</v>
      </c>
      <c r="AA225" s="113">
        <v>0</v>
      </c>
      <c r="AB225" s="216">
        <v>0</v>
      </c>
      <c r="AC225" s="216">
        <v>0</v>
      </c>
      <c r="AD225" s="218">
        <v>0</v>
      </c>
      <c r="AE225" s="33">
        <v>0</v>
      </c>
      <c r="AF225" s="216">
        <v>0</v>
      </c>
      <c r="AG225" s="216">
        <v>0</v>
      </c>
      <c r="AH225" s="216">
        <v>0</v>
      </c>
      <c r="AI225" s="17">
        <f t="shared" si="23"/>
        <v>0</v>
      </c>
      <c r="AJ225" s="12">
        <f t="shared" si="22"/>
        <v>0</v>
      </c>
      <c r="AK225" s="113">
        <v>0</v>
      </c>
      <c r="AL225" s="252">
        <v>0</v>
      </c>
      <c r="AM225" s="255">
        <v>0</v>
      </c>
      <c r="AN225" s="254">
        <v>0</v>
      </c>
      <c r="AO225" s="253">
        <v>0</v>
      </c>
      <c r="AQ225" s="87"/>
    </row>
    <row r="226" spans="1:43" ht="18.75">
      <c r="A226" s="32">
        <v>520419</v>
      </c>
      <c r="B226" s="93">
        <v>216</v>
      </c>
      <c r="C226" s="19" t="s">
        <v>262</v>
      </c>
      <c r="D226" s="12">
        <f t="shared" si="19"/>
        <v>0</v>
      </c>
      <c r="E226" s="113">
        <v>0</v>
      </c>
      <c r="F226" s="252">
        <v>0</v>
      </c>
      <c r="G226" s="252">
        <v>0</v>
      </c>
      <c r="H226" s="252">
        <v>0</v>
      </c>
      <c r="I226" s="252">
        <v>0</v>
      </c>
      <c r="J226" s="252">
        <v>0</v>
      </c>
      <c r="K226" s="252">
        <v>0</v>
      </c>
      <c r="L226" s="253">
        <v>0</v>
      </c>
      <c r="M226" s="90">
        <f t="shared" si="20"/>
        <v>0</v>
      </c>
      <c r="N226" s="252">
        <v>0</v>
      </c>
      <c r="O226" s="252">
        <v>0</v>
      </c>
      <c r="P226" s="252">
        <v>0</v>
      </c>
      <c r="Q226" s="252">
        <v>0</v>
      </c>
      <c r="R226" s="252">
        <v>0</v>
      </c>
      <c r="S226" s="252">
        <v>0</v>
      </c>
      <c r="T226" s="252">
        <v>0</v>
      </c>
      <c r="U226" s="252">
        <v>0</v>
      </c>
      <c r="V226" s="252">
        <v>0</v>
      </c>
      <c r="W226" s="252">
        <v>0</v>
      </c>
      <c r="X226" s="252">
        <v>0</v>
      </c>
      <c r="Y226" s="253">
        <v>0</v>
      </c>
      <c r="Z226" s="12">
        <f t="shared" si="21"/>
        <v>0</v>
      </c>
      <c r="AA226" s="113">
        <v>0</v>
      </c>
      <c r="AB226" s="216">
        <v>0</v>
      </c>
      <c r="AC226" s="216">
        <v>0</v>
      </c>
      <c r="AD226" s="218">
        <v>0</v>
      </c>
      <c r="AE226" s="33">
        <v>0</v>
      </c>
      <c r="AF226" s="216">
        <v>0</v>
      </c>
      <c r="AG226" s="216">
        <v>0</v>
      </c>
      <c r="AH226" s="216">
        <v>0</v>
      </c>
      <c r="AI226" s="17">
        <f t="shared" si="23"/>
        <v>0</v>
      </c>
      <c r="AJ226" s="12">
        <f t="shared" si="22"/>
        <v>0</v>
      </c>
      <c r="AK226" s="113">
        <v>0</v>
      </c>
      <c r="AL226" s="252">
        <v>0</v>
      </c>
      <c r="AM226" s="255">
        <v>0</v>
      </c>
      <c r="AN226" s="254">
        <v>0</v>
      </c>
      <c r="AO226" s="253">
        <v>0</v>
      </c>
      <c r="AQ226" s="87"/>
    </row>
    <row r="227" spans="1:43" ht="18.75">
      <c r="A227" s="32">
        <v>520412</v>
      </c>
      <c r="B227" s="93">
        <v>217</v>
      </c>
      <c r="C227" s="19" t="s">
        <v>263</v>
      </c>
      <c r="D227" s="12">
        <f t="shared" si="19"/>
        <v>0</v>
      </c>
      <c r="E227" s="113">
        <v>0</v>
      </c>
      <c r="F227" s="252">
        <v>0</v>
      </c>
      <c r="G227" s="252">
        <v>0</v>
      </c>
      <c r="H227" s="252">
        <v>0</v>
      </c>
      <c r="I227" s="252">
        <v>0</v>
      </c>
      <c r="J227" s="252">
        <v>0</v>
      </c>
      <c r="K227" s="252">
        <v>0</v>
      </c>
      <c r="L227" s="253">
        <v>0</v>
      </c>
      <c r="M227" s="90">
        <f t="shared" si="20"/>
        <v>0</v>
      </c>
      <c r="N227" s="252">
        <v>0</v>
      </c>
      <c r="O227" s="252">
        <v>0</v>
      </c>
      <c r="P227" s="252">
        <v>0</v>
      </c>
      <c r="Q227" s="252">
        <v>0</v>
      </c>
      <c r="R227" s="252">
        <v>0</v>
      </c>
      <c r="S227" s="252">
        <v>0</v>
      </c>
      <c r="T227" s="252">
        <v>0</v>
      </c>
      <c r="U227" s="252">
        <v>0</v>
      </c>
      <c r="V227" s="252">
        <v>0</v>
      </c>
      <c r="W227" s="252">
        <v>0</v>
      </c>
      <c r="X227" s="252">
        <v>0</v>
      </c>
      <c r="Y227" s="253">
        <v>0</v>
      </c>
      <c r="Z227" s="12">
        <f t="shared" si="21"/>
        <v>0</v>
      </c>
      <c r="AA227" s="113">
        <v>0</v>
      </c>
      <c r="AB227" s="216">
        <v>0</v>
      </c>
      <c r="AC227" s="216">
        <v>0</v>
      </c>
      <c r="AD227" s="218">
        <v>0</v>
      </c>
      <c r="AE227" s="33">
        <v>0</v>
      </c>
      <c r="AF227" s="216">
        <v>0</v>
      </c>
      <c r="AG227" s="216">
        <v>0</v>
      </c>
      <c r="AH227" s="216">
        <v>0</v>
      </c>
      <c r="AI227" s="17">
        <f t="shared" si="23"/>
        <v>0</v>
      </c>
      <c r="AJ227" s="12">
        <f t="shared" si="22"/>
        <v>0</v>
      </c>
      <c r="AK227" s="113">
        <v>0</v>
      </c>
      <c r="AL227" s="252">
        <v>0</v>
      </c>
      <c r="AM227" s="255">
        <v>0</v>
      </c>
      <c r="AN227" s="254">
        <v>0</v>
      </c>
      <c r="AO227" s="253">
        <v>0</v>
      </c>
      <c r="AQ227" s="87"/>
    </row>
    <row r="228" spans="1:43" ht="18.75">
      <c r="A228" s="32">
        <v>520427</v>
      </c>
      <c r="B228" s="93">
        <v>218</v>
      </c>
      <c r="C228" s="19" t="s">
        <v>264</v>
      </c>
      <c r="D228" s="12">
        <f t="shared" si="19"/>
        <v>0</v>
      </c>
      <c r="E228" s="113">
        <v>0</v>
      </c>
      <c r="F228" s="252">
        <v>0</v>
      </c>
      <c r="G228" s="252">
        <v>0</v>
      </c>
      <c r="H228" s="252">
        <v>0</v>
      </c>
      <c r="I228" s="252">
        <v>0</v>
      </c>
      <c r="J228" s="252">
        <v>0</v>
      </c>
      <c r="K228" s="252">
        <v>0</v>
      </c>
      <c r="L228" s="253">
        <v>0</v>
      </c>
      <c r="M228" s="90">
        <f t="shared" si="20"/>
        <v>0</v>
      </c>
      <c r="N228" s="252">
        <v>0</v>
      </c>
      <c r="O228" s="252">
        <v>0</v>
      </c>
      <c r="P228" s="252">
        <v>0</v>
      </c>
      <c r="Q228" s="252">
        <v>0</v>
      </c>
      <c r="R228" s="252">
        <v>0</v>
      </c>
      <c r="S228" s="252">
        <v>0</v>
      </c>
      <c r="T228" s="252">
        <v>0</v>
      </c>
      <c r="U228" s="252">
        <v>0</v>
      </c>
      <c r="V228" s="252">
        <v>0</v>
      </c>
      <c r="W228" s="252">
        <v>0</v>
      </c>
      <c r="X228" s="252">
        <v>0</v>
      </c>
      <c r="Y228" s="253">
        <v>0</v>
      </c>
      <c r="Z228" s="12">
        <f t="shared" si="21"/>
        <v>0</v>
      </c>
      <c r="AA228" s="113">
        <v>0</v>
      </c>
      <c r="AB228" s="216">
        <v>0</v>
      </c>
      <c r="AC228" s="216">
        <v>0</v>
      </c>
      <c r="AD228" s="218">
        <v>0</v>
      </c>
      <c r="AE228" s="33">
        <v>0</v>
      </c>
      <c r="AF228" s="216">
        <v>0</v>
      </c>
      <c r="AG228" s="216">
        <v>0</v>
      </c>
      <c r="AH228" s="216">
        <v>0</v>
      </c>
      <c r="AI228" s="17">
        <f t="shared" si="23"/>
        <v>0</v>
      </c>
      <c r="AJ228" s="12">
        <f t="shared" si="22"/>
        <v>0</v>
      </c>
      <c r="AK228" s="252">
        <v>0</v>
      </c>
      <c r="AL228" s="252">
        <v>0</v>
      </c>
      <c r="AM228" s="255">
        <v>0</v>
      </c>
      <c r="AN228" s="254">
        <v>0</v>
      </c>
      <c r="AO228" s="253">
        <v>0</v>
      </c>
      <c r="AQ228" s="87"/>
    </row>
    <row r="229" spans="1:43" ht="18.75">
      <c r="A229" s="32">
        <v>520424</v>
      </c>
      <c r="B229" s="93">
        <v>219</v>
      </c>
      <c r="C229" s="19" t="s">
        <v>265</v>
      </c>
      <c r="D229" s="12">
        <f t="shared" si="19"/>
        <v>0</v>
      </c>
      <c r="E229" s="113">
        <v>0</v>
      </c>
      <c r="F229" s="252">
        <v>0</v>
      </c>
      <c r="G229" s="252">
        <v>0</v>
      </c>
      <c r="H229" s="252">
        <v>0</v>
      </c>
      <c r="I229" s="252">
        <v>0</v>
      </c>
      <c r="J229" s="252">
        <v>0</v>
      </c>
      <c r="K229" s="252">
        <v>0</v>
      </c>
      <c r="L229" s="253">
        <v>0</v>
      </c>
      <c r="M229" s="90">
        <f t="shared" si="20"/>
        <v>0</v>
      </c>
      <c r="N229" s="252">
        <v>0</v>
      </c>
      <c r="O229" s="252">
        <v>0</v>
      </c>
      <c r="P229" s="252">
        <v>0</v>
      </c>
      <c r="Q229" s="252">
        <v>0</v>
      </c>
      <c r="R229" s="252">
        <v>0</v>
      </c>
      <c r="S229" s="252">
        <v>0</v>
      </c>
      <c r="T229" s="252">
        <v>0</v>
      </c>
      <c r="U229" s="252">
        <v>0</v>
      </c>
      <c r="V229" s="252">
        <v>0</v>
      </c>
      <c r="W229" s="252">
        <v>0</v>
      </c>
      <c r="X229" s="252">
        <v>0</v>
      </c>
      <c r="Y229" s="253">
        <v>0</v>
      </c>
      <c r="Z229" s="12">
        <f t="shared" si="21"/>
        <v>0</v>
      </c>
      <c r="AA229" s="113">
        <v>0</v>
      </c>
      <c r="AB229" s="216">
        <v>0</v>
      </c>
      <c r="AC229" s="216">
        <v>0</v>
      </c>
      <c r="AD229" s="218">
        <v>0</v>
      </c>
      <c r="AE229" s="33">
        <v>0</v>
      </c>
      <c r="AF229" s="216">
        <v>0</v>
      </c>
      <c r="AG229" s="216">
        <v>0</v>
      </c>
      <c r="AH229" s="216">
        <v>0</v>
      </c>
      <c r="AI229" s="17">
        <f t="shared" si="23"/>
        <v>0</v>
      </c>
      <c r="AJ229" s="12">
        <f t="shared" si="22"/>
        <v>0</v>
      </c>
      <c r="AK229" s="252">
        <v>0</v>
      </c>
      <c r="AL229" s="252">
        <v>0</v>
      </c>
      <c r="AM229" s="255">
        <v>0</v>
      </c>
      <c r="AN229" s="254">
        <v>0</v>
      </c>
      <c r="AO229" s="253">
        <v>0</v>
      </c>
      <c r="AQ229" s="87"/>
    </row>
    <row r="230" spans="1:43" ht="18.75">
      <c r="A230" s="32">
        <v>520417</v>
      </c>
      <c r="B230" s="93">
        <v>220</v>
      </c>
      <c r="C230" s="19" t="s">
        <v>266</v>
      </c>
      <c r="D230" s="12">
        <f t="shared" si="19"/>
        <v>0</v>
      </c>
      <c r="E230" s="113">
        <v>0</v>
      </c>
      <c r="F230" s="252">
        <v>0</v>
      </c>
      <c r="G230" s="252">
        <v>0</v>
      </c>
      <c r="H230" s="252">
        <v>0</v>
      </c>
      <c r="I230" s="252">
        <v>0</v>
      </c>
      <c r="J230" s="252">
        <v>0</v>
      </c>
      <c r="K230" s="252">
        <v>0</v>
      </c>
      <c r="L230" s="253">
        <v>0</v>
      </c>
      <c r="M230" s="90">
        <f t="shared" si="20"/>
        <v>0</v>
      </c>
      <c r="N230" s="252">
        <v>0</v>
      </c>
      <c r="O230" s="252">
        <v>0</v>
      </c>
      <c r="P230" s="252">
        <v>0</v>
      </c>
      <c r="Q230" s="252">
        <v>0</v>
      </c>
      <c r="R230" s="252">
        <v>0</v>
      </c>
      <c r="S230" s="252">
        <v>0</v>
      </c>
      <c r="T230" s="252">
        <v>0</v>
      </c>
      <c r="U230" s="252">
        <v>0</v>
      </c>
      <c r="V230" s="252">
        <v>0</v>
      </c>
      <c r="W230" s="252">
        <v>0</v>
      </c>
      <c r="X230" s="252">
        <v>0</v>
      </c>
      <c r="Y230" s="253">
        <v>0</v>
      </c>
      <c r="Z230" s="12">
        <f t="shared" si="21"/>
        <v>0</v>
      </c>
      <c r="AA230" s="216">
        <v>0</v>
      </c>
      <c r="AB230" s="216">
        <v>0</v>
      </c>
      <c r="AC230" s="216">
        <v>0</v>
      </c>
      <c r="AD230" s="218">
        <v>0</v>
      </c>
      <c r="AE230" s="33">
        <v>0</v>
      </c>
      <c r="AF230" s="216">
        <v>0</v>
      </c>
      <c r="AG230" s="216">
        <v>0</v>
      </c>
      <c r="AH230" s="216">
        <v>0</v>
      </c>
      <c r="AI230" s="17">
        <f t="shared" si="23"/>
        <v>0</v>
      </c>
      <c r="AJ230" s="12">
        <f t="shared" si="22"/>
        <v>0</v>
      </c>
      <c r="AK230" s="252">
        <v>0</v>
      </c>
      <c r="AL230" s="252">
        <v>0</v>
      </c>
      <c r="AM230" s="255">
        <v>0</v>
      </c>
      <c r="AN230" s="254">
        <v>0</v>
      </c>
      <c r="AO230" s="253">
        <v>0</v>
      </c>
      <c r="AQ230" s="87"/>
    </row>
    <row r="231" spans="1:43" ht="18.75">
      <c r="A231" s="32">
        <v>520413</v>
      </c>
      <c r="B231" s="93">
        <v>221</v>
      </c>
      <c r="C231" s="19" t="s">
        <v>267</v>
      </c>
      <c r="D231" s="12">
        <f t="shared" si="19"/>
        <v>0</v>
      </c>
      <c r="E231" s="113">
        <v>0</v>
      </c>
      <c r="F231" s="252">
        <v>0</v>
      </c>
      <c r="G231" s="252">
        <v>0</v>
      </c>
      <c r="H231" s="252">
        <v>0</v>
      </c>
      <c r="I231" s="252">
        <v>0</v>
      </c>
      <c r="J231" s="252">
        <v>0</v>
      </c>
      <c r="K231" s="252">
        <v>0</v>
      </c>
      <c r="L231" s="253">
        <v>0</v>
      </c>
      <c r="M231" s="90">
        <f t="shared" si="20"/>
        <v>0</v>
      </c>
      <c r="N231" s="252">
        <v>0</v>
      </c>
      <c r="O231" s="252">
        <v>0</v>
      </c>
      <c r="P231" s="252">
        <v>0</v>
      </c>
      <c r="Q231" s="252">
        <v>0</v>
      </c>
      <c r="R231" s="252">
        <v>0</v>
      </c>
      <c r="S231" s="252">
        <v>0</v>
      </c>
      <c r="T231" s="252">
        <v>0</v>
      </c>
      <c r="U231" s="252">
        <v>0</v>
      </c>
      <c r="V231" s="252">
        <v>0</v>
      </c>
      <c r="W231" s="252">
        <v>0</v>
      </c>
      <c r="X231" s="252">
        <v>0</v>
      </c>
      <c r="Y231" s="253">
        <v>0</v>
      </c>
      <c r="Z231" s="12">
        <f t="shared" si="21"/>
        <v>0</v>
      </c>
      <c r="AA231" s="216">
        <v>0</v>
      </c>
      <c r="AB231" s="216">
        <v>0</v>
      </c>
      <c r="AC231" s="216">
        <v>0</v>
      </c>
      <c r="AD231" s="218">
        <v>0</v>
      </c>
      <c r="AE231" s="33">
        <v>0</v>
      </c>
      <c r="AF231" s="216">
        <v>0</v>
      </c>
      <c r="AG231" s="216">
        <v>0</v>
      </c>
      <c r="AH231" s="216">
        <v>0</v>
      </c>
      <c r="AI231" s="17">
        <f t="shared" si="23"/>
        <v>0</v>
      </c>
      <c r="AJ231" s="12">
        <f t="shared" si="22"/>
        <v>0</v>
      </c>
      <c r="AK231" s="252">
        <v>0</v>
      </c>
      <c r="AL231" s="252">
        <v>0</v>
      </c>
      <c r="AM231" s="255">
        <v>0</v>
      </c>
      <c r="AN231" s="254">
        <v>0</v>
      </c>
      <c r="AO231" s="253">
        <v>0</v>
      </c>
      <c r="AQ231" s="87"/>
    </row>
    <row r="232" spans="1:43" ht="60">
      <c r="A232" s="32">
        <v>520422</v>
      </c>
      <c r="B232" s="93">
        <v>222</v>
      </c>
      <c r="C232" s="19" t="s">
        <v>268</v>
      </c>
      <c r="D232" s="12">
        <f t="shared" si="19"/>
        <v>0</v>
      </c>
      <c r="E232" s="113">
        <v>0</v>
      </c>
      <c r="F232" s="252">
        <v>0</v>
      </c>
      <c r="G232" s="252">
        <v>0</v>
      </c>
      <c r="H232" s="252">
        <v>0</v>
      </c>
      <c r="I232" s="252">
        <v>0</v>
      </c>
      <c r="J232" s="252">
        <v>0</v>
      </c>
      <c r="K232" s="252">
        <v>0</v>
      </c>
      <c r="L232" s="253">
        <v>0</v>
      </c>
      <c r="M232" s="90">
        <f t="shared" si="20"/>
        <v>0</v>
      </c>
      <c r="N232" s="252">
        <v>0</v>
      </c>
      <c r="O232" s="252">
        <v>0</v>
      </c>
      <c r="P232" s="252">
        <v>0</v>
      </c>
      <c r="Q232" s="252">
        <v>0</v>
      </c>
      <c r="R232" s="252">
        <v>0</v>
      </c>
      <c r="S232" s="252">
        <v>0</v>
      </c>
      <c r="T232" s="252">
        <v>0</v>
      </c>
      <c r="U232" s="252">
        <v>0</v>
      </c>
      <c r="V232" s="252">
        <v>0</v>
      </c>
      <c r="W232" s="252">
        <v>0</v>
      </c>
      <c r="X232" s="252">
        <v>0</v>
      </c>
      <c r="Y232" s="253">
        <v>0</v>
      </c>
      <c r="Z232" s="12">
        <f t="shared" si="21"/>
        <v>0</v>
      </c>
      <c r="AA232" s="216">
        <v>0</v>
      </c>
      <c r="AB232" s="216">
        <v>0</v>
      </c>
      <c r="AC232" s="216">
        <v>0</v>
      </c>
      <c r="AD232" s="218">
        <v>0</v>
      </c>
      <c r="AE232" s="33">
        <v>0</v>
      </c>
      <c r="AF232" s="216">
        <v>0</v>
      </c>
      <c r="AG232" s="216">
        <v>0</v>
      </c>
      <c r="AH232" s="216">
        <v>0</v>
      </c>
      <c r="AI232" s="17">
        <f t="shared" si="23"/>
        <v>0</v>
      </c>
      <c r="AJ232" s="12">
        <f t="shared" si="22"/>
        <v>0</v>
      </c>
      <c r="AK232" s="252">
        <v>0</v>
      </c>
      <c r="AL232" s="252">
        <v>0</v>
      </c>
      <c r="AM232" s="255">
        <v>0</v>
      </c>
      <c r="AN232" s="254">
        <v>0</v>
      </c>
      <c r="AO232" s="253">
        <v>0</v>
      </c>
      <c r="AQ232" s="87"/>
    </row>
    <row r="233" spans="1:43" ht="18.75">
      <c r="A233" s="32">
        <v>520430</v>
      </c>
      <c r="B233" s="93">
        <v>223</v>
      </c>
      <c r="C233" s="34" t="s">
        <v>269</v>
      </c>
      <c r="D233" s="12">
        <f t="shared" si="19"/>
        <v>0</v>
      </c>
      <c r="E233" s="113">
        <v>0</v>
      </c>
      <c r="F233" s="252">
        <v>0</v>
      </c>
      <c r="G233" s="252">
        <v>0</v>
      </c>
      <c r="H233" s="252">
        <v>0</v>
      </c>
      <c r="I233" s="252">
        <v>0</v>
      </c>
      <c r="J233" s="252">
        <v>0</v>
      </c>
      <c r="K233" s="252">
        <v>0</v>
      </c>
      <c r="L233" s="253">
        <v>0</v>
      </c>
      <c r="M233" s="90">
        <f t="shared" si="20"/>
        <v>0</v>
      </c>
      <c r="N233" s="252">
        <v>0</v>
      </c>
      <c r="O233" s="252">
        <v>0</v>
      </c>
      <c r="P233" s="252">
        <v>0</v>
      </c>
      <c r="Q233" s="252">
        <v>0</v>
      </c>
      <c r="R233" s="252">
        <v>0</v>
      </c>
      <c r="S233" s="252">
        <v>0</v>
      </c>
      <c r="T233" s="252">
        <v>0</v>
      </c>
      <c r="U233" s="252">
        <v>0</v>
      </c>
      <c r="V233" s="252">
        <v>0</v>
      </c>
      <c r="W233" s="252">
        <v>0</v>
      </c>
      <c r="X233" s="252">
        <v>0</v>
      </c>
      <c r="Y233" s="253">
        <v>0</v>
      </c>
      <c r="Z233" s="12">
        <f t="shared" si="21"/>
        <v>0</v>
      </c>
      <c r="AA233" s="216">
        <v>0</v>
      </c>
      <c r="AB233" s="216">
        <v>0</v>
      </c>
      <c r="AC233" s="216">
        <v>0</v>
      </c>
      <c r="AD233" s="218">
        <v>0</v>
      </c>
      <c r="AE233" s="33">
        <v>327</v>
      </c>
      <c r="AF233" s="216">
        <v>327</v>
      </c>
      <c r="AG233" s="216">
        <v>0</v>
      </c>
      <c r="AH233" s="216">
        <v>0</v>
      </c>
      <c r="AI233" s="17">
        <f t="shared" si="23"/>
        <v>327</v>
      </c>
      <c r="AJ233" s="12">
        <f t="shared" si="22"/>
        <v>401</v>
      </c>
      <c r="AK233" s="252">
        <v>401</v>
      </c>
      <c r="AL233" s="252">
        <v>0</v>
      </c>
      <c r="AM233" s="255">
        <v>0</v>
      </c>
      <c r="AN233" s="254">
        <v>0</v>
      </c>
      <c r="AO233" s="253">
        <v>0</v>
      </c>
      <c r="AQ233" s="87"/>
    </row>
    <row r="234" spans="1:43" ht="18.75">
      <c r="A234" s="32">
        <v>520431</v>
      </c>
      <c r="B234" s="93">
        <v>224</v>
      </c>
      <c r="C234" s="34" t="s">
        <v>270</v>
      </c>
      <c r="D234" s="12">
        <f t="shared" si="19"/>
        <v>0</v>
      </c>
      <c r="E234" s="113">
        <v>0</v>
      </c>
      <c r="F234" s="252">
        <v>0</v>
      </c>
      <c r="G234" s="252">
        <v>0</v>
      </c>
      <c r="H234" s="252">
        <v>0</v>
      </c>
      <c r="I234" s="252">
        <v>0</v>
      </c>
      <c r="J234" s="252">
        <v>0</v>
      </c>
      <c r="K234" s="252">
        <v>0</v>
      </c>
      <c r="L234" s="253">
        <v>0</v>
      </c>
      <c r="M234" s="90">
        <f t="shared" si="20"/>
        <v>123</v>
      </c>
      <c r="N234" s="252">
        <v>0</v>
      </c>
      <c r="O234" s="252">
        <v>0</v>
      </c>
      <c r="P234" s="252">
        <v>0</v>
      </c>
      <c r="Q234" s="252">
        <v>0</v>
      </c>
      <c r="R234" s="252">
        <v>0</v>
      </c>
      <c r="S234" s="252">
        <v>0</v>
      </c>
      <c r="T234" s="252">
        <v>0</v>
      </c>
      <c r="U234" s="252">
        <v>0</v>
      </c>
      <c r="V234" s="252">
        <v>0</v>
      </c>
      <c r="W234" s="252">
        <v>0</v>
      </c>
      <c r="X234" s="252">
        <v>123</v>
      </c>
      <c r="Y234" s="253">
        <v>0</v>
      </c>
      <c r="Z234" s="12">
        <f t="shared" si="21"/>
        <v>0</v>
      </c>
      <c r="AA234" s="216">
        <v>0</v>
      </c>
      <c r="AB234" s="216">
        <v>0</v>
      </c>
      <c r="AC234" s="216">
        <v>0</v>
      </c>
      <c r="AD234" s="218">
        <v>0</v>
      </c>
      <c r="AE234" s="33">
        <v>0</v>
      </c>
      <c r="AF234" s="216">
        <v>0</v>
      </c>
      <c r="AG234" s="216">
        <v>0</v>
      </c>
      <c r="AH234" s="216">
        <v>0</v>
      </c>
      <c r="AI234" s="17">
        <f t="shared" si="23"/>
        <v>0</v>
      </c>
      <c r="AJ234" s="12">
        <f t="shared" si="22"/>
        <v>0</v>
      </c>
      <c r="AK234" s="252">
        <v>0</v>
      </c>
      <c r="AL234" s="252">
        <v>0</v>
      </c>
      <c r="AM234" s="255">
        <v>0</v>
      </c>
      <c r="AN234" s="254">
        <v>0</v>
      </c>
      <c r="AO234" s="253">
        <v>0</v>
      </c>
      <c r="AQ234" s="87"/>
    </row>
    <row r="235" spans="1:43" ht="18.75">
      <c r="A235" s="35">
        <v>520393</v>
      </c>
      <c r="B235" s="93">
        <v>225</v>
      </c>
      <c r="C235" s="36" t="s">
        <v>271</v>
      </c>
      <c r="D235" s="12">
        <f t="shared" si="19"/>
        <v>0</v>
      </c>
      <c r="E235" s="252">
        <v>0</v>
      </c>
      <c r="F235" s="252">
        <v>0</v>
      </c>
      <c r="G235" s="252">
        <v>0</v>
      </c>
      <c r="H235" s="252">
        <v>0</v>
      </c>
      <c r="I235" s="252">
        <v>0</v>
      </c>
      <c r="J235" s="252">
        <v>0</v>
      </c>
      <c r="K235" s="252">
        <v>0</v>
      </c>
      <c r="L235" s="253">
        <v>0</v>
      </c>
      <c r="M235" s="90">
        <f t="shared" si="20"/>
        <v>0</v>
      </c>
      <c r="N235" s="252">
        <v>0</v>
      </c>
      <c r="O235" s="252">
        <v>0</v>
      </c>
      <c r="P235" s="252">
        <v>0</v>
      </c>
      <c r="Q235" s="252">
        <v>0</v>
      </c>
      <c r="R235" s="252">
        <v>0</v>
      </c>
      <c r="S235" s="252">
        <v>0</v>
      </c>
      <c r="T235" s="252">
        <v>0</v>
      </c>
      <c r="U235" s="252">
        <v>0</v>
      </c>
      <c r="V235" s="252">
        <v>0</v>
      </c>
      <c r="W235" s="252">
        <v>0</v>
      </c>
      <c r="X235" s="252">
        <v>0</v>
      </c>
      <c r="Y235" s="253">
        <v>0</v>
      </c>
      <c r="Z235" s="12">
        <f t="shared" si="21"/>
        <v>0</v>
      </c>
      <c r="AA235" s="216">
        <v>0</v>
      </c>
      <c r="AB235" s="216">
        <v>0</v>
      </c>
      <c r="AC235" s="216">
        <v>0</v>
      </c>
      <c r="AD235" s="218">
        <v>0</v>
      </c>
      <c r="AE235" s="33">
        <v>0</v>
      </c>
      <c r="AF235" s="216">
        <v>0</v>
      </c>
      <c r="AG235" s="216">
        <v>0</v>
      </c>
      <c r="AH235" s="216">
        <v>0</v>
      </c>
      <c r="AI235" s="17">
        <f t="shared" si="23"/>
        <v>0</v>
      </c>
      <c r="AJ235" s="12">
        <f t="shared" si="22"/>
        <v>0</v>
      </c>
      <c r="AK235" s="252">
        <v>0</v>
      </c>
      <c r="AL235" s="252">
        <v>0</v>
      </c>
      <c r="AM235" s="255">
        <v>0</v>
      </c>
      <c r="AN235" s="254">
        <v>0</v>
      </c>
      <c r="AO235" s="253">
        <v>0</v>
      </c>
      <c r="AQ235" s="87"/>
    </row>
    <row r="236" spans="1:43" ht="18.75">
      <c r="A236" s="32">
        <v>520406</v>
      </c>
      <c r="B236" s="93">
        <v>226</v>
      </c>
      <c r="C236" s="34" t="s">
        <v>272</v>
      </c>
      <c r="D236" s="12">
        <f t="shared" si="19"/>
        <v>327</v>
      </c>
      <c r="E236" s="252">
        <v>327</v>
      </c>
      <c r="F236" s="252">
        <v>0</v>
      </c>
      <c r="G236" s="252">
        <v>0</v>
      </c>
      <c r="H236" s="252">
        <v>0</v>
      </c>
      <c r="I236" s="252">
        <v>0</v>
      </c>
      <c r="J236" s="252">
        <v>0</v>
      </c>
      <c r="K236" s="252">
        <v>0</v>
      </c>
      <c r="L236" s="253">
        <v>0</v>
      </c>
      <c r="M236" s="90">
        <f t="shared" si="20"/>
        <v>715</v>
      </c>
      <c r="N236" s="252">
        <v>715</v>
      </c>
      <c r="O236" s="252">
        <v>0</v>
      </c>
      <c r="P236" s="252">
        <v>0</v>
      </c>
      <c r="Q236" s="252">
        <v>416</v>
      </c>
      <c r="R236" s="252">
        <v>399</v>
      </c>
      <c r="S236" s="252">
        <v>0</v>
      </c>
      <c r="T236" s="252">
        <v>0</v>
      </c>
      <c r="U236" s="252">
        <v>0</v>
      </c>
      <c r="V236" s="252">
        <v>0</v>
      </c>
      <c r="W236" s="252">
        <v>0</v>
      </c>
      <c r="X236" s="252">
        <v>0</v>
      </c>
      <c r="Y236" s="253">
        <v>0</v>
      </c>
      <c r="Z236" s="12">
        <f t="shared" si="21"/>
        <v>0</v>
      </c>
      <c r="AA236" s="216">
        <v>0</v>
      </c>
      <c r="AB236" s="216">
        <v>0</v>
      </c>
      <c r="AC236" s="216">
        <v>0</v>
      </c>
      <c r="AD236" s="218">
        <v>0</v>
      </c>
      <c r="AE236" s="33">
        <v>0</v>
      </c>
      <c r="AF236" s="216">
        <v>0</v>
      </c>
      <c r="AG236" s="216">
        <v>0</v>
      </c>
      <c r="AH236" s="216">
        <v>0</v>
      </c>
      <c r="AI236" s="17">
        <f t="shared" si="23"/>
        <v>0</v>
      </c>
      <c r="AJ236" s="12">
        <f t="shared" si="22"/>
        <v>0</v>
      </c>
      <c r="AK236" s="252">
        <v>0</v>
      </c>
      <c r="AL236" s="252">
        <v>0</v>
      </c>
      <c r="AM236" s="255">
        <v>0</v>
      </c>
      <c r="AN236" s="254">
        <v>0</v>
      </c>
      <c r="AO236" s="253">
        <v>0</v>
      </c>
      <c r="AQ236" s="87"/>
    </row>
    <row r="237" spans="1:43" ht="45">
      <c r="A237" s="35">
        <v>520429</v>
      </c>
      <c r="B237" s="93">
        <v>227</v>
      </c>
      <c r="C237" s="36" t="s">
        <v>273</v>
      </c>
      <c r="D237" s="12">
        <f t="shared" si="19"/>
        <v>0</v>
      </c>
      <c r="E237" s="252">
        <v>0</v>
      </c>
      <c r="F237" s="252">
        <v>0</v>
      </c>
      <c r="G237" s="252">
        <v>0</v>
      </c>
      <c r="H237" s="252">
        <v>0</v>
      </c>
      <c r="I237" s="252">
        <v>0</v>
      </c>
      <c r="J237" s="252">
        <v>0</v>
      </c>
      <c r="K237" s="252">
        <v>0</v>
      </c>
      <c r="L237" s="253">
        <v>0</v>
      </c>
      <c r="M237" s="90">
        <f t="shared" si="20"/>
        <v>0</v>
      </c>
      <c r="N237" s="252">
        <v>0</v>
      </c>
      <c r="O237" s="252">
        <v>0</v>
      </c>
      <c r="P237" s="252">
        <v>0</v>
      </c>
      <c r="Q237" s="252">
        <v>0</v>
      </c>
      <c r="R237" s="252">
        <v>0</v>
      </c>
      <c r="S237" s="252">
        <v>0</v>
      </c>
      <c r="T237" s="252">
        <v>0</v>
      </c>
      <c r="U237" s="252">
        <v>0</v>
      </c>
      <c r="V237" s="252">
        <v>0</v>
      </c>
      <c r="W237" s="252">
        <v>0</v>
      </c>
      <c r="X237" s="252">
        <v>0</v>
      </c>
      <c r="Y237" s="253">
        <v>0</v>
      </c>
      <c r="Z237" s="12">
        <f t="shared" si="21"/>
        <v>0</v>
      </c>
      <c r="AA237" s="216">
        <v>0</v>
      </c>
      <c r="AB237" s="216">
        <v>0</v>
      </c>
      <c r="AC237" s="216">
        <v>0</v>
      </c>
      <c r="AD237" s="218">
        <v>0</v>
      </c>
      <c r="AE237" s="33">
        <v>0</v>
      </c>
      <c r="AF237" s="216">
        <v>0</v>
      </c>
      <c r="AG237" s="216">
        <v>0</v>
      </c>
      <c r="AH237" s="216">
        <v>0</v>
      </c>
      <c r="AI237" s="17">
        <f t="shared" si="23"/>
        <v>0</v>
      </c>
      <c r="AJ237" s="12">
        <f t="shared" si="22"/>
        <v>0</v>
      </c>
      <c r="AK237" s="252">
        <v>0</v>
      </c>
      <c r="AL237" s="252">
        <v>0</v>
      </c>
      <c r="AM237" s="255">
        <v>0</v>
      </c>
      <c r="AN237" s="254">
        <v>0</v>
      </c>
      <c r="AO237" s="253">
        <v>0</v>
      </c>
      <c r="AQ237" s="87"/>
    </row>
    <row r="238" spans="1:43" ht="18.75">
      <c r="A238" s="35">
        <v>520432</v>
      </c>
      <c r="B238" s="93">
        <v>228</v>
      </c>
      <c r="C238" s="36" t="s">
        <v>274</v>
      </c>
      <c r="D238" s="12">
        <f t="shared" si="19"/>
        <v>0</v>
      </c>
      <c r="E238" s="252">
        <v>0</v>
      </c>
      <c r="F238" s="252">
        <v>0</v>
      </c>
      <c r="G238" s="252">
        <v>0</v>
      </c>
      <c r="H238" s="252">
        <v>0</v>
      </c>
      <c r="I238" s="252">
        <v>0</v>
      </c>
      <c r="J238" s="252">
        <v>0</v>
      </c>
      <c r="K238" s="252">
        <v>0</v>
      </c>
      <c r="L238" s="253">
        <v>0</v>
      </c>
      <c r="M238" s="90">
        <f t="shared" si="20"/>
        <v>0</v>
      </c>
      <c r="N238" s="252">
        <v>0</v>
      </c>
      <c r="O238" s="252">
        <v>0</v>
      </c>
      <c r="P238" s="252">
        <v>0</v>
      </c>
      <c r="Q238" s="252">
        <v>0</v>
      </c>
      <c r="R238" s="252">
        <v>0</v>
      </c>
      <c r="S238" s="252">
        <v>0</v>
      </c>
      <c r="T238" s="252">
        <v>0</v>
      </c>
      <c r="U238" s="252">
        <v>0</v>
      </c>
      <c r="V238" s="252">
        <v>0</v>
      </c>
      <c r="W238" s="252">
        <v>0</v>
      </c>
      <c r="X238" s="252">
        <v>0</v>
      </c>
      <c r="Y238" s="253">
        <v>0</v>
      </c>
      <c r="Z238" s="12">
        <f t="shared" si="21"/>
        <v>0</v>
      </c>
      <c r="AA238" s="216">
        <v>0</v>
      </c>
      <c r="AB238" s="216">
        <v>0</v>
      </c>
      <c r="AC238" s="216">
        <v>0</v>
      </c>
      <c r="AD238" s="218">
        <v>0</v>
      </c>
      <c r="AE238" s="33">
        <v>0</v>
      </c>
      <c r="AF238" s="216">
        <v>0</v>
      </c>
      <c r="AG238" s="216">
        <v>0</v>
      </c>
      <c r="AH238" s="216">
        <v>0</v>
      </c>
      <c r="AI238" s="17">
        <f t="shared" si="23"/>
        <v>0</v>
      </c>
      <c r="AJ238" s="12">
        <f t="shared" si="22"/>
        <v>0</v>
      </c>
      <c r="AK238" s="252">
        <v>0</v>
      </c>
      <c r="AL238" s="252">
        <v>0</v>
      </c>
      <c r="AM238" s="255">
        <v>0</v>
      </c>
      <c r="AN238" s="254">
        <v>0</v>
      </c>
      <c r="AO238" s="253">
        <v>0</v>
      </c>
      <c r="AQ238" s="87"/>
    </row>
    <row r="239" spans="1:43" ht="18.75">
      <c r="A239" s="35">
        <v>520433</v>
      </c>
      <c r="B239" s="93">
        <v>229</v>
      </c>
      <c r="C239" s="36" t="s">
        <v>275</v>
      </c>
      <c r="D239" s="12">
        <f t="shared" si="19"/>
        <v>0</v>
      </c>
      <c r="E239" s="252">
        <v>0</v>
      </c>
      <c r="F239" s="252">
        <v>0</v>
      </c>
      <c r="G239" s="252">
        <v>0</v>
      </c>
      <c r="H239" s="252">
        <v>0</v>
      </c>
      <c r="I239" s="252">
        <v>0</v>
      </c>
      <c r="J239" s="252">
        <v>0</v>
      </c>
      <c r="K239" s="252">
        <v>0</v>
      </c>
      <c r="L239" s="253">
        <v>0</v>
      </c>
      <c r="M239" s="90">
        <f t="shared" si="20"/>
        <v>0</v>
      </c>
      <c r="N239" s="252">
        <v>0</v>
      </c>
      <c r="O239" s="252">
        <v>0</v>
      </c>
      <c r="P239" s="252">
        <v>0</v>
      </c>
      <c r="Q239" s="252">
        <v>0</v>
      </c>
      <c r="R239" s="252">
        <v>0</v>
      </c>
      <c r="S239" s="252">
        <v>0</v>
      </c>
      <c r="T239" s="252">
        <v>0</v>
      </c>
      <c r="U239" s="252">
        <v>0</v>
      </c>
      <c r="V239" s="252">
        <v>0</v>
      </c>
      <c r="W239" s="252">
        <v>0</v>
      </c>
      <c r="X239" s="252">
        <v>0</v>
      </c>
      <c r="Y239" s="253">
        <v>0</v>
      </c>
      <c r="Z239" s="12">
        <f t="shared" si="21"/>
        <v>0</v>
      </c>
      <c r="AA239" s="216">
        <v>0</v>
      </c>
      <c r="AB239" s="216">
        <v>0</v>
      </c>
      <c r="AC239" s="216">
        <v>0</v>
      </c>
      <c r="AD239" s="218">
        <v>0</v>
      </c>
      <c r="AE239" s="33">
        <v>0</v>
      </c>
      <c r="AF239" s="216">
        <v>0</v>
      </c>
      <c r="AG239" s="216">
        <v>0</v>
      </c>
      <c r="AH239" s="216">
        <v>0</v>
      </c>
      <c r="AI239" s="17">
        <f t="shared" si="23"/>
        <v>0</v>
      </c>
      <c r="AJ239" s="12">
        <f t="shared" si="22"/>
        <v>0</v>
      </c>
      <c r="AK239" s="252">
        <v>0</v>
      </c>
      <c r="AL239" s="252">
        <v>0</v>
      </c>
      <c r="AM239" s="255">
        <v>0</v>
      </c>
      <c r="AN239" s="254">
        <v>0</v>
      </c>
      <c r="AO239" s="253">
        <v>0</v>
      </c>
      <c r="AQ239" s="87"/>
    </row>
    <row r="240" spans="1:43" ht="18.75">
      <c r="A240" s="35">
        <v>520434</v>
      </c>
      <c r="B240" s="93">
        <v>230</v>
      </c>
      <c r="C240" s="36" t="s">
        <v>276</v>
      </c>
      <c r="D240" s="12">
        <f t="shared" si="19"/>
        <v>0</v>
      </c>
      <c r="E240" s="252">
        <v>0</v>
      </c>
      <c r="F240" s="252">
        <v>0</v>
      </c>
      <c r="G240" s="252">
        <v>0</v>
      </c>
      <c r="H240" s="252">
        <v>0</v>
      </c>
      <c r="I240" s="252">
        <v>0</v>
      </c>
      <c r="J240" s="252">
        <v>0</v>
      </c>
      <c r="K240" s="252">
        <v>0</v>
      </c>
      <c r="L240" s="253">
        <v>0</v>
      </c>
      <c r="M240" s="90">
        <f t="shared" si="20"/>
        <v>0</v>
      </c>
      <c r="N240" s="252">
        <v>0</v>
      </c>
      <c r="O240" s="252">
        <v>0</v>
      </c>
      <c r="P240" s="252">
        <v>0</v>
      </c>
      <c r="Q240" s="252">
        <v>0</v>
      </c>
      <c r="R240" s="252">
        <v>0</v>
      </c>
      <c r="S240" s="252">
        <v>0</v>
      </c>
      <c r="T240" s="252">
        <v>0</v>
      </c>
      <c r="U240" s="252">
        <v>0</v>
      </c>
      <c r="V240" s="252">
        <v>0</v>
      </c>
      <c r="W240" s="252">
        <v>0</v>
      </c>
      <c r="X240" s="252">
        <v>0</v>
      </c>
      <c r="Y240" s="253">
        <v>0</v>
      </c>
      <c r="Z240" s="12">
        <f t="shared" si="21"/>
        <v>0</v>
      </c>
      <c r="AA240" s="216">
        <v>0</v>
      </c>
      <c r="AB240" s="216">
        <v>0</v>
      </c>
      <c r="AC240" s="216">
        <v>0</v>
      </c>
      <c r="AD240" s="218">
        <v>0</v>
      </c>
      <c r="AE240" s="33">
        <v>0</v>
      </c>
      <c r="AF240" s="216">
        <v>0</v>
      </c>
      <c r="AG240" s="216">
        <v>0</v>
      </c>
      <c r="AH240" s="216">
        <v>0</v>
      </c>
      <c r="AI240" s="17">
        <f t="shared" si="23"/>
        <v>0</v>
      </c>
      <c r="AJ240" s="12">
        <f t="shared" si="22"/>
        <v>0</v>
      </c>
      <c r="AK240" s="252">
        <v>0</v>
      </c>
      <c r="AL240" s="252">
        <v>0</v>
      </c>
      <c r="AM240" s="255">
        <v>0</v>
      </c>
      <c r="AN240" s="254">
        <v>0</v>
      </c>
      <c r="AO240" s="253">
        <v>0</v>
      </c>
      <c r="AQ240" s="87"/>
    </row>
    <row r="241" spans="1:43" ht="30">
      <c r="A241" s="35">
        <v>520435</v>
      </c>
      <c r="B241" s="93">
        <v>231</v>
      </c>
      <c r="C241" s="36" t="s">
        <v>277</v>
      </c>
      <c r="D241" s="12">
        <f t="shared" si="19"/>
        <v>0</v>
      </c>
      <c r="E241" s="252">
        <v>0</v>
      </c>
      <c r="F241" s="252">
        <v>0</v>
      </c>
      <c r="G241" s="252">
        <v>0</v>
      </c>
      <c r="H241" s="252">
        <v>0</v>
      </c>
      <c r="I241" s="252">
        <v>0</v>
      </c>
      <c r="J241" s="252">
        <v>0</v>
      </c>
      <c r="K241" s="252">
        <v>0</v>
      </c>
      <c r="L241" s="253">
        <v>0</v>
      </c>
      <c r="M241" s="90">
        <f t="shared" si="20"/>
        <v>0</v>
      </c>
      <c r="N241" s="252">
        <v>0</v>
      </c>
      <c r="O241" s="252">
        <v>0</v>
      </c>
      <c r="P241" s="252">
        <v>0</v>
      </c>
      <c r="Q241" s="252">
        <v>0</v>
      </c>
      <c r="R241" s="252">
        <v>0</v>
      </c>
      <c r="S241" s="252">
        <v>0</v>
      </c>
      <c r="T241" s="252">
        <v>0</v>
      </c>
      <c r="U241" s="252">
        <v>0</v>
      </c>
      <c r="V241" s="252">
        <v>0</v>
      </c>
      <c r="W241" s="252">
        <v>0</v>
      </c>
      <c r="X241" s="252">
        <v>0</v>
      </c>
      <c r="Y241" s="253">
        <v>0</v>
      </c>
      <c r="Z241" s="12">
        <f t="shared" si="21"/>
        <v>0</v>
      </c>
      <c r="AA241" s="216">
        <v>0</v>
      </c>
      <c r="AB241" s="216">
        <v>0</v>
      </c>
      <c r="AC241" s="216">
        <v>0</v>
      </c>
      <c r="AD241" s="218">
        <v>0</v>
      </c>
      <c r="AE241" s="33">
        <v>0</v>
      </c>
      <c r="AF241" s="216">
        <v>0</v>
      </c>
      <c r="AG241" s="216">
        <v>0</v>
      </c>
      <c r="AH241" s="216">
        <v>0</v>
      </c>
      <c r="AI241" s="17">
        <f t="shared" si="23"/>
        <v>0</v>
      </c>
      <c r="AJ241" s="12">
        <f t="shared" si="22"/>
        <v>0</v>
      </c>
      <c r="AK241" s="252">
        <v>0</v>
      </c>
      <c r="AL241" s="252">
        <v>0</v>
      </c>
      <c r="AM241" s="255">
        <v>0</v>
      </c>
      <c r="AN241" s="254">
        <v>0</v>
      </c>
      <c r="AO241" s="253">
        <v>0</v>
      </c>
      <c r="AQ241" s="87"/>
    </row>
    <row r="242" spans="1:43" ht="18.75">
      <c r="A242" s="35">
        <v>520436</v>
      </c>
      <c r="B242" s="93">
        <v>232</v>
      </c>
      <c r="C242" s="36" t="s">
        <v>278</v>
      </c>
      <c r="D242" s="12">
        <f t="shared" si="19"/>
        <v>0</v>
      </c>
      <c r="E242" s="252">
        <v>0</v>
      </c>
      <c r="F242" s="252">
        <v>0</v>
      </c>
      <c r="G242" s="252">
        <v>0</v>
      </c>
      <c r="H242" s="252">
        <v>0</v>
      </c>
      <c r="I242" s="252">
        <v>0</v>
      </c>
      <c r="J242" s="252">
        <v>0</v>
      </c>
      <c r="K242" s="252">
        <v>0</v>
      </c>
      <c r="L242" s="253">
        <v>0</v>
      </c>
      <c r="M242" s="90">
        <f t="shared" si="20"/>
        <v>0</v>
      </c>
      <c r="N242" s="252">
        <v>0</v>
      </c>
      <c r="O242" s="252">
        <v>0</v>
      </c>
      <c r="P242" s="252">
        <v>0</v>
      </c>
      <c r="Q242" s="252">
        <v>0</v>
      </c>
      <c r="R242" s="252">
        <v>0</v>
      </c>
      <c r="S242" s="252">
        <v>0</v>
      </c>
      <c r="T242" s="252">
        <v>0</v>
      </c>
      <c r="U242" s="252">
        <v>0</v>
      </c>
      <c r="V242" s="252">
        <v>0</v>
      </c>
      <c r="W242" s="252">
        <v>0</v>
      </c>
      <c r="X242" s="252">
        <v>0</v>
      </c>
      <c r="Y242" s="253">
        <v>0</v>
      </c>
      <c r="Z242" s="12">
        <f t="shared" si="21"/>
        <v>0</v>
      </c>
      <c r="AA242" s="216">
        <v>0</v>
      </c>
      <c r="AB242" s="216">
        <v>0</v>
      </c>
      <c r="AC242" s="216">
        <v>0</v>
      </c>
      <c r="AD242" s="218">
        <v>0</v>
      </c>
      <c r="AE242" s="33">
        <v>0</v>
      </c>
      <c r="AF242" s="216">
        <v>0</v>
      </c>
      <c r="AG242" s="216">
        <v>0</v>
      </c>
      <c r="AH242" s="216">
        <v>0</v>
      </c>
      <c r="AI242" s="17">
        <f t="shared" si="23"/>
        <v>0</v>
      </c>
      <c r="AJ242" s="12">
        <f t="shared" si="22"/>
        <v>0</v>
      </c>
      <c r="AK242" s="252">
        <v>0</v>
      </c>
      <c r="AL242" s="252">
        <v>0</v>
      </c>
      <c r="AM242" s="255">
        <v>0</v>
      </c>
      <c r="AN242" s="254">
        <v>0</v>
      </c>
      <c r="AO242" s="253">
        <v>0</v>
      </c>
      <c r="AQ242" s="87"/>
    </row>
    <row r="243" spans="1:43" ht="18.75">
      <c r="A243" s="35">
        <v>520437</v>
      </c>
      <c r="B243" s="93">
        <v>233</v>
      </c>
      <c r="C243" s="36" t="s">
        <v>279</v>
      </c>
      <c r="D243" s="12">
        <f t="shared" si="19"/>
        <v>0</v>
      </c>
      <c r="E243" s="252">
        <v>0</v>
      </c>
      <c r="F243" s="252">
        <v>0</v>
      </c>
      <c r="G243" s="252">
        <v>0</v>
      </c>
      <c r="H243" s="252">
        <v>0</v>
      </c>
      <c r="I243" s="252">
        <v>0</v>
      </c>
      <c r="J243" s="252">
        <v>0</v>
      </c>
      <c r="K243" s="252">
        <v>0</v>
      </c>
      <c r="L243" s="253">
        <v>0</v>
      </c>
      <c r="M243" s="90">
        <f t="shared" si="20"/>
        <v>0</v>
      </c>
      <c r="N243" s="252">
        <v>0</v>
      </c>
      <c r="O243" s="252">
        <v>0</v>
      </c>
      <c r="P243" s="252">
        <v>0</v>
      </c>
      <c r="Q243" s="252">
        <v>0</v>
      </c>
      <c r="R243" s="252">
        <v>0</v>
      </c>
      <c r="S243" s="252">
        <v>0</v>
      </c>
      <c r="T243" s="252">
        <v>0</v>
      </c>
      <c r="U243" s="252">
        <v>0</v>
      </c>
      <c r="V243" s="252">
        <v>0</v>
      </c>
      <c r="W243" s="252">
        <v>0</v>
      </c>
      <c r="X243" s="252">
        <v>0</v>
      </c>
      <c r="Y243" s="253">
        <v>0</v>
      </c>
      <c r="Z243" s="12">
        <f t="shared" si="21"/>
        <v>0</v>
      </c>
      <c r="AA243" s="216">
        <v>0</v>
      </c>
      <c r="AB243" s="216">
        <v>0</v>
      </c>
      <c r="AC243" s="216">
        <v>0</v>
      </c>
      <c r="AD243" s="218">
        <v>0</v>
      </c>
      <c r="AE243" s="33">
        <v>0</v>
      </c>
      <c r="AF243" s="216">
        <v>0</v>
      </c>
      <c r="AG243" s="216">
        <v>0</v>
      </c>
      <c r="AH243" s="216">
        <v>0</v>
      </c>
      <c r="AI243" s="17">
        <f t="shared" si="23"/>
        <v>0</v>
      </c>
      <c r="AJ243" s="12">
        <f t="shared" si="22"/>
        <v>0</v>
      </c>
      <c r="AK243" s="252">
        <v>0</v>
      </c>
      <c r="AL243" s="252">
        <v>0</v>
      </c>
      <c r="AM243" s="255">
        <v>0</v>
      </c>
      <c r="AN243" s="254">
        <v>0</v>
      </c>
      <c r="AO243" s="253">
        <v>0</v>
      </c>
      <c r="AQ243" s="87"/>
    </row>
    <row r="244" spans="1:43" ht="18.75">
      <c r="A244" s="35">
        <v>520438</v>
      </c>
      <c r="B244" s="93">
        <v>234</v>
      </c>
      <c r="C244" s="36" t="s">
        <v>280</v>
      </c>
      <c r="D244" s="12">
        <f t="shared" si="19"/>
        <v>0</v>
      </c>
      <c r="E244" s="252">
        <v>0</v>
      </c>
      <c r="F244" s="252">
        <v>0</v>
      </c>
      <c r="G244" s="252">
        <v>0</v>
      </c>
      <c r="H244" s="252">
        <v>0</v>
      </c>
      <c r="I244" s="252">
        <v>0</v>
      </c>
      <c r="J244" s="252">
        <v>0</v>
      </c>
      <c r="K244" s="252">
        <v>0</v>
      </c>
      <c r="L244" s="253">
        <v>0</v>
      </c>
      <c r="M244" s="90">
        <f t="shared" si="20"/>
        <v>0</v>
      </c>
      <c r="N244" s="252">
        <v>0</v>
      </c>
      <c r="O244" s="252">
        <v>0</v>
      </c>
      <c r="P244" s="252">
        <v>82</v>
      </c>
      <c r="Q244" s="252">
        <v>0</v>
      </c>
      <c r="R244" s="252">
        <v>0</v>
      </c>
      <c r="S244" s="252">
        <v>0</v>
      </c>
      <c r="T244" s="252">
        <v>0</v>
      </c>
      <c r="U244" s="252">
        <v>0</v>
      </c>
      <c r="V244" s="252">
        <v>0</v>
      </c>
      <c r="W244" s="252">
        <v>0</v>
      </c>
      <c r="X244" s="252">
        <v>0</v>
      </c>
      <c r="Y244" s="253">
        <v>0</v>
      </c>
      <c r="Z244" s="12">
        <f t="shared" si="21"/>
        <v>0</v>
      </c>
      <c r="AA244" s="216">
        <v>0</v>
      </c>
      <c r="AB244" s="216">
        <v>0</v>
      </c>
      <c r="AC244" s="216">
        <v>0</v>
      </c>
      <c r="AD244" s="218">
        <v>0</v>
      </c>
      <c r="AE244" s="33">
        <v>0</v>
      </c>
      <c r="AF244" s="216">
        <v>0</v>
      </c>
      <c r="AG244" s="216">
        <v>0</v>
      </c>
      <c r="AH244" s="216">
        <v>0</v>
      </c>
      <c r="AI244" s="17">
        <f t="shared" si="23"/>
        <v>0</v>
      </c>
      <c r="AJ244" s="12">
        <f t="shared" si="22"/>
        <v>0</v>
      </c>
      <c r="AK244" s="252">
        <v>0</v>
      </c>
      <c r="AL244" s="252">
        <v>0</v>
      </c>
      <c r="AM244" s="255">
        <v>0</v>
      </c>
      <c r="AN244" s="254">
        <v>0</v>
      </c>
      <c r="AO244" s="253">
        <v>0</v>
      </c>
      <c r="AQ244" s="87"/>
    </row>
    <row r="245" spans="1:43" ht="60">
      <c r="A245" s="35">
        <v>520439</v>
      </c>
      <c r="B245" s="93">
        <v>235</v>
      </c>
      <c r="C245" s="36" t="s">
        <v>281</v>
      </c>
      <c r="D245" s="12">
        <f t="shared" si="19"/>
        <v>0</v>
      </c>
      <c r="E245" s="252">
        <v>0</v>
      </c>
      <c r="F245" s="252">
        <v>0</v>
      </c>
      <c r="G245" s="252">
        <v>0</v>
      </c>
      <c r="H245" s="252">
        <v>0</v>
      </c>
      <c r="I245" s="252">
        <v>0</v>
      </c>
      <c r="J245" s="252">
        <v>0</v>
      </c>
      <c r="K245" s="252">
        <v>0</v>
      </c>
      <c r="L245" s="253">
        <v>0</v>
      </c>
      <c r="M245" s="90">
        <f t="shared" si="20"/>
        <v>0</v>
      </c>
      <c r="N245" s="252">
        <v>0</v>
      </c>
      <c r="O245" s="252">
        <v>0</v>
      </c>
      <c r="P245" s="252">
        <v>0</v>
      </c>
      <c r="Q245" s="252">
        <v>0</v>
      </c>
      <c r="R245" s="252">
        <v>0</v>
      </c>
      <c r="S245" s="252">
        <v>0</v>
      </c>
      <c r="T245" s="252">
        <v>0</v>
      </c>
      <c r="U245" s="252">
        <v>0</v>
      </c>
      <c r="V245" s="252">
        <v>0</v>
      </c>
      <c r="W245" s="252">
        <v>0</v>
      </c>
      <c r="X245" s="252">
        <v>0</v>
      </c>
      <c r="Y245" s="253">
        <v>0</v>
      </c>
      <c r="Z245" s="12">
        <f t="shared" si="21"/>
        <v>0</v>
      </c>
      <c r="AA245" s="216">
        <v>0</v>
      </c>
      <c r="AB245" s="216">
        <v>0</v>
      </c>
      <c r="AC245" s="216">
        <v>0</v>
      </c>
      <c r="AD245" s="218">
        <v>0</v>
      </c>
      <c r="AE245" s="33">
        <v>0</v>
      </c>
      <c r="AF245" s="216">
        <v>0</v>
      </c>
      <c r="AG245" s="216">
        <v>0</v>
      </c>
      <c r="AH245" s="216">
        <v>0</v>
      </c>
      <c r="AI245" s="17">
        <f t="shared" si="23"/>
        <v>0</v>
      </c>
      <c r="AJ245" s="12">
        <f t="shared" si="22"/>
        <v>0</v>
      </c>
      <c r="AK245" s="252">
        <v>0</v>
      </c>
      <c r="AL245" s="252">
        <v>0</v>
      </c>
      <c r="AM245" s="255">
        <v>0</v>
      </c>
      <c r="AN245" s="254">
        <v>0</v>
      </c>
      <c r="AO245" s="253">
        <v>0</v>
      </c>
      <c r="AQ245" s="87"/>
    </row>
    <row r="246" spans="1:43" ht="18.75">
      <c r="A246" s="35">
        <v>520440</v>
      </c>
      <c r="B246" s="93">
        <v>236</v>
      </c>
      <c r="C246" s="36" t="s">
        <v>282</v>
      </c>
      <c r="D246" s="12">
        <f t="shared" si="19"/>
        <v>0</v>
      </c>
      <c r="E246" s="252">
        <v>0</v>
      </c>
      <c r="F246" s="252">
        <v>0</v>
      </c>
      <c r="G246" s="252">
        <v>0</v>
      </c>
      <c r="H246" s="252">
        <v>0</v>
      </c>
      <c r="I246" s="252">
        <v>0</v>
      </c>
      <c r="J246" s="252">
        <v>0</v>
      </c>
      <c r="K246" s="252">
        <v>0</v>
      </c>
      <c r="L246" s="253">
        <v>0</v>
      </c>
      <c r="M246" s="90">
        <f t="shared" si="20"/>
        <v>0</v>
      </c>
      <c r="N246" s="252">
        <v>0</v>
      </c>
      <c r="O246" s="252">
        <v>0</v>
      </c>
      <c r="P246" s="252">
        <v>0</v>
      </c>
      <c r="Q246" s="252">
        <v>0</v>
      </c>
      <c r="R246" s="252">
        <v>0</v>
      </c>
      <c r="S246" s="252">
        <v>0</v>
      </c>
      <c r="T246" s="252">
        <v>0</v>
      </c>
      <c r="U246" s="252">
        <v>0</v>
      </c>
      <c r="V246" s="252">
        <v>0</v>
      </c>
      <c r="W246" s="252">
        <v>0</v>
      </c>
      <c r="X246" s="252">
        <v>0</v>
      </c>
      <c r="Y246" s="253">
        <v>0</v>
      </c>
      <c r="Z246" s="12">
        <f t="shared" si="21"/>
        <v>0</v>
      </c>
      <c r="AA246" s="216">
        <v>0</v>
      </c>
      <c r="AB246" s="216">
        <v>0</v>
      </c>
      <c r="AC246" s="216">
        <v>0</v>
      </c>
      <c r="AD246" s="218">
        <v>0</v>
      </c>
      <c r="AE246" s="33">
        <v>0</v>
      </c>
      <c r="AF246" s="216">
        <v>0</v>
      </c>
      <c r="AG246" s="216">
        <v>0</v>
      </c>
      <c r="AH246" s="216">
        <v>0</v>
      </c>
      <c r="AI246" s="17">
        <f t="shared" si="23"/>
        <v>0</v>
      </c>
      <c r="AJ246" s="12">
        <f t="shared" si="22"/>
        <v>0</v>
      </c>
      <c r="AK246" s="252">
        <v>0</v>
      </c>
      <c r="AL246" s="252">
        <v>0</v>
      </c>
      <c r="AM246" s="255">
        <v>0</v>
      </c>
      <c r="AN246" s="254">
        <v>0</v>
      </c>
      <c r="AO246" s="253">
        <v>0</v>
      </c>
      <c r="AQ246" s="87"/>
    </row>
    <row r="247" spans="1:43" ht="30">
      <c r="A247" s="35">
        <v>520441</v>
      </c>
      <c r="B247" s="93">
        <v>237</v>
      </c>
      <c r="C247" s="36" t="s">
        <v>283</v>
      </c>
      <c r="D247" s="12">
        <f t="shared" si="19"/>
        <v>0</v>
      </c>
      <c r="E247" s="252">
        <v>0</v>
      </c>
      <c r="F247" s="252">
        <v>0</v>
      </c>
      <c r="G247" s="252">
        <v>0</v>
      </c>
      <c r="H247" s="252">
        <v>0</v>
      </c>
      <c r="I247" s="252">
        <v>0</v>
      </c>
      <c r="J247" s="252">
        <v>0</v>
      </c>
      <c r="K247" s="252">
        <v>0</v>
      </c>
      <c r="L247" s="253">
        <v>0</v>
      </c>
      <c r="M247" s="90">
        <f t="shared" si="20"/>
        <v>0</v>
      </c>
      <c r="N247" s="252">
        <v>0</v>
      </c>
      <c r="O247" s="252">
        <v>0</v>
      </c>
      <c r="P247" s="252">
        <v>0</v>
      </c>
      <c r="Q247" s="252">
        <v>0</v>
      </c>
      <c r="R247" s="252">
        <v>0</v>
      </c>
      <c r="S247" s="252">
        <v>0</v>
      </c>
      <c r="T247" s="252">
        <v>0</v>
      </c>
      <c r="U247" s="252">
        <v>0</v>
      </c>
      <c r="V247" s="252">
        <v>0</v>
      </c>
      <c r="W247" s="252">
        <v>0</v>
      </c>
      <c r="X247" s="252">
        <v>0</v>
      </c>
      <c r="Y247" s="253">
        <v>0</v>
      </c>
      <c r="Z247" s="12">
        <f t="shared" si="21"/>
        <v>0</v>
      </c>
      <c r="AA247" s="216">
        <v>0</v>
      </c>
      <c r="AB247" s="216">
        <v>0</v>
      </c>
      <c r="AC247" s="216">
        <v>0</v>
      </c>
      <c r="AD247" s="218">
        <v>0</v>
      </c>
      <c r="AE247" s="33">
        <v>0</v>
      </c>
      <c r="AF247" s="216">
        <v>0</v>
      </c>
      <c r="AG247" s="216">
        <v>0</v>
      </c>
      <c r="AH247" s="216">
        <v>0</v>
      </c>
      <c r="AI247" s="17">
        <f t="shared" si="23"/>
        <v>0</v>
      </c>
      <c r="AJ247" s="12">
        <f t="shared" si="22"/>
        <v>0</v>
      </c>
      <c r="AK247" s="252">
        <v>0</v>
      </c>
      <c r="AL247" s="252">
        <v>0</v>
      </c>
      <c r="AM247" s="255">
        <v>0</v>
      </c>
      <c r="AN247" s="254">
        <v>0</v>
      </c>
      <c r="AO247" s="253">
        <v>0</v>
      </c>
      <c r="AQ247" s="87"/>
    </row>
    <row r="248" spans="1:43" ht="18.75">
      <c r="A248" s="35">
        <v>520442</v>
      </c>
      <c r="B248" s="93">
        <v>238</v>
      </c>
      <c r="C248" s="36" t="s">
        <v>284</v>
      </c>
      <c r="D248" s="12">
        <f t="shared" si="19"/>
        <v>0</v>
      </c>
      <c r="E248" s="252">
        <v>0</v>
      </c>
      <c r="F248" s="252">
        <v>0</v>
      </c>
      <c r="G248" s="252">
        <v>0</v>
      </c>
      <c r="H248" s="252">
        <v>0</v>
      </c>
      <c r="I248" s="252">
        <v>0</v>
      </c>
      <c r="J248" s="252">
        <v>0</v>
      </c>
      <c r="K248" s="252">
        <v>0</v>
      </c>
      <c r="L248" s="253">
        <v>0</v>
      </c>
      <c r="M248" s="90">
        <f t="shared" si="20"/>
        <v>0</v>
      </c>
      <c r="N248" s="252">
        <v>0</v>
      </c>
      <c r="O248" s="252">
        <v>526</v>
      </c>
      <c r="P248" s="252">
        <v>0</v>
      </c>
      <c r="Q248" s="252">
        <v>0</v>
      </c>
      <c r="R248" s="252">
        <v>0</v>
      </c>
      <c r="S248" s="252">
        <v>0</v>
      </c>
      <c r="T248" s="252">
        <v>0</v>
      </c>
      <c r="U248" s="252">
        <v>0</v>
      </c>
      <c r="V248" s="252">
        <v>0</v>
      </c>
      <c r="W248" s="252">
        <v>0</v>
      </c>
      <c r="X248" s="252">
        <v>0</v>
      </c>
      <c r="Y248" s="253">
        <v>0</v>
      </c>
      <c r="Z248" s="12">
        <f t="shared" si="21"/>
        <v>0</v>
      </c>
      <c r="AA248" s="216">
        <v>0</v>
      </c>
      <c r="AB248" s="216">
        <v>0</v>
      </c>
      <c r="AC248" s="216">
        <v>0</v>
      </c>
      <c r="AD248" s="218">
        <v>0</v>
      </c>
      <c r="AE248" s="33">
        <v>0</v>
      </c>
      <c r="AF248" s="216">
        <v>0</v>
      </c>
      <c r="AG248" s="216">
        <v>0</v>
      </c>
      <c r="AH248" s="216">
        <v>0</v>
      </c>
      <c r="AI248" s="17">
        <f t="shared" si="23"/>
        <v>0</v>
      </c>
      <c r="AJ248" s="12">
        <f t="shared" si="22"/>
        <v>0</v>
      </c>
      <c r="AK248" s="252">
        <v>0</v>
      </c>
      <c r="AL248" s="252">
        <v>0</v>
      </c>
      <c r="AM248" s="255">
        <v>0</v>
      </c>
      <c r="AN248" s="254">
        <v>0</v>
      </c>
      <c r="AO248" s="253">
        <v>0</v>
      </c>
      <c r="AQ248" s="87"/>
    </row>
    <row r="249" spans="1:43" ht="18.75">
      <c r="A249" s="35">
        <v>520443</v>
      </c>
      <c r="B249" s="93">
        <v>239</v>
      </c>
      <c r="C249" s="36" t="s">
        <v>285</v>
      </c>
      <c r="D249" s="12">
        <f t="shared" si="19"/>
        <v>0</v>
      </c>
      <c r="E249" s="252">
        <v>0</v>
      </c>
      <c r="F249" s="252">
        <v>0</v>
      </c>
      <c r="G249" s="252">
        <v>0</v>
      </c>
      <c r="H249" s="252">
        <v>0</v>
      </c>
      <c r="I249" s="252">
        <v>0</v>
      </c>
      <c r="J249" s="252">
        <v>0</v>
      </c>
      <c r="K249" s="252">
        <v>0</v>
      </c>
      <c r="L249" s="253">
        <v>0</v>
      </c>
      <c r="M249" s="90">
        <f t="shared" si="20"/>
        <v>0</v>
      </c>
      <c r="N249" s="252">
        <v>0</v>
      </c>
      <c r="O249" s="252">
        <v>0</v>
      </c>
      <c r="P249" s="252">
        <v>0</v>
      </c>
      <c r="Q249" s="252">
        <v>0</v>
      </c>
      <c r="R249" s="252">
        <v>0</v>
      </c>
      <c r="S249" s="252">
        <v>0</v>
      </c>
      <c r="T249" s="252">
        <v>0</v>
      </c>
      <c r="U249" s="252">
        <v>0</v>
      </c>
      <c r="V249" s="252">
        <v>0</v>
      </c>
      <c r="W249" s="252">
        <v>0</v>
      </c>
      <c r="X249" s="252">
        <v>0</v>
      </c>
      <c r="Y249" s="253">
        <v>0</v>
      </c>
      <c r="Z249" s="12">
        <f t="shared" si="21"/>
        <v>0</v>
      </c>
      <c r="AA249" s="216">
        <v>0</v>
      </c>
      <c r="AB249" s="216">
        <v>0</v>
      </c>
      <c r="AC249" s="216">
        <v>0</v>
      </c>
      <c r="AD249" s="218">
        <v>0</v>
      </c>
      <c r="AE249" s="33">
        <v>0</v>
      </c>
      <c r="AF249" s="216">
        <v>0</v>
      </c>
      <c r="AG249" s="216">
        <v>0</v>
      </c>
      <c r="AH249" s="216">
        <v>0</v>
      </c>
      <c r="AI249" s="17">
        <f t="shared" si="23"/>
        <v>0</v>
      </c>
      <c r="AJ249" s="12">
        <f t="shared" si="22"/>
        <v>0</v>
      </c>
      <c r="AK249" s="252">
        <v>0</v>
      </c>
      <c r="AL249" s="252">
        <v>0</v>
      </c>
      <c r="AM249" s="255">
        <v>0</v>
      </c>
      <c r="AN249" s="254">
        <v>0</v>
      </c>
      <c r="AO249" s="253">
        <v>0</v>
      </c>
      <c r="AQ249" s="87"/>
    </row>
    <row r="250" spans="1:43" ht="18.75">
      <c r="A250" s="35">
        <v>520444</v>
      </c>
      <c r="B250" s="93">
        <v>240</v>
      </c>
      <c r="C250" s="36" t="s">
        <v>286</v>
      </c>
      <c r="D250" s="12">
        <f t="shared" si="19"/>
        <v>0</v>
      </c>
      <c r="E250" s="252">
        <v>0</v>
      </c>
      <c r="F250" s="252">
        <v>0</v>
      </c>
      <c r="G250" s="252">
        <v>0</v>
      </c>
      <c r="H250" s="252">
        <v>0</v>
      </c>
      <c r="I250" s="252">
        <v>0</v>
      </c>
      <c r="J250" s="252">
        <v>0</v>
      </c>
      <c r="K250" s="252">
        <v>0</v>
      </c>
      <c r="L250" s="253">
        <v>0</v>
      </c>
      <c r="M250" s="90">
        <f t="shared" si="20"/>
        <v>0</v>
      </c>
      <c r="N250" s="252">
        <v>0</v>
      </c>
      <c r="O250" s="252">
        <v>0</v>
      </c>
      <c r="P250" s="252">
        <v>0</v>
      </c>
      <c r="Q250" s="252">
        <v>0</v>
      </c>
      <c r="R250" s="252">
        <v>0</v>
      </c>
      <c r="S250" s="252">
        <v>0</v>
      </c>
      <c r="T250" s="252">
        <v>0</v>
      </c>
      <c r="U250" s="252">
        <v>0</v>
      </c>
      <c r="V250" s="252">
        <v>0</v>
      </c>
      <c r="W250" s="252">
        <v>0</v>
      </c>
      <c r="X250" s="252">
        <v>0</v>
      </c>
      <c r="Y250" s="253">
        <v>0</v>
      </c>
      <c r="Z250" s="12">
        <f t="shared" si="21"/>
        <v>0</v>
      </c>
      <c r="AA250" s="216">
        <v>0</v>
      </c>
      <c r="AB250" s="216">
        <v>0</v>
      </c>
      <c r="AC250" s="216">
        <v>0</v>
      </c>
      <c r="AD250" s="218">
        <v>0</v>
      </c>
      <c r="AE250" s="33">
        <v>0</v>
      </c>
      <c r="AF250" s="216">
        <v>0</v>
      </c>
      <c r="AG250" s="216">
        <v>0</v>
      </c>
      <c r="AH250" s="216">
        <v>0</v>
      </c>
      <c r="AI250" s="17">
        <f t="shared" si="23"/>
        <v>0</v>
      </c>
      <c r="AJ250" s="12">
        <f t="shared" si="22"/>
        <v>0</v>
      </c>
      <c r="AK250" s="252">
        <v>0</v>
      </c>
      <c r="AL250" s="252">
        <v>0</v>
      </c>
      <c r="AM250" s="255">
        <v>0</v>
      </c>
      <c r="AN250" s="254">
        <v>0</v>
      </c>
      <c r="AO250" s="253">
        <v>0</v>
      </c>
      <c r="AQ250" s="87"/>
    </row>
    <row r="251" spans="1:43" ht="18.75">
      <c r="A251" s="35">
        <v>520445</v>
      </c>
      <c r="B251" s="93">
        <v>241</v>
      </c>
      <c r="C251" s="36" t="s">
        <v>287</v>
      </c>
      <c r="D251" s="12">
        <f t="shared" si="19"/>
        <v>1103</v>
      </c>
      <c r="E251" s="252">
        <v>1103</v>
      </c>
      <c r="F251" s="252">
        <v>0</v>
      </c>
      <c r="G251" s="252">
        <v>0</v>
      </c>
      <c r="H251" s="252">
        <v>0</v>
      </c>
      <c r="I251" s="252">
        <v>0</v>
      </c>
      <c r="J251" s="252">
        <v>0</v>
      </c>
      <c r="K251" s="252">
        <v>0</v>
      </c>
      <c r="L251" s="253">
        <v>0</v>
      </c>
      <c r="M251" s="90">
        <f t="shared" si="20"/>
        <v>458</v>
      </c>
      <c r="N251" s="252">
        <v>458</v>
      </c>
      <c r="O251" s="252">
        <v>0</v>
      </c>
      <c r="P251" s="252">
        <v>0</v>
      </c>
      <c r="Q251" s="252">
        <v>0</v>
      </c>
      <c r="R251" s="252">
        <v>0</v>
      </c>
      <c r="S251" s="252">
        <v>0</v>
      </c>
      <c r="T251" s="252">
        <v>0</v>
      </c>
      <c r="U251" s="252">
        <v>0</v>
      </c>
      <c r="V251" s="252">
        <v>0</v>
      </c>
      <c r="W251" s="252">
        <v>0</v>
      </c>
      <c r="X251" s="252">
        <v>0</v>
      </c>
      <c r="Y251" s="253">
        <v>0</v>
      </c>
      <c r="Z251" s="12">
        <f t="shared" si="21"/>
        <v>0</v>
      </c>
      <c r="AA251" s="216">
        <v>0</v>
      </c>
      <c r="AB251" s="216">
        <v>0</v>
      </c>
      <c r="AC251" s="216">
        <v>0</v>
      </c>
      <c r="AD251" s="218">
        <v>0</v>
      </c>
      <c r="AE251" s="33">
        <v>0</v>
      </c>
      <c r="AF251" s="216">
        <v>0</v>
      </c>
      <c r="AG251" s="216">
        <v>0</v>
      </c>
      <c r="AH251" s="216">
        <v>0</v>
      </c>
      <c r="AI251" s="17">
        <f t="shared" si="23"/>
        <v>0</v>
      </c>
      <c r="AJ251" s="12">
        <f t="shared" si="22"/>
        <v>0</v>
      </c>
      <c r="AK251" s="252">
        <v>0</v>
      </c>
      <c r="AL251" s="252">
        <v>0</v>
      </c>
      <c r="AM251" s="255">
        <v>0</v>
      </c>
      <c r="AN251" s="254">
        <v>0</v>
      </c>
      <c r="AO251" s="253">
        <v>0</v>
      </c>
      <c r="AQ251" s="87"/>
    </row>
    <row r="252" spans="1:43" ht="18.75">
      <c r="A252" s="35">
        <v>520446</v>
      </c>
      <c r="B252" s="93">
        <v>242</v>
      </c>
      <c r="C252" s="36" t="s">
        <v>288</v>
      </c>
      <c r="D252" s="12">
        <f t="shared" si="19"/>
        <v>0</v>
      </c>
      <c r="E252" s="252">
        <v>0</v>
      </c>
      <c r="F252" s="252">
        <v>0</v>
      </c>
      <c r="G252" s="252">
        <v>0</v>
      </c>
      <c r="H252" s="252">
        <v>0</v>
      </c>
      <c r="I252" s="252">
        <v>0</v>
      </c>
      <c r="J252" s="252">
        <v>0</v>
      </c>
      <c r="K252" s="252">
        <v>0</v>
      </c>
      <c r="L252" s="253">
        <v>0</v>
      </c>
      <c r="M252" s="90">
        <f t="shared" si="20"/>
        <v>246</v>
      </c>
      <c r="N252" s="252">
        <v>246</v>
      </c>
      <c r="O252" s="252">
        <v>0</v>
      </c>
      <c r="P252" s="252">
        <v>0</v>
      </c>
      <c r="Q252" s="252">
        <v>265</v>
      </c>
      <c r="R252" s="252">
        <v>300</v>
      </c>
      <c r="S252" s="252">
        <v>0</v>
      </c>
      <c r="T252" s="252">
        <v>0</v>
      </c>
      <c r="U252" s="252">
        <v>0</v>
      </c>
      <c r="V252" s="252">
        <v>0</v>
      </c>
      <c r="W252" s="252">
        <v>0</v>
      </c>
      <c r="X252" s="252">
        <v>0</v>
      </c>
      <c r="Y252" s="253">
        <v>0</v>
      </c>
      <c r="Z252" s="12">
        <f t="shared" si="21"/>
        <v>0</v>
      </c>
      <c r="AA252" s="216">
        <v>0</v>
      </c>
      <c r="AB252" s="216">
        <v>0</v>
      </c>
      <c r="AC252" s="216">
        <v>0</v>
      </c>
      <c r="AD252" s="218">
        <v>0</v>
      </c>
      <c r="AE252" s="33">
        <v>0</v>
      </c>
      <c r="AF252" s="216">
        <v>0</v>
      </c>
      <c r="AG252" s="216">
        <v>0</v>
      </c>
      <c r="AH252" s="216">
        <v>0</v>
      </c>
      <c r="AI252" s="17">
        <f t="shared" si="23"/>
        <v>0</v>
      </c>
      <c r="AJ252" s="12">
        <f t="shared" si="22"/>
        <v>0</v>
      </c>
      <c r="AK252" s="252">
        <v>0</v>
      </c>
      <c r="AL252" s="252">
        <v>0</v>
      </c>
      <c r="AM252" s="255">
        <v>0</v>
      </c>
      <c r="AN252" s="254">
        <v>0</v>
      </c>
      <c r="AO252" s="253">
        <v>0</v>
      </c>
      <c r="AQ252" s="87"/>
    </row>
    <row r="253" spans="1:43" ht="30">
      <c r="A253" s="37">
        <v>520447</v>
      </c>
      <c r="B253" s="93">
        <v>243</v>
      </c>
      <c r="C253" s="38" t="s">
        <v>289</v>
      </c>
      <c r="D253" s="12">
        <f t="shared" si="19"/>
        <v>0</v>
      </c>
      <c r="E253" s="252">
        <v>0</v>
      </c>
      <c r="F253" s="252">
        <v>0</v>
      </c>
      <c r="G253" s="252">
        <v>0</v>
      </c>
      <c r="H253" s="252">
        <v>0</v>
      </c>
      <c r="I253" s="252">
        <v>0</v>
      </c>
      <c r="J253" s="252">
        <v>0</v>
      </c>
      <c r="K253" s="252">
        <v>0</v>
      </c>
      <c r="L253" s="253">
        <v>0</v>
      </c>
      <c r="M253" s="90">
        <f t="shared" si="20"/>
        <v>0</v>
      </c>
      <c r="N253" s="252">
        <v>0</v>
      </c>
      <c r="O253" s="252">
        <v>0</v>
      </c>
      <c r="P253" s="252">
        <v>0</v>
      </c>
      <c r="Q253" s="252">
        <v>0</v>
      </c>
      <c r="R253" s="252">
        <v>933</v>
      </c>
      <c r="S253" s="252">
        <v>0</v>
      </c>
      <c r="T253" s="252">
        <v>0</v>
      </c>
      <c r="U253" s="252">
        <v>0</v>
      </c>
      <c r="V253" s="252">
        <v>0</v>
      </c>
      <c r="W253" s="252">
        <v>0</v>
      </c>
      <c r="X253" s="252">
        <v>0</v>
      </c>
      <c r="Y253" s="253">
        <v>0</v>
      </c>
      <c r="Z253" s="12">
        <f t="shared" si="21"/>
        <v>0</v>
      </c>
      <c r="AA253" s="216">
        <v>0</v>
      </c>
      <c r="AB253" s="216">
        <v>0</v>
      </c>
      <c r="AC253" s="216">
        <v>0</v>
      </c>
      <c r="AD253" s="218">
        <v>0</v>
      </c>
      <c r="AE253" s="33">
        <v>0</v>
      </c>
      <c r="AF253" s="216">
        <v>0</v>
      </c>
      <c r="AG253" s="216">
        <v>0</v>
      </c>
      <c r="AH253" s="216">
        <v>0</v>
      </c>
      <c r="AI253" s="17">
        <f t="shared" si="23"/>
        <v>0</v>
      </c>
      <c r="AJ253" s="12">
        <f t="shared" si="22"/>
        <v>0</v>
      </c>
      <c r="AK253" s="252">
        <v>0</v>
      </c>
      <c r="AL253" s="252">
        <v>0</v>
      </c>
      <c r="AM253" s="255">
        <v>0</v>
      </c>
      <c r="AN253" s="254">
        <v>0</v>
      </c>
      <c r="AO253" s="253">
        <v>0</v>
      </c>
      <c r="AQ253" s="87"/>
    </row>
    <row r="254" spans="1:43" ht="18.75">
      <c r="A254" s="39">
        <v>520448</v>
      </c>
      <c r="B254" s="93">
        <v>244</v>
      </c>
      <c r="C254" s="40" t="s">
        <v>290</v>
      </c>
      <c r="D254" s="12">
        <f t="shared" si="19"/>
        <v>0</v>
      </c>
      <c r="E254" s="252">
        <v>0</v>
      </c>
      <c r="F254" s="252">
        <v>0</v>
      </c>
      <c r="G254" s="252">
        <v>0</v>
      </c>
      <c r="H254" s="252">
        <v>0</v>
      </c>
      <c r="I254" s="252">
        <v>0</v>
      </c>
      <c r="J254" s="252">
        <v>0</v>
      </c>
      <c r="K254" s="252">
        <v>0</v>
      </c>
      <c r="L254" s="253">
        <v>0</v>
      </c>
      <c r="M254" s="90">
        <f t="shared" si="20"/>
        <v>0</v>
      </c>
      <c r="N254" s="252">
        <v>0</v>
      </c>
      <c r="O254" s="252">
        <v>0</v>
      </c>
      <c r="P254" s="252">
        <v>0</v>
      </c>
      <c r="Q254" s="252">
        <v>0</v>
      </c>
      <c r="R254" s="252">
        <v>0</v>
      </c>
      <c r="S254" s="252">
        <v>0</v>
      </c>
      <c r="T254" s="252">
        <v>0</v>
      </c>
      <c r="U254" s="252">
        <v>0</v>
      </c>
      <c r="V254" s="252">
        <v>0</v>
      </c>
      <c r="W254" s="252">
        <v>0</v>
      </c>
      <c r="X254" s="252">
        <v>0</v>
      </c>
      <c r="Y254" s="253">
        <v>0</v>
      </c>
      <c r="Z254" s="12">
        <f t="shared" si="21"/>
        <v>0</v>
      </c>
      <c r="AA254" s="216">
        <v>0</v>
      </c>
      <c r="AB254" s="216">
        <v>0</v>
      </c>
      <c r="AC254" s="216">
        <v>0</v>
      </c>
      <c r="AD254" s="218">
        <v>0</v>
      </c>
      <c r="AE254" s="33">
        <v>0</v>
      </c>
      <c r="AF254" s="216">
        <v>0</v>
      </c>
      <c r="AG254" s="216">
        <v>0</v>
      </c>
      <c r="AH254" s="216">
        <v>0</v>
      </c>
      <c r="AI254" s="17">
        <f t="shared" si="23"/>
        <v>0</v>
      </c>
      <c r="AJ254" s="12">
        <f t="shared" si="22"/>
        <v>0</v>
      </c>
      <c r="AK254" s="252">
        <v>0</v>
      </c>
      <c r="AL254" s="252">
        <v>0</v>
      </c>
      <c r="AM254" s="255">
        <v>0</v>
      </c>
      <c r="AN254" s="254">
        <v>0</v>
      </c>
      <c r="AO254" s="253">
        <v>0</v>
      </c>
      <c r="AQ254" s="87"/>
    </row>
    <row r="255" spans="1:43" ht="18.75">
      <c r="A255" s="41">
        <v>520295</v>
      </c>
      <c r="B255" s="93">
        <v>245</v>
      </c>
      <c r="C255" s="42" t="s">
        <v>291</v>
      </c>
      <c r="D255" s="12">
        <f t="shared" si="19"/>
        <v>0</v>
      </c>
      <c r="E255" s="252">
        <v>0</v>
      </c>
      <c r="F255" s="252">
        <v>0</v>
      </c>
      <c r="G255" s="252">
        <v>0</v>
      </c>
      <c r="H255" s="252">
        <v>0</v>
      </c>
      <c r="I255" s="252">
        <v>0</v>
      </c>
      <c r="J255" s="252">
        <v>0</v>
      </c>
      <c r="K255" s="252">
        <v>0</v>
      </c>
      <c r="L255" s="253">
        <v>0</v>
      </c>
      <c r="M255" s="90">
        <f t="shared" si="20"/>
        <v>0</v>
      </c>
      <c r="N255" s="252">
        <v>0</v>
      </c>
      <c r="O255" s="252">
        <v>0</v>
      </c>
      <c r="P255" s="252">
        <v>0</v>
      </c>
      <c r="Q255" s="252">
        <v>0</v>
      </c>
      <c r="R255" s="252">
        <v>0</v>
      </c>
      <c r="S255" s="252">
        <v>0</v>
      </c>
      <c r="T255" s="252">
        <v>0</v>
      </c>
      <c r="U255" s="252">
        <v>0</v>
      </c>
      <c r="V255" s="252">
        <v>0</v>
      </c>
      <c r="W255" s="252">
        <v>0</v>
      </c>
      <c r="X255" s="252">
        <v>0</v>
      </c>
      <c r="Y255" s="253">
        <v>0</v>
      </c>
      <c r="Z255" s="12">
        <f t="shared" si="21"/>
        <v>0</v>
      </c>
      <c r="AA255" s="216">
        <v>0</v>
      </c>
      <c r="AB255" s="216">
        <v>0</v>
      </c>
      <c r="AC255" s="216">
        <v>0</v>
      </c>
      <c r="AD255" s="218">
        <v>0</v>
      </c>
      <c r="AE255" s="33">
        <v>0</v>
      </c>
      <c r="AF255" s="216">
        <v>0</v>
      </c>
      <c r="AG255" s="216">
        <v>0</v>
      </c>
      <c r="AH255" s="216">
        <v>0</v>
      </c>
      <c r="AI255" s="17">
        <f t="shared" si="23"/>
        <v>0</v>
      </c>
      <c r="AJ255" s="12">
        <f t="shared" si="22"/>
        <v>0</v>
      </c>
      <c r="AK255" s="252">
        <v>0</v>
      </c>
      <c r="AL255" s="252">
        <v>0</v>
      </c>
      <c r="AM255" s="255">
        <v>0</v>
      </c>
      <c r="AN255" s="254">
        <v>0</v>
      </c>
      <c r="AO255" s="253">
        <v>0</v>
      </c>
      <c r="AQ255" s="87"/>
    </row>
    <row r="256" spans="1:43" ht="18.75">
      <c r="A256" s="44">
        <v>520449</v>
      </c>
      <c r="B256" s="93">
        <v>246</v>
      </c>
      <c r="C256" s="45" t="s">
        <v>292</v>
      </c>
      <c r="D256" s="12">
        <f t="shared" si="19"/>
        <v>315</v>
      </c>
      <c r="E256" s="252">
        <v>315</v>
      </c>
      <c r="F256" s="252">
        <v>0</v>
      </c>
      <c r="G256" s="252">
        <v>0</v>
      </c>
      <c r="H256" s="252">
        <v>0</v>
      </c>
      <c r="I256" s="252">
        <v>0</v>
      </c>
      <c r="J256" s="252">
        <v>0</v>
      </c>
      <c r="K256" s="252">
        <v>0</v>
      </c>
      <c r="L256" s="253">
        <v>0</v>
      </c>
      <c r="M256" s="90">
        <f t="shared" si="20"/>
        <v>344</v>
      </c>
      <c r="N256" s="113">
        <v>344</v>
      </c>
      <c r="O256" s="113">
        <v>0</v>
      </c>
      <c r="P256" s="113">
        <v>0</v>
      </c>
      <c r="Q256" s="113">
        <v>0</v>
      </c>
      <c r="R256" s="113">
        <v>0</v>
      </c>
      <c r="S256" s="113">
        <v>0</v>
      </c>
      <c r="T256" s="113">
        <v>0</v>
      </c>
      <c r="U256" s="113">
        <v>0</v>
      </c>
      <c r="V256" s="113">
        <v>0</v>
      </c>
      <c r="W256" s="113">
        <v>0</v>
      </c>
      <c r="X256" s="113">
        <v>0</v>
      </c>
      <c r="Y256" s="46">
        <v>0</v>
      </c>
      <c r="Z256" s="12">
        <f t="shared" si="21"/>
        <v>0</v>
      </c>
      <c r="AA256" s="113">
        <v>0</v>
      </c>
      <c r="AB256" s="113">
        <v>0</v>
      </c>
      <c r="AC256" s="113">
        <v>0</v>
      </c>
      <c r="AD256" s="47">
        <v>0</v>
      </c>
      <c r="AE256" s="33">
        <v>0</v>
      </c>
      <c r="AF256" s="113">
        <v>0</v>
      </c>
      <c r="AG256" s="113">
        <v>0</v>
      </c>
      <c r="AH256" s="113">
        <v>0</v>
      </c>
      <c r="AI256" s="17">
        <f t="shared" si="23"/>
        <v>0</v>
      </c>
      <c r="AJ256" s="12">
        <f t="shared" si="22"/>
        <v>0</v>
      </c>
      <c r="AK256" s="113">
        <v>0</v>
      </c>
      <c r="AL256" s="113">
        <v>0</v>
      </c>
      <c r="AM256" s="46">
        <v>0</v>
      </c>
      <c r="AN256" s="254">
        <v>0</v>
      </c>
      <c r="AO256" s="46">
        <v>0</v>
      </c>
      <c r="AQ256" s="87"/>
    </row>
    <row r="257" spans="1:43" ht="18.75">
      <c r="A257" s="44">
        <v>520258</v>
      </c>
      <c r="B257" s="93">
        <v>247</v>
      </c>
      <c r="C257" s="45" t="s">
        <v>293</v>
      </c>
      <c r="D257" s="12">
        <f t="shared" si="19"/>
        <v>0</v>
      </c>
      <c r="E257" s="252">
        <v>0</v>
      </c>
      <c r="F257" s="252">
        <v>0</v>
      </c>
      <c r="G257" s="252">
        <v>0</v>
      </c>
      <c r="H257" s="252">
        <v>0</v>
      </c>
      <c r="I257" s="252">
        <v>0</v>
      </c>
      <c r="J257" s="252">
        <v>0</v>
      </c>
      <c r="K257" s="252">
        <v>0</v>
      </c>
      <c r="L257" s="253">
        <v>0</v>
      </c>
      <c r="M257" s="90">
        <f t="shared" si="20"/>
        <v>0</v>
      </c>
      <c r="N257" s="113">
        <v>0</v>
      </c>
      <c r="O257" s="113">
        <v>0</v>
      </c>
      <c r="P257" s="113">
        <v>0</v>
      </c>
      <c r="Q257" s="113">
        <v>0</v>
      </c>
      <c r="R257" s="113">
        <v>0</v>
      </c>
      <c r="S257" s="113">
        <v>0</v>
      </c>
      <c r="T257" s="113">
        <v>0</v>
      </c>
      <c r="U257" s="113">
        <v>0</v>
      </c>
      <c r="V257" s="113">
        <v>0</v>
      </c>
      <c r="W257" s="113">
        <v>0</v>
      </c>
      <c r="X257" s="113">
        <v>0</v>
      </c>
      <c r="Y257" s="46">
        <v>0</v>
      </c>
      <c r="Z257" s="12">
        <f t="shared" si="21"/>
        <v>0</v>
      </c>
      <c r="AA257" s="113">
        <v>0</v>
      </c>
      <c r="AB257" s="113">
        <v>0</v>
      </c>
      <c r="AC257" s="113">
        <v>0</v>
      </c>
      <c r="AD257" s="47">
        <v>0</v>
      </c>
      <c r="AE257" s="33">
        <v>0</v>
      </c>
      <c r="AF257" s="113">
        <v>0</v>
      </c>
      <c r="AG257" s="113">
        <v>0</v>
      </c>
      <c r="AH257" s="113">
        <v>0</v>
      </c>
      <c r="AI257" s="17">
        <f t="shared" si="23"/>
        <v>0</v>
      </c>
      <c r="AJ257" s="12">
        <f t="shared" si="22"/>
        <v>0</v>
      </c>
      <c r="AK257" s="113">
        <v>0</v>
      </c>
      <c r="AL257" s="113">
        <v>0</v>
      </c>
      <c r="AM257" s="46">
        <v>0</v>
      </c>
      <c r="AN257" s="254">
        <v>0</v>
      </c>
      <c r="AO257" s="46">
        <v>0</v>
      </c>
      <c r="AQ257" s="87"/>
    </row>
    <row r="258" spans="1:43" ht="18.75">
      <c r="A258" s="75">
        <v>520363</v>
      </c>
      <c r="B258" s="93">
        <v>248</v>
      </c>
      <c r="C258" s="76" t="s">
        <v>298</v>
      </c>
      <c r="D258" s="12">
        <f t="shared" si="19"/>
        <v>0</v>
      </c>
      <c r="E258" s="252">
        <v>0</v>
      </c>
      <c r="F258" s="252">
        <v>0</v>
      </c>
      <c r="G258" s="252">
        <v>0</v>
      </c>
      <c r="H258" s="252">
        <v>0</v>
      </c>
      <c r="I258" s="252">
        <v>0</v>
      </c>
      <c r="J258" s="252">
        <v>0</v>
      </c>
      <c r="K258" s="252">
        <v>0</v>
      </c>
      <c r="L258" s="253">
        <v>0</v>
      </c>
      <c r="M258" s="90">
        <f t="shared" si="20"/>
        <v>0</v>
      </c>
      <c r="N258" s="113">
        <v>0</v>
      </c>
      <c r="O258" s="113">
        <v>0</v>
      </c>
      <c r="P258" s="113">
        <v>0</v>
      </c>
      <c r="Q258" s="113">
        <v>0</v>
      </c>
      <c r="R258" s="113">
        <v>0</v>
      </c>
      <c r="S258" s="113">
        <v>0</v>
      </c>
      <c r="T258" s="113">
        <v>0</v>
      </c>
      <c r="U258" s="113">
        <v>0</v>
      </c>
      <c r="V258" s="113">
        <v>0</v>
      </c>
      <c r="W258" s="113">
        <v>0</v>
      </c>
      <c r="X258" s="113">
        <v>0</v>
      </c>
      <c r="Y258" s="46">
        <v>0</v>
      </c>
      <c r="Z258" s="12">
        <f t="shared" si="21"/>
        <v>0</v>
      </c>
      <c r="AA258" s="113">
        <v>0</v>
      </c>
      <c r="AB258" s="113">
        <v>0</v>
      </c>
      <c r="AC258" s="113">
        <v>0</v>
      </c>
      <c r="AD258" s="47">
        <v>0</v>
      </c>
      <c r="AE258" s="33">
        <v>0</v>
      </c>
      <c r="AF258" s="113">
        <v>0</v>
      </c>
      <c r="AG258" s="113">
        <v>0</v>
      </c>
      <c r="AH258" s="113">
        <v>0</v>
      </c>
      <c r="AI258" s="17">
        <f t="shared" si="23"/>
        <v>0</v>
      </c>
      <c r="AJ258" s="12">
        <f t="shared" si="22"/>
        <v>0</v>
      </c>
      <c r="AK258" s="113">
        <v>0</v>
      </c>
      <c r="AL258" s="113">
        <v>0</v>
      </c>
      <c r="AM258" s="46">
        <v>0</v>
      </c>
      <c r="AN258" s="254">
        <v>0</v>
      </c>
      <c r="AO258" s="46">
        <v>0</v>
      </c>
      <c r="AQ258" s="87"/>
    </row>
    <row r="259" spans="1:43" ht="19.5" thickBot="1">
      <c r="A259" s="74">
        <v>520451</v>
      </c>
      <c r="B259" s="68">
        <v>249</v>
      </c>
      <c r="C259" s="77" t="s">
        <v>301</v>
      </c>
      <c r="D259" s="12">
        <f t="shared" si="19"/>
        <v>0</v>
      </c>
      <c r="E259" s="99">
        <v>0</v>
      </c>
      <c r="F259" s="99">
        <v>0</v>
      </c>
      <c r="G259" s="99">
        <v>0</v>
      </c>
      <c r="H259" s="99">
        <v>0</v>
      </c>
      <c r="I259" s="99">
        <v>0</v>
      </c>
      <c r="J259" s="99">
        <v>0</v>
      </c>
      <c r="K259" s="99">
        <v>0</v>
      </c>
      <c r="L259" s="100">
        <v>0</v>
      </c>
      <c r="M259" s="101">
        <f t="shared" si="20"/>
        <v>0</v>
      </c>
      <c r="N259" s="99">
        <v>0</v>
      </c>
      <c r="O259" s="99">
        <v>0</v>
      </c>
      <c r="P259" s="99">
        <v>0</v>
      </c>
      <c r="Q259" s="99">
        <v>0</v>
      </c>
      <c r="R259" s="99">
        <v>0</v>
      </c>
      <c r="S259" s="99">
        <v>0</v>
      </c>
      <c r="T259" s="99">
        <v>0</v>
      </c>
      <c r="U259" s="99">
        <v>0</v>
      </c>
      <c r="V259" s="99">
        <v>0</v>
      </c>
      <c r="W259" s="99">
        <v>0</v>
      </c>
      <c r="X259" s="99">
        <v>0</v>
      </c>
      <c r="Y259" s="102">
        <v>0</v>
      </c>
      <c r="Z259" s="12">
        <f>AA259+AB259+AC259+AD259</f>
        <v>0</v>
      </c>
      <c r="AA259" s="99">
        <v>0</v>
      </c>
      <c r="AB259" s="99">
        <v>0</v>
      </c>
      <c r="AC259" s="99">
        <v>0</v>
      </c>
      <c r="AD259" s="102">
        <v>0</v>
      </c>
      <c r="AE259" s="99">
        <v>0</v>
      </c>
      <c r="AF259" s="99">
        <v>0</v>
      </c>
      <c r="AG259" s="99">
        <v>0</v>
      </c>
      <c r="AH259" s="99">
        <v>0</v>
      </c>
      <c r="AI259" s="17">
        <f>AE259+AH259</f>
        <v>0</v>
      </c>
      <c r="AJ259" s="12">
        <f t="shared" si="22"/>
        <v>51</v>
      </c>
      <c r="AK259" s="99">
        <v>0</v>
      </c>
      <c r="AL259" s="99">
        <v>0</v>
      </c>
      <c r="AM259" s="102">
        <v>51</v>
      </c>
      <c r="AN259" s="103">
        <v>0</v>
      </c>
      <c r="AO259" s="100">
        <v>0</v>
      </c>
      <c r="AQ259" s="87"/>
    </row>
    <row r="260" spans="1:43" ht="43.5" thickBot="1">
      <c r="A260" s="58"/>
      <c r="B260" s="49"/>
      <c r="C260" s="65" t="s">
        <v>294</v>
      </c>
      <c r="D260" s="29">
        <f t="shared" ref="D260:V260" si="24">SUM(D73:D259)+D72</f>
        <v>5813143</v>
      </c>
      <c r="E260" s="29">
        <f t="shared" si="24"/>
        <v>4323585</v>
      </c>
      <c r="F260" s="29">
        <f t="shared" si="24"/>
        <v>505064</v>
      </c>
      <c r="G260" s="29">
        <f t="shared" si="24"/>
        <v>412388</v>
      </c>
      <c r="H260" s="29">
        <f t="shared" si="24"/>
        <v>511460</v>
      </c>
      <c r="I260" s="29">
        <f t="shared" si="24"/>
        <v>525360</v>
      </c>
      <c r="J260" s="29">
        <f t="shared" si="24"/>
        <v>181315</v>
      </c>
      <c r="K260" s="29">
        <f t="shared" si="24"/>
        <v>127878</v>
      </c>
      <c r="L260" s="29">
        <f t="shared" si="24"/>
        <v>668905</v>
      </c>
      <c r="M260" s="29">
        <f t="shared" si="24"/>
        <v>3646116</v>
      </c>
      <c r="N260" s="29">
        <f t="shared" si="24"/>
        <v>3000698</v>
      </c>
      <c r="O260" s="29">
        <f t="shared" si="24"/>
        <v>56156</v>
      </c>
      <c r="P260" s="29">
        <f t="shared" si="24"/>
        <v>22898</v>
      </c>
      <c r="Q260" s="29">
        <f t="shared" si="24"/>
        <v>217805</v>
      </c>
      <c r="R260" s="29">
        <f t="shared" si="24"/>
        <v>100499</v>
      </c>
      <c r="S260" s="29">
        <f t="shared" si="24"/>
        <v>1344</v>
      </c>
      <c r="T260" s="29">
        <f t="shared" si="24"/>
        <v>28903</v>
      </c>
      <c r="U260" s="29">
        <f t="shared" si="24"/>
        <v>22249</v>
      </c>
      <c r="V260" s="29">
        <f t="shared" si="24"/>
        <v>1657</v>
      </c>
      <c r="W260" s="29">
        <f>SUM(W73:W259)+W72</f>
        <v>255420</v>
      </c>
      <c r="X260" s="29">
        <f t="shared" ref="X260:AO260" si="25">SUM(X73:X259)+X72</f>
        <v>10146</v>
      </c>
      <c r="Y260" s="29">
        <f t="shared" si="25"/>
        <v>635272</v>
      </c>
      <c r="Z260" s="29">
        <f t="shared" si="25"/>
        <v>1081422</v>
      </c>
      <c r="AA260" s="29">
        <f t="shared" si="25"/>
        <v>733753</v>
      </c>
      <c r="AB260" s="29">
        <f t="shared" si="25"/>
        <v>10249</v>
      </c>
      <c r="AC260" s="29">
        <f t="shared" si="25"/>
        <v>262436</v>
      </c>
      <c r="AD260" s="29">
        <f t="shared" si="25"/>
        <v>74984</v>
      </c>
      <c r="AE260" s="29">
        <f t="shared" si="25"/>
        <v>319754</v>
      </c>
      <c r="AF260" s="29">
        <f t="shared" si="25"/>
        <v>7783</v>
      </c>
      <c r="AG260" s="29">
        <f t="shared" si="25"/>
        <v>19680</v>
      </c>
      <c r="AH260" s="29">
        <f t="shared" si="25"/>
        <v>6627</v>
      </c>
      <c r="AI260" s="29">
        <f t="shared" si="25"/>
        <v>326381</v>
      </c>
      <c r="AJ260" s="29">
        <f t="shared" si="25"/>
        <v>128041</v>
      </c>
      <c r="AK260" s="29">
        <f t="shared" si="25"/>
        <v>127193</v>
      </c>
      <c r="AL260" s="29">
        <f t="shared" si="25"/>
        <v>14096</v>
      </c>
      <c r="AM260" s="29">
        <f t="shared" si="25"/>
        <v>848</v>
      </c>
      <c r="AN260" s="29">
        <f t="shared" si="25"/>
        <v>597463</v>
      </c>
      <c r="AO260" s="29">
        <f t="shared" si="25"/>
        <v>438</v>
      </c>
      <c r="AQ260" s="87"/>
    </row>
    <row r="261" spans="1:43" ht="18.75">
      <c r="A261" s="81"/>
      <c r="B261" s="82"/>
      <c r="C261" s="82"/>
      <c r="D261" s="83"/>
      <c r="E261" s="84"/>
      <c r="F261" s="84"/>
      <c r="G261" s="84"/>
      <c r="H261" s="85"/>
      <c r="I261" s="85"/>
      <c r="J261" s="85"/>
      <c r="K261" s="85"/>
      <c r="L261" s="84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2"/>
    </row>
    <row r="262" spans="1:43" ht="65.25" customHeight="1">
      <c r="E262" s="394" t="s">
        <v>302</v>
      </c>
      <c r="F262" s="394"/>
      <c r="G262" s="394"/>
      <c r="H262" s="394"/>
      <c r="I262" s="397"/>
      <c r="J262" s="397"/>
      <c r="K262" s="397"/>
      <c r="L262" s="397"/>
      <c r="M262" s="244" t="s">
        <v>303</v>
      </c>
      <c r="N262" s="244"/>
      <c r="O262" s="64"/>
      <c r="P262" s="87"/>
      <c r="Q262" s="64"/>
      <c r="R262" s="394" t="s">
        <v>304</v>
      </c>
      <c r="S262" s="394"/>
      <c r="T262" s="394"/>
      <c r="U262" s="394"/>
      <c r="V262" s="395" t="s">
        <v>337</v>
      </c>
      <c r="W262" s="395"/>
      <c r="X262" s="395"/>
      <c r="Y262" s="395"/>
      <c r="Z262" s="244" t="s">
        <v>305</v>
      </c>
      <c r="AA262" s="243"/>
    </row>
    <row r="263" spans="1:43" ht="65.25" customHeight="1">
      <c r="D263" s="59"/>
      <c r="E263" s="394" t="s">
        <v>306</v>
      </c>
      <c r="F263" s="394"/>
      <c r="G263" s="394"/>
      <c r="H263" s="394"/>
      <c r="I263" s="393"/>
      <c r="J263" s="393"/>
      <c r="K263" s="393"/>
      <c r="L263" s="393"/>
      <c r="M263" s="398" t="s">
        <v>307</v>
      </c>
      <c r="N263" s="398"/>
      <c r="O263" s="398"/>
      <c r="P263" s="64"/>
      <c r="Q263" s="64"/>
      <c r="R263" s="394" t="s">
        <v>308</v>
      </c>
      <c r="S263" s="394"/>
      <c r="T263" s="394"/>
      <c r="U263" s="394"/>
      <c r="V263" s="395" t="s">
        <v>337</v>
      </c>
      <c r="W263" s="395"/>
      <c r="X263" s="395"/>
      <c r="Y263" s="395"/>
      <c r="Z263" s="244" t="s">
        <v>309</v>
      </c>
      <c r="AA263" s="243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</row>
    <row r="264" spans="1:43" ht="65.25" customHeight="1">
      <c r="E264" s="394" t="s">
        <v>310</v>
      </c>
      <c r="F264" s="394"/>
      <c r="G264" s="394"/>
      <c r="H264" s="394"/>
      <c r="I264" s="396"/>
      <c r="J264" s="396"/>
      <c r="K264" s="396"/>
      <c r="L264" s="396"/>
      <c r="M264" s="244" t="s">
        <v>311</v>
      </c>
      <c r="N264" s="67"/>
      <c r="O264" s="64"/>
      <c r="P264" s="64"/>
      <c r="Q264" s="64"/>
      <c r="R264" s="394" t="s">
        <v>312</v>
      </c>
      <c r="S264" s="394"/>
      <c r="T264" s="394"/>
      <c r="U264" s="394"/>
      <c r="V264" s="393"/>
      <c r="W264" s="393"/>
      <c r="X264" s="393"/>
      <c r="Y264" s="393"/>
      <c r="Z264" s="244" t="s">
        <v>313</v>
      </c>
      <c r="AA264" s="243"/>
    </row>
    <row r="265" spans="1:43" ht="65.25" customHeight="1">
      <c r="D265" s="59"/>
      <c r="E265" s="394" t="s">
        <v>314</v>
      </c>
      <c r="F265" s="394"/>
      <c r="G265" s="394"/>
      <c r="H265" s="394"/>
      <c r="I265" s="393"/>
      <c r="J265" s="393"/>
      <c r="K265" s="393"/>
      <c r="L265" s="393"/>
      <c r="M265" s="244" t="s">
        <v>315</v>
      </c>
      <c r="N265" s="67"/>
      <c r="O265" s="64"/>
      <c r="P265" s="64"/>
      <c r="Q265" s="64"/>
      <c r="R265" s="394" t="s">
        <v>316</v>
      </c>
      <c r="S265" s="394"/>
      <c r="T265" s="394"/>
      <c r="U265" s="394"/>
      <c r="V265" s="395" t="s">
        <v>337</v>
      </c>
      <c r="W265" s="395"/>
      <c r="X265" s="395"/>
      <c r="Y265" s="395"/>
      <c r="Z265" s="244" t="s">
        <v>317</v>
      </c>
      <c r="AA265" s="243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</row>
    <row r="266" spans="1:43" ht="65.25" customHeight="1">
      <c r="E266" s="394" t="s">
        <v>318</v>
      </c>
      <c r="F266" s="394"/>
      <c r="G266" s="394"/>
      <c r="H266" s="394"/>
      <c r="I266" s="393"/>
      <c r="J266" s="393"/>
      <c r="K266" s="393"/>
      <c r="L266" s="393"/>
      <c r="M266" s="244" t="s">
        <v>319</v>
      </c>
      <c r="N266" s="67"/>
      <c r="O266" s="64"/>
      <c r="P266" s="64"/>
      <c r="Q266" s="64"/>
      <c r="R266" s="394" t="s">
        <v>320</v>
      </c>
      <c r="S266" s="394"/>
      <c r="T266" s="394"/>
      <c r="U266" s="394"/>
      <c r="V266" s="393"/>
      <c r="W266" s="393"/>
      <c r="X266" s="393"/>
      <c r="Y266" s="393"/>
      <c r="Z266" s="244" t="s">
        <v>321</v>
      </c>
      <c r="AA266" s="243"/>
    </row>
    <row r="267" spans="1:43" ht="65.25" customHeight="1">
      <c r="E267" s="394" t="s">
        <v>322</v>
      </c>
      <c r="F267" s="394"/>
      <c r="G267" s="394"/>
      <c r="H267" s="394"/>
      <c r="I267" s="396"/>
      <c r="J267" s="396"/>
      <c r="K267" s="396"/>
      <c r="L267" s="396"/>
      <c r="M267" s="244" t="s">
        <v>323</v>
      </c>
      <c r="N267" s="67"/>
      <c r="O267" s="64"/>
      <c r="P267" s="64"/>
      <c r="Q267" s="64"/>
      <c r="R267" s="394" t="s">
        <v>324</v>
      </c>
      <c r="S267" s="394"/>
      <c r="T267" s="394"/>
      <c r="U267" s="394"/>
      <c r="V267" s="395" t="s">
        <v>337</v>
      </c>
      <c r="W267" s="395"/>
      <c r="X267" s="395"/>
      <c r="Y267" s="395"/>
      <c r="Z267" s="244" t="s">
        <v>325</v>
      </c>
      <c r="AA267" s="243"/>
    </row>
    <row r="268" spans="1:43" ht="65.25" customHeight="1">
      <c r="E268" s="394" t="s">
        <v>326</v>
      </c>
      <c r="F268" s="394"/>
      <c r="G268" s="394"/>
      <c r="H268" s="394"/>
      <c r="I268" s="396"/>
      <c r="J268" s="396"/>
      <c r="K268" s="396"/>
      <c r="L268" s="396"/>
      <c r="M268" s="244" t="s">
        <v>327</v>
      </c>
      <c r="N268" s="67"/>
      <c r="O268" s="64"/>
      <c r="P268" s="64"/>
      <c r="Q268" s="64"/>
      <c r="R268" s="394" t="s">
        <v>328</v>
      </c>
      <c r="S268" s="394"/>
      <c r="T268" s="394"/>
      <c r="U268" s="394"/>
      <c r="V268" s="393"/>
      <c r="W268" s="393"/>
      <c r="X268" s="393"/>
      <c r="Y268" s="393"/>
      <c r="Z268" s="244" t="s">
        <v>329</v>
      </c>
      <c r="AA268" s="243"/>
    </row>
    <row r="269" spans="1:43" ht="65.25" customHeight="1">
      <c r="E269" s="394" t="s">
        <v>330</v>
      </c>
      <c r="F269" s="394"/>
      <c r="G269" s="394"/>
      <c r="H269" s="394"/>
      <c r="I269" s="396"/>
      <c r="J269" s="396"/>
      <c r="K269" s="396"/>
      <c r="L269" s="396"/>
      <c r="M269" s="244" t="s">
        <v>346</v>
      </c>
      <c r="N269" s="67"/>
      <c r="O269" s="64"/>
      <c r="P269" s="64"/>
      <c r="Q269" s="64"/>
      <c r="R269" s="394" t="s">
        <v>331</v>
      </c>
      <c r="S269" s="394"/>
      <c r="T269" s="394"/>
      <c r="U269" s="394"/>
      <c r="V269" s="393"/>
      <c r="W269" s="393"/>
      <c r="X269" s="393"/>
      <c r="Y269" s="393"/>
      <c r="Z269" s="244" t="s">
        <v>332</v>
      </c>
      <c r="AA269" s="243"/>
    </row>
    <row r="270" spans="1:43" ht="65.25" customHeight="1">
      <c r="E270" s="394" t="s">
        <v>333</v>
      </c>
      <c r="F270" s="394"/>
      <c r="G270" s="394"/>
      <c r="H270" s="394"/>
      <c r="I270" s="393"/>
      <c r="J270" s="393"/>
      <c r="K270" s="393"/>
      <c r="L270" s="393"/>
      <c r="M270" s="244" t="s">
        <v>334</v>
      </c>
      <c r="N270" s="67"/>
      <c r="O270" s="64"/>
      <c r="P270" s="64"/>
      <c r="Q270" s="64"/>
      <c r="R270" s="394" t="s">
        <v>335</v>
      </c>
      <c r="S270" s="394"/>
      <c r="T270" s="394"/>
      <c r="U270" s="394"/>
      <c r="V270" s="395" t="s">
        <v>337</v>
      </c>
      <c r="W270" s="395"/>
      <c r="X270" s="395"/>
      <c r="Y270" s="395"/>
      <c r="Z270" s="244" t="s">
        <v>336</v>
      </c>
      <c r="AA270" s="243"/>
    </row>
    <row r="271" spans="1:43" ht="65.25" customHeight="1"/>
  </sheetData>
  <autoFilter ref="A7:AS260"/>
  <mergeCells count="90">
    <mergeCell ref="E270:H270"/>
    <mergeCell ref="I270:L270"/>
    <mergeCell ref="R270:U270"/>
    <mergeCell ref="V270:Y270"/>
    <mergeCell ref="E268:H268"/>
    <mergeCell ref="I268:L268"/>
    <mergeCell ref="R268:U268"/>
    <mergeCell ref="V268:Y268"/>
    <mergeCell ref="E269:H269"/>
    <mergeCell ref="I269:L269"/>
    <mergeCell ref="R269:U269"/>
    <mergeCell ref="V269:Y269"/>
    <mergeCell ref="E266:H266"/>
    <mergeCell ref="I266:L266"/>
    <mergeCell ref="R266:U266"/>
    <mergeCell ref="V266:Y266"/>
    <mergeCell ref="E267:H267"/>
    <mergeCell ref="I267:L267"/>
    <mergeCell ref="R267:U267"/>
    <mergeCell ref="V267:Y267"/>
    <mergeCell ref="E264:H264"/>
    <mergeCell ref="I264:L264"/>
    <mergeCell ref="R264:U264"/>
    <mergeCell ref="V264:Y264"/>
    <mergeCell ref="E265:H265"/>
    <mergeCell ref="I265:L265"/>
    <mergeCell ref="R265:U265"/>
    <mergeCell ref="V265:Y265"/>
    <mergeCell ref="I262:L262"/>
    <mergeCell ref="R262:U262"/>
    <mergeCell ref="V262:Y262"/>
    <mergeCell ref="E263:H263"/>
    <mergeCell ref="I263:L263"/>
    <mergeCell ref="M263:O263"/>
    <mergeCell ref="R263:U263"/>
    <mergeCell ref="V263:Y263"/>
    <mergeCell ref="E262:H262"/>
    <mergeCell ref="P3:P6"/>
    <mergeCell ref="Q3:Q6"/>
    <mergeCell ref="W3:W6"/>
    <mergeCell ref="X3:X6"/>
    <mergeCell ref="Y3:Y6"/>
    <mergeCell ref="R3:R6"/>
    <mergeCell ref="S3:S6"/>
    <mergeCell ref="AB5:AB6"/>
    <mergeCell ref="AC5:AC6"/>
    <mergeCell ref="AD5:AD6"/>
    <mergeCell ref="AK3:AM3"/>
    <mergeCell ref="AE3:AG3"/>
    <mergeCell ref="AH3:AH6"/>
    <mergeCell ref="AI3:AI6"/>
    <mergeCell ref="AJ3:AJ6"/>
    <mergeCell ref="AF5:AF6"/>
    <mergeCell ref="AE4:AE6"/>
    <mergeCell ref="AF4:AG4"/>
    <mergeCell ref="AM4:AM6"/>
    <mergeCell ref="AG5:AG6"/>
    <mergeCell ref="AL5:AL6"/>
    <mergeCell ref="AL1:AO1"/>
    <mergeCell ref="A2:A6"/>
    <mergeCell ref="B2:B6"/>
    <mergeCell ref="C2:C6"/>
    <mergeCell ref="D2:L2"/>
    <mergeCell ref="M2:Y2"/>
    <mergeCell ref="Z2:AD2"/>
    <mergeCell ref="AE2:AI2"/>
    <mergeCell ref="AJ2:AM2"/>
    <mergeCell ref="AN2:AO2"/>
    <mergeCell ref="D3:D6"/>
    <mergeCell ref="E3:L4"/>
    <mergeCell ref="AN3:AN6"/>
    <mergeCell ref="AO3:AO6"/>
    <mergeCell ref="M3:M6"/>
    <mergeCell ref="AK4:AK6"/>
    <mergeCell ref="A1:AI1"/>
    <mergeCell ref="E5:E6"/>
    <mergeCell ref="F5:G5"/>
    <mergeCell ref="H5:H6"/>
    <mergeCell ref="I5:I6"/>
    <mergeCell ref="J5:J6"/>
    <mergeCell ref="K5:K6"/>
    <mergeCell ref="Z3:Z6"/>
    <mergeCell ref="AA3:AD4"/>
    <mergeCell ref="T3:T6"/>
    <mergeCell ref="U3:U6"/>
    <mergeCell ref="V3:V6"/>
    <mergeCell ref="L5:L6"/>
    <mergeCell ref="AA5:AA6"/>
    <mergeCell ref="N3:N6"/>
    <mergeCell ref="O3:O6"/>
  </mergeCells>
  <conditionalFormatting sqref="F5">
    <cfRule type="cellIs" dxfId="7" priority="3" stopIfTrue="1" operator="equal">
      <formula>0</formula>
    </cfRule>
  </conditionalFormatting>
  <conditionalFormatting sqref="D8:AO260">
    <cfRule type="cellIs" dxfId="6" priority="2" operator="equal">
      <formula>0</formula>
    </cfRule>
  </conditionalFormatting>
  <printOptions horizontalCentered="1"/>
  <pageMargins left="0.19685039370078741" right="0.15748031496062992" top="0.74803149606299213" bottom="0.15748031496062992" header="0.31496062992125984" footer="0.31496062992125984"/>
  <pageSetup paperSize="8" scale="34" fitToHeight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1"/>
  <sheetViews>
    <sheetView view="pageBreakPreview" zoomScale="80" zoomScaleNormal="70" zoomScaleSheetLayoutView="80" workbookViewId="0">
      <pane xSplit="3" ySplit="7" topLeftCell="W81" activePane="bottomRight" state="frozen"/>
      <selection activeCell="AL91" sqref="AL91"/>
      <selection pane="topRight" activeCell="AL91" sqref="AL91"/>
      <selection pane="bottomLeft" activeCell="AL91" sqref="AL91"/>
      <selection pane="bottomRight" activeCell="AI85" sqref="AI85"/>
    </sheetView>
  </sheetViews>
  <sheetFormatPr defaultRowHeight="15"/>
  <cols>
    <col min="1" max="1" width="12.42578125" style="56" customWidth="1"/>
    <col min="2" max="2" width="9.28515625" style="57" bestFit="1" customWidth="1"/>
    <col min="3" max="3" width="39.85546875" style="57" customWidth="1"/>
    <col min="4" max="4" width="16.28515625" style="1" customWidth="1"/>
    <col min="5" max="5" width="13.140625" style="1" customWidth="1"/>
    <col min="6" max="6" width="13.7109375" style="1" customWidth="1" collapsed="1"/>
    <col min="7" max="7" width="16.28515625" style="1" customWidth="1" collapsed="1"/>
    <col min="8" max="8" width="12.28515625" style="1" customWidth="1"/>
    <col min="9" max="9" width="12.5703125" style="1" customWidth="1"/>
    <col min="10" max="10" width="12" style="1" customWidth="1"/>
    <col min="11" max="11" width="12.85546875" style="1" customWidth="1"/>
    <col min="12" max="12" width="13.85546875" style="1" customWidth="1"/>
    <col min="13" max="13" width="12.85546875" style="1" customWidth="1" collapsed="1"/>
    <col min="14" max="14" width="13.42578125" style="1" customWidth="1"/>
    <col min="15" max="15" width="12.5703125" style="1" customWidth="1"/>
    <col min="16" max="16" width="13" style="1" customWidth="1"/>
    <col min="17" max="18" width="12.7109375" style="1" customWidth="1"/>
    <col min="19" max="19" width="15.5703125" style="1" customWidth="1" collapsed="1"/>
    <col min="20" max="20" width="19.7109375" style="1" customWidth="1" collapsed="1"/>
    <col min="21" max="22" width="17.7109375" style="1" customWidth="1"/>
    <col min="23" max="23" width="13" style="1" customWidth="1"/>
    <col min="24" max="24" width="12.5703125" style="1" customWidth="1" collapsed="1"/>
    <col min="25" max="25" width="13.7109375" style="1" customWidth="1" collapsed="1"/>
    <col min="26" max="26" width="14.5703125" style="1" customWidth="1" collapsed="1"/>
    <col min="27" max="27" width="15.85546875" style="1" customWidth="1"/>
    <col min="28" max="28" width="13.5703125" style="1" customWidth="1"/>
    <col min="29" max="30" width="12.7109375" style="1" customWidth="1"/>
    <col min="31" max="31" width="13.140625" style="1" customWidth="1" collapsed="1"/>
    <col min="32" max="32" width="13.85546875" style="1" customWidth="1"/>
    <col min="33" max="33" width="13.140625" style="1" customWidth="1" collapsed="1"/>
    <col min="34" max="34" width="13.5703125" style="1" customWidth="1"/>
    <col min="35" max="35" width="12.28515625" style="1" customWidth="1"/>
    <col min="36" max="36" width="13.28515625" style="1" customWidth="1" collapsed="1"/>
    <col min="37" max="37" width="13.85546875" style="1" customWidth="1"/>
    <col min="38" max="38" width="15.28515625" style="1" customWidth="1"/>
    <col min="39" max="39" width="17.28515625" style="1" customWidth="1"/>
    <col min="40" max="40" width="16" style="1" customWidth="1" collapsed="1"/>
    <col min="41" max="41" width="12.7109375" style="1" customWidth="1"/>
    <col min="42" max="16384" width="9.140625" style="64"/>
  </cols>
  <sheetData>
    <row r="1" spans="1:41" ht="76.5" customHeight="1" thickBot="1">
      <c r="A1" s="444" t="s">
        <v>348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L1" s="363" t="s">
        <v>363</v>
      </c>
      <c r="AM1" s="364"/>
      <c r="AN1" s="364"/>
      <c r="AO1" s="364"/>
    </row>
    <row r="2" spans="1:41" ht="37.5" customHeight="1">
      <c r="A2" s="430" t="s">
        <v>1</v>
      </c>
      <c r="B2" s="432" t="s">
        <v>2</v>
      </c>
      <c r="C2" s="434" t="s">
        <v>3</v>
      </c>
      <c r="D2" s="355" t="s">
        <v>4</v>
      </c>
      <c r="E2" s="357"/>
      <c r="F2" s="357"/>
      <c r="G2" s="357"/>
      <c r="H2" s="357"/>
      <c r="I2" s="357"/>
      <c r="J2" s="357"/>
      <c r="K2" s="357"/>
      <c r="L2" s="371"/>
      <c r="M2" s="355" t="s">
        <v>5</v>
      </c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71"/>
      <c r="Z2" s="355" t="s">
        <v>6</v>
      </c>
      <c r="AA2" s="357"/>
      <c r="AB2" s="357"/>
      <c r="AC2" s="357"/>
      <c r="AD2" s="371"/>
      <c r="AE2" s="436" t="s">
        <v>7</v>
      </c>
      <c r="AF2" s="437"/>
      <c r="AG2" s="437"/>
      <c r="AH2" s="437"/>
      <c r="AI2" s="438"/>
      <c r="AJ2" s="372" t="s">
        <v>8</v>
      </c>
      <c r="AK2" s="348"/>
      <c r="AL2" s="348"/>
      <c r="AM2" s="374"/>
      <c r="AN2" s="375" t="s">
        <v>9</v>
      </c>
      <c r="AO2" s="350"/>
    </row>
    <row r="3" spans="1:41" ht="15" customHeight="1">
      <c r="A3" s="431"/>
      <c r="B3" s="433"/>
      <c r="C3" s="435"/>
      <c r="D3" s="356" t="s">
        <v>10</v>
      </c>
      <c r="E3" s="400" t="s">
        <v>11</v>
      </c>
      <c r="F3" s="400"/>
      <c r="G3" s="400"/>
      <c r="H3" s="400"/>
      <c r="I3" s="400"/>
      <c r="J3" s="400"/>
      <c r="K3" s="400"/>
      <c r="L3" s="429"/>
      <c r="M3" s="356" t="s">
        <v>12</v>
      </c>
      <c r="N3" s="400" t="s">
        <v>13</v>
      </c>
      <c r="O3" s="400" t="s">
        <v>14</v>
      </c>
      <c r="P3" s="400" t="s">
        <v>15</v>
      </c>
      <c r="Q3" s="400" t="s">
        <v>16</v>
      </c>
      <c r="R3" s="400" t="s">
        <v>17</v>
      </c>
      <c r="S3" s="400" t="s">
        <v>18</v>
      </c>
      <c r="T3" s="400" t="s">
        <v>19</v>
      </c>
      <c r="U3" s="400" t="s">
        <v>20</v>
      </c>
      <c r="V3" s="400" t="s">
        <v>300</v>
      </c>
      <c r="W3" s="404" t="s">
        <v>299</v>
      </c>
      <c r="X3" s="400" t="s">
        <v>21</v>
      </c>
      <c r="Y3" s="429" t="s">
        <v>22</v>
      </c>
      <c r="Z3" s="356" t="s">
        <v>10</v>
      </c>
      <c r="AA3" s="400" t="s">
        <v>11</v>
      </c>
      <c r="AB3" s="400"/>
      <c r="AC3" s="400"/>
      <c r="AD3" s="429"/>
      <c r="AE3" s="441" t="s">
        <v>23</v>
      </c>
      <c r="AF3" s="402"/>
      <c r="AG3" s="402"/>
      <c r="AH3" s="402" t="s">
        <v>24</v>
      </c>
      <c r="AI3" s="358" t="s">
        <v>25</v>
      </c>
      <c r="AJ3" s="359" t="s">
        <v>26</v>
      </c>
      <c r="AK3" s="418" t="s">
        <v>27</v>
      </c>
      <c r="AL3" s="418"/>
      <c r="AM3" s="440"/>
      <c r="AN3" s="356" t="s">
        <v>28</v>
      </c>
      <c r="AO3" s="439" t="s">
        <v>29</v>
      </c>
    </row>
    <row r="4" spans="1:41" ht="15" customHeight="1">
      <c r="A4" s="431"/>
      <c r="B4" s="433"/>
      <c r="C4" s="435"/>
      <c r="D4" s="356"/>
      <c r="E4" s="400"/>
      <c r="F4" s="400"/>
      <c r="G4" s="400"/>
      <c r="H4" s="400"/>
      <c r="I4" s="400"/>
      <c r="J4" s="400"/>
      <c r="K4" s="400"/>
      <c r="L4" s="429"/>
      <c r="M4" s="356"/>
      <c r="N4" s="424"/>
      <c r="O4" s="403"/>
      <c r="P4" s="403"/>
      <c r="Q4" s="403"/>
      <c r="R4" s="403"/>
      <c r="S4" s="403"/>
      <c r="T4" s="403"/>
      <c r="U4" s="403"/>
      <c r="V4" s="403"/>
      <c r="W4" s="405"/>
      <c r="X4" s="403"/>
      <c r="Y4" s="443"/>
      <c r="Z4" s="356"/>
      <c r="AA4" s="400"/>
      <c r="AB4" s="400"/>
      <c r="AC4" s="400"/>
      <c r="AD4" s="429"/>
      <c r="AE4" s="441" t="s">
        <v>30</v>
      </c>
      <c r="AF4" s="400" t="s">
        <v>11</v>
      </c>
      <c r="AG4" s="400"/>
      <c r="AH4" s="402"/>
      <c r="AI4" s="358"/>
      <c r="AJ4" s="356"/>
      <c r="AK4" s="402" t="s">
        <v>31</v>
      </c>
      <c r="AL4" s="216"/>
      <c r="AM4" s="442" t="s">
        <v>32</v>
      </c>
      <c r="AN4" s="356"/>
      <c r="AO4" s="439"/>
    </row>
    <row r="5" spans="1:41" ht="15" customHeight="1">
      <c r="A5" s="431"/>
      <c r="B5" s="433"/>
      <c r="C5" s="435"/>
      <c r="D5" s="356"/>
      <c r="E5" s="400" t="s">
        <v>33</v>
      </c>
      <c r="F5" s="400" t="s">
        <v>27</v>
      </c>
      <c r="G5" s="400"/>
      <c r="H5" s="400" t="s">
        <v>34</v>
      </c>
      <c r="I5" s="419" t="s">
        <v>345</v>
      </c>
      <c r="J5" s="427" t="s">
        <v>35</v>
      </c>
      <c r="K5" s="400" t="s">
        <v>36</v>
      </c>
      <c r="L5" s="429" t="s">
        <v>37</v>
      </c>
      <c r="M5" s="356"/>
      <c r="N5" s="424"/>
      <c r="O5" s="403"/>
      <c r="P5" s="403"/>
      <c r="Q5" s="403"/>
      <c r="R5" s="403"/>
      <c r="S5" s="403"/>
      <c r="T5" s="403"/>
      <c r="U5" s="403"/>
      <c r="V5" s="403"/>
      <c r="W5" s="405"/>
      <c r="X5" s="403"/>
      <c r="Y5" s="443"/>
      <c r="Z5" s="356"/>
      <c r="AA5" s="400" t="s">
        <v>38</v>
      </c>
      <c r="AB5" s="400" t="s">
        <v>39</v>
      </c>
      <c r="AC5" s="400" t="s">
        <v>40</v>
      </c>
      <c r="AD5" s="429" t="s">
        <v>41</v>
      </c>
      <c r="AE5" s="441"/>
      <c r="AF5" s="402" t="s">
        <v>42</v>
      </c>
      <c r="AG5" s="402" t="s">
        <v>43</v>
      </c>
      <c r="AH5" s="402"/>
      <c r="AI5" s="358"/>
      <c r="AJ5" s="356"/>
      <c r="AK5" s="400"/>
      <c r="AL5" s="400" t="s">
        <v>44</v>
      </c>
      <c r="AM5" s="442"/>
      <c r="AN5" s="356"/>
      <c r="AO5" s="439"/>
    </row>
    <row r="6" spans="1:41" ht="157.5" customHeight="1">
      <c r="A6" s="431"/>
      <c r="B6" s="433"/>
      <c r="C6" s="435"/>
      <c r="D6" s="356"/>
      <c r="E6" s="400"/>
      <c r="F6" s="216" t="s">
        <v>45</v>
      </c>
      <c r="G6" s="216" t="s">
        <v>46</v>
      </c>
      <c r="H6" s="400"/>
      <c r="I6" s="426"/>
      <c r="J6" s="428"/>
      <c r="K6" s="400"/>
      <c r="L6" s="429"/>
      <c r="M6" s="356"/>
      <c r="N6" s="424"/>
      <c r="O6" s="403"/>
      <c r="P6" s="403"/>
      <c r="Q6" s="403"/>
      <c r="R6" s="403"/>
      <c r="S6" s="403"/>
      <c r="T6" s="403"/>
      <c r="U6" s="403"/>
      <c r="V6" s="403"/>
      <c r="W6" s="405"/>
      <c r="X6" s="403"/>
      <c r="Y6" s="443"/>
      <c r="Z6" s="356"/>
      <c r="AA6" s="400"/>
      <c r="AB6" s="400"/>
      <c r="AC6" s="400"/>
      <c r="AD6" s="429"/>
      <c r="AE6" s="441"/>
      <c r="AF6" s="402"/>
      <c r="AG6" s="402"/>
      <c r="AH6" s="402"/>
      <c r="AI6" s="358"/>
      <c r="AJ6" s="356"/>
      <c r="AK6" s="400"/>
      <c r="AL6" s="400"/>
      <c r="AM6" s="442"/>
      <c r="AN6" s="356"/>
      <c r="AO6" s="439"/>
    </row>
    <row r="7" spans="1:41" ht="15.75" thickBot="1">
      <c r="A7" s="2" t="s">
        <v>47</v>
      </c>
      <c r="B7" s="79">
        <v>0</v>
      </c>
      <c r="C7" s="3">
        <v>1</v>
      </c>
      <c r="D7" s="4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6">
        <v>10</v>
      </c>
      <c r="M7" s="4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/>
      <c r="W7" s="5">
        <v>20</v>
      </c>
      <c r="X7" s="5">
        <v>21</v>
      </c>
      <c r="Y7" s="6">
        <v>22</v>
      </c>
      <c r="Z7" s="7">
        <v>23</v>
      </c>
      <c r="AA7" s="5">
        <v>24</v>
      </c>
      <c r="AB7" s="5">
        <v>25</v>
      </c>
      <c r="AC7" s="8">
        <v>26</v>
      </c>
      <c r="AD7" s="6">
        <v>27</v>
      </c>
      <c r="AE7" s="4">
        <v>28</v>
      </c>
      <c r="AF7" s="5">
        <v>29</v>
      </c>
      <c r="AG7" s="5">
        <v>30</v>
      </c>
      <c r="AH7" s="5">
        <v>21</v>
      </c>
      <c r="AI7" s="9">
        <v>32</v>
      </c>
      <c r="AJ7" s="7">
        <v>33</v>
      </c>
      <c r="AK7" s="5">
        <v>34</v>
      </c>
      <c r="AL7" s="5">
        <v>35</v>
      </c>
      <c r="AM7" s="10">
        <v>36</v>
      </c>
      <c r="AN7" s="7">
        <v>37</v>
      </c>
      <c r="AO7" s="6">
        <v>38</v>
      </c>
    </row>
    <row r="8" spans="1:41" ht="30">
      <c r="A8" s="89">
        <v>520001</v>
      </c>
      <c r="B8" s="112">
        <v>1</v>
      </c>
      <c r="C8" s="11" t="s">
        <v>48</v>
      </c>
      <c r="D8" s="12">
        <f>E8+H8+J8+K8+L8</f>
        <v>23799</v>
      </c>
      <c r="E8" s="13">
        <v>21113</v>
      </c>
      <c r="F8" s="13">
        <v>3386</v>
      </c>
      <c r="G8" s="13">
        <v>2758</v>
      </c>
      <c r="H8" s="13">
        <v>0</v>
      </c>
      <c r="I8" s="13">
        <v>0</v>
      </c>
      <c r="J8" s="13">
        <v>0</v>
      </c>
      <c r="K8" s="13">
        <v>0</v>
      </c>
      <c r="L8" s="13">
        <v>2686</v>
      </c>
      <c r="M8" s="14">
        <f>N8+X8+Y8</f>
        <v>20747</v>
      </c>
      <c r="N8" s="257">
        <v>18742</v>
      </c>
      <c r="O8" s="257">
        <v>0</v>
      </c>
      <c r="P8" s="257">
        <v>0</v>
      </c>
      <c r="Q8" s="257">
        <v>857</v>
      </c>
      <c r="R8" s="257">
        <v>363</v>
      </c>
      <c r="S8" s="257">
        <v>1</v>
      </c>
      <c r="T8" s="257">
        <v>36</v>
      </c>
      <c r="U8" s="257">
        <v>0</v>
      </c>
      <c r="V8" s="257">
        <v>0</v>
      </c>
      <c r="W8" s="257">
        <v>1519</v>
      </c>
      <c r="X8" s="257">
        <v>0</v>
      </c>
      <c r="Y8" s="15">
        <v>2005</v>
      </c>
      <c r="Z8" s="12">
        <f>AA8+AB8+AC8+AD8</f>
        <v>6835</v>
      </c>
      <c r="AA8" s="259">
        <v>6137</v>
      </c>
      <c r="AB8" s="257">
        <v>19</v>
      </c>
      <c r="AC8" s="257">
        <v>679</v>
      </c>
      <c r="AD8" s="15">
        <v>0</v>
      </c>
      <c r="AE8" s="16">
        <v>1258</v>
      </c>
      <c r="AF8" s="257">
        <v>0</v>
      </c>
      <c r="AG8" s="257">
        <v>0</v>
      </c>
      <c r="AH8" s="252">
        <v>0</v>
      </c>
      <c r="AI8" s="17">
        <f>AE8+AH8</f>
        <v>1258</v>
      </c>
      <c r="AJ8" s="12">
        <f>AK8+AM8</f>
        <v>639</v>
      </c>
      <c r="AK8" s="221">
        <v>639</v>
      </c>
      <c r="AL8" s="220">
        <v>0</v>
      </c>
      <c r="AM8" s="78">
        <v>0</v>
      </c>
      <c r="AN8" s="213">
        <v>3696</v>
      </c>
      <c r="AO8" s="214">
        <v>5</v>
      </c>
    </row>
    <row r="9" spans="1:41" ht="30">
      <c r="A9" s="18">
        <v>520003</v>
      </c>
      <c r="B9" s="219">
        <v>2</v>
      </c>
      <c r="C9" s="19" t="s">
        <v>49</v>
      </c>
      <c r="D9" s="12">
        <f>E9+H9+J9+K9+L9</f>
        <v>26990</v>
      </c>
      <c r="E9" s="221">
        <v>25840</v>
      </c>
      <c r="F9" s="220">
        <v>4483</v>
      </c>
      <c r="G9" s="220">
        <v>2361</v>
      </c>
      <c r="H9" s="220">
        <v>0</v>
      </c>
      <c r="I9" s="220">
        <v>0</v>
      </c>
      <c r="J9" s="220">
        <v>0</v>
      </c>
      <c r="K9" s="220">
        <v>1150</v>
      </c>
      <c r="L9" s="15">
        <v>0</v>
      </c>
      <c r="M9" s="14">
        <f t="shared" ref="M9:M71" si="0">N9+X9+Y9</f>
        <v>23902</v>
      </c>
      <c r="N9" s="257">
        <v>23835</v>
      </c>
      <c r="O9" s="257">
        <v>1274</v>
      </c>
      <c r="P9" s="257">
        <v>351</v>
      </c>
      <c r="Q9" s="257">
        <v>1007</v>
      </c>
      <c r="R9" s="257">
        <v>755</v>
      </c>
      <c r="S9" s="257">
        <v>0</v>
      </c>
      <c r="T9" s="257">
        <v>209</v>
      </c>
      <c r="U9" s="257">
        <v>193</v>
      </c>
      <c r="V9" s="257">
        <v>0</v>
      </c>
      <c r="W9" s="257">
        <v>2206</v>
      </c>
      <c r="X9" s="257">
        <v>67</v>
      </c>
      <c r="Y9" s="15">
        <v>0</v>
      </c>
      <c r="Z9" s="12">
        <f t="shared" ref="Z9:Z71" si="1">AA9+AB9+AC9+AD9</f>
        <v>3049</v>
      </c>
      <c r="AA9" s="259">
        <v>1890</v>
      </c>
      <c r="AB9" s="257">
        <v>0</v>
      </c>
      <c r="AC9" s="257">
        <v>1159</v>
      </c>
      <c r="AD9" s="15">
        <v>0</v>
      </c>
      <c r="AE9" s="16">
        <v>3086</v>
      </c>
      <c r="AF9" s="257">
        <v>0</v>
      </c>
      <c r="AG9" s="257">
        <v>531</v>
      </c>
      <c r="AH9" s="252">
        <v>44</v>
      </c>
      <c r="AI9" s="17">
        <f>AE9+AH9</f>
        <v>3130</v>
      </c>
      <c r="AJ9" s="12">
        <f t="shared" ref="AJ9:AJ71" si="2">AK9+AM9</f>
        <v>836</v>
      </c>
      <c r="AK9" s="221">
        <v>836</v>
      </c>
      <c r="AL9" s="220">
        <v>102</v>
      </c>
      <c r="AM9" s="78">
        <v>0</v>
      </c>
      <c r="AN9" s="14">
        <v>0</v>
      </c>
      <c r="AO9" s="15">
        <v>0</v>
      </c>
    </row>
    <row r="10" spans="1:41" ht="45">
      <c r="A10" s="18">
        <v>520002</v>
      </c>
      <c r="B10" s="219">
        <v>3</v>
      </c>
      <c r="C10" s="19" t="s">
        <v>50</v>
      </c>
      <c r="D10" s="12">
        <f t="shared" ref="D10:D71" si="3">E10+H10+J10+K10+L10</f>
        <v>0</v>
      </c>
      <c r="E10" s="221">
        <v>0</v>
      </c>
      <c r="F10" s="220">
        <v>0</v>
      </c>
      <c r="G10" s="220">
        <v>0</v>
      </c>
      <c r="H10" s="220">
        <v>0</v>
      </c>
      <c r="I10" s="220">
        <v>0</v>
      </c>
      <c r="J10" s="220">
        <v>0</v>
      </c>
      <c r="K10" s="220">
        <v>0</v>
      </c>
      <c r="L10" s="15">
        <v>0</v>
      </c>
      <c r="M10" s="14">
        <f t="shared" si="0"/>
        <v>186</v>
      </c>
      <c r="N10" s="257">
        <v>186</v>
      </c>
      <c r="O10" s="257">
        <v>299</v>
      </c>
      <c r="P10" s="257">
        <v>0</v>
      </c>
      <c r="Q10" s="257">
        <v>0</v>
      </c>
      <c r="R10" s="257">
        <v>0</v>
      </c>
      <c r="S10" s="257">
        <v>0</v>
      </c>
      <c r="T10" s="257">
        <v>0</v>
      </c>
      <c r="U10" s="257">
        <v>0</v>
      </c>
      <c r="V10" s="257">
        <v>0</v>
      </c>
      <c r="W10" s="257">
        <v>0</v>
      </c>
      <c r="X10" s="257">
        <v>0</v>
      </c>
      <c r="Y10" s="15">
        <v>0</v>
      </c>
      <c r="Z10" s="12">
        <f t="shared" si="1"/>
        <v>4461</v>
      </c>
      <c r="AA10" s="259">
        <v>0</v>
      </c>
      <c r="AB10" s="257">
        <v>0</v>
      </c>
      <c r="AC10" s="257">
        <v>807</v>
      </c>
      <c r="AD10" s="15">
        <v>3654</v>
      </c>
      <c r="AE10" s="16">
        <v>1068</v>
      </c>
      <c r="AF10" s="257">
        <v>0</v>
      </c>
      <c r="AG10" s="257">
        <v>0</v>
      </c>
      <c r="AH10" s="252">
        <v>0</v>
      </c>
      <c r="AI10" s="17">
        <f t="shared" ref="AI10:AI73" si="4">AE10+AH10</f>
        <v>1068</v>
      </c>
      <c r="AJ10" s="12">
        <f t="shared" si="2"/>
        <v>87</v>
      </c>
      <c r="AK10" s="221">
        <v>87</v>
      </c>
      <c r="AL10" s="220">
        <v>0</v>
      </c>
      <c r="AM10" s="78">
        <v>0</v>
      </c>
      <c r="AN10" s="14">
        <v>5558</v>
      </c>
      <c r="AO10" s="15">
        <v>4</v>
      </c>
    </row>
    <row r="11" spans="1:41" ht="30">
      <c r="A11" s="18">
        <v>520162</v>
      </c>
      <c r="B11" s="219">
        <v>4</v>
      </c>
      <c r="C11" s="19" t="s">
        <v>51</v>
      </c>
      <c r="D11" s="12">
        <f t="shared" si="3"/>
        <v>8245</v>
      </c>
      <c r="E11" s="221">
        <v>6019</v>
      </c>
      <c r="F11" s="220">
        <v>374</v>
      </c>
      <c r="G11" s="220">
        <v>922</v>
      </c>
      <c r="H11" s="220">
        <v>0</v>
      </c>
      <c r="I11" s="220">
        <v>0</v>
      </c>
      <c r="J11" s="220">
        <v>0</v>
      </c>
      <c r="K11" s="220">
        <v>1324</v>
      </c>
      <c r="L11" s="15">
        <v>902</v>
      </c>
      <c r="M11" s="14">
        <f t="shared" si="0"/>
        <v>7758</v>
      </c>
      <c r="N11" s="257">
        <v>6547</v>
      </c>
      <c r="O11" s="257">
        <v>0</v>
      </c>
      <c r="P11" s="257">
        <v>0</v>
      </c>
      <c r="Q11" s="257">
        <v>232</v>
      </c>
      <c r="R11" s="257">
        <v>105</v>
      </c>
      <c r="S11" s="257">
        <v>0</v>
      </c>
      <c r="T11" s="257">
        <v>0</v>
      </c>
      <c r="U11" s="257">
        <v>0</v>
      </c>
      <c r="V11" s="257">
        <v>0</v>
      </c>
      <c r="W11" s="257">
        <v>462</v>
      </c>
      <c r="X11" s="257">
        <v>0</v>
      </c>
      <c r="Y11" s="15">
        <v>1211</v>
      </c>
      <c r="Z11" s="12">
        <f t="shared" si="1"/>
        <v>1204</v>
      </c>
      <c r="AA11" s="259">
        <v>832</v>
      </c>
      <c r="AB11" s="257">
        <v>100</v>
      </c>
      <c r="AC11" s="257">
        <v>272</v>
      </c>
      <c r="AD11" s="15">
        <v>0</v>
      </c>
      <c r="AE11" s="16">
        <v>336</v>
      </c>
      <c r="AF11" s="257">
        <v>0</v>
      </c>
      <c r="AG11" s="257">
        <v>0</v>
      </c>
      <c r="AH11" s="252">
        <v>0</v>
      </c>
      <c r="AI11" s="17">
        <f t="shared" si="4"/>
        <v>336</v>
      </c>
      <c r="AJ11" s="12">
        <f t="shared" si="2"/>
        <v>218</v>
      </c>
      <c r="AK11" s="221">
        <v>218</v>
      </c>
      <c r="AL11" s="220">
        <v>0</v>
      </c>
      <c r="AM11" s="78">
        <v>0</v>
      </c>
      <c r="AN11" s="14">
        <v>0</v>
      </c>
      <c r="AO11" s="15">
        <v>0</v>
      </c>
    </row>
    <row r="12" spans="1:41" ht="30">
      <c r="A12" s="18">
        <v>520004</v>
      </c>
      <c r="B12" s="219">
        <v>5</v>
      </c>
      <c r="C12" s="19" t="s">
        <v>52</v>
      </c>
      <c r="D12" s="12">
        <f t="shared" si="3"/>
        <v>10040</v>
      </c>
      <c r="E12" s="221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15">
        <v>10040</v>
      </c>
      <c r="M12" s="14">
        <f t="shared" si="0"/>
        <v>11118</v>
      </c>
      <c r="N12" s="257">
        <v>0</v>
      </c>
      <c r="O12" s="257">
        <v>0</v>
      </c>
      <c r="P12" s="257">
        <v>0</v>
      </c>
      <c r="Q12" s="257">
        <v>0</v>
      </c>
      <c r="R12" s="257">
        <v>0</v>
      </c>
      <c r="S12" s="257">
        <v>0</v>
      </c>
      <c r="T12" s="257">
        <v>0</v>
      </c>
      <c r="U12" s="257">
        <v>0</v>
      </c>
      <c r="V12" s="257">
        <v>0</v>
      </c>
      <c r="W12" s="257">
        <v>0</v>
      </c>
      <c r="X12" s="257">
        <v>0</v>
      </c>
      <c r="Y12" s="15">
        <v>11118</v>
      </c>
      <c r="Z12" s="12">
        <f t="shared" si="1"/>
        <v>462</v>
      </c>
      <c r="AA12" s="259">
        <v>0</v>
      </c>
      <c r="AB12" s="257">
        <v>462</v>
      </c>
      <c r="AC12" s="257">
        <v>0</v>
      </c>
      <c r="AD12" s="15">
        <v>0</v>
      </c>
      <c r="AE12" s="16">
        <v>0</v>
      </c>
      <c r="AF12" s="257">
        <v>0</v>
      </c>
      <c r="AG12" s="257">
        <v>0</v>
      </c>
      <c r="AH12" s="252">
        <v>0</v>
      </c>
      <c r="AI12" s="17">
        <f t="shared" si="4"/>
        <v>0</v>
      </c>
      <c r="AJ12" s="12">
        <f t="shared" si="2"/>
        <v>0</v>
      </c>
      <c r="AK12" s="221">
        <v>0</v>
      </c>
      <c r="AL12" s="220">
        <v>0</v>
      </c>
      <c r="AM12" s="78">
        <v>0</v>
      </c>
      <c r="AN12" s="14">
        <v>0</v>
      </c>
      <c r="AO12" s="15">
        <v>0</v>
      </c>
    </row>
    <row r="13" spans="1:41" ht="18.75">
      <c r="A13" s="18">
        <v>520163</v>
      </c>
      <c r="B13" s="219">
        <v>6</v>
      </c>
      <c r="C13" s="73" t="s">
        <v>53</v>
      </c>
      <c r="D13" s="12">
        <f t="shared" si="3"/>
        <v>7643</v>
      </c>
      <c r="E13" s="221">
        <v>7148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15">
        <v>495</v>
      </c>
      <c r="M13" s="14">
        <f t="shared" si="0"/>
        <v>2570</v>
      </c>
      <c r="N13" s="257">
        <v>2114</v>
      </c>
      <c r="O13" s="257">
        <v>0</v>
      </c>
      <c r="P13" s="257">
        <v>0</v>
      </c>
      <c r="Q13" s="257">
        <v>0</v>
      </c>
      <c r="R13" s="257">
        <v>0</v>
      </c>
      <c r="S13" s="257">
        <v>0</v>
      </c>
      <c r="T13" s="257">
        <v>0</v>
      </c>
      <c r="U13" s="257">
        <v>0</v>
      </c>
      <c r="V13" s="257">
        <v>0</v>
      </c>
      <c r="W13" s="257">
        <v>0</v>
      </c>
      <c r="X13" s="257">
        <v>0</v>
      </c>
      <c r="Y13" s="15">
        <v>456</v>
      </c>
      <c r="Z13" s="12">
        <f t="shared" si="1"/>
        <v>0</v>
      </c>
      <c r="AA13" s="259">
        <v>0</v>
      </c>
      <c r="AB13" s="257">
        <v>0</v>
      </c>
      <c r="AC13" s="257">
        <v>0</v>
      </c>
      <c r="AD13" s="15">
        <v>0</v>
      </c>
      <c r="AE13" s="16">
        <v>962</v>
      </c>
      <c r="AF13" s="257">
        <v>0</v>
      </c>
      <c r="AG13" s="257">
        <v>0</v>
      </c>
      <c r="AH13" s="252">
        <v>0</v>
      </c>
      <c r="AI13" s="17">
        <f t="shared" si="4"/>
        <v>962</v>
      </c>
      <c r="AJ13" s="12">
        <f t="shared" si="2"/>
        <v>150</v>
      </c>
      <c r="AK13" s="221">
        <v>150</v>
      </c>
      <c r="AL13" s="220">
        <v>0</v>
      </c>
      <c r="AM13" s="78">
        <v>0</v>
      </c>
      <c r="AN13" s="14">
        <v>0</v>
      </c>
      <c r="AO13" s="15">
        <v>0</v>
      </c>
    </row>
    <row r="14" spans="1:41" ht="18.75">
      <c r="A14" s="115" t="s">
        <v>339</v>
      </c>
      <c r="B14" s="116"/>
      <c r="C14" s="117" t="s">
        <v>338</v>
      </c>
      <c r="D14" s="118">
        <f>SUM(D9:D13)</f>
        <v>52918</v>
      </c>
      <c r="E14" s="119">
        <f>SUM(E9:E13)</f>
        <v>39007</v>
      </c>
      <c r="F14" s="120">
        <f>SUM(F9:F13)</f>
        <v>4857</v>
      </c>
      <c r="G14" s="120">
        <f t="shared" ref="G14:AO14" si="5">SUM(G9:G13)</f>
        <v>3283</v>
      </c>
      <c r="H14" s="120">
        <f t="shared" si="5"/>
        <v>0</v>
      </c>
      <c r="I14" s="120">
        <f t="shared" si="5"/>
        <v>0</v>
      </c>
      <c r="J14" s="120">
        <f t="shared" si="5"/>
        <v>0</v>
      </c>
      <c r="K14" s="120">
        <f t="shared" si="5"/>
        <v>2474</v>
      </c>
      <c r="L14" s="121">
        <f t="shared" si="5"/>
        <v>11437</v>
      </c>
      <c r="M14" s="122">
        <f t="shared" si="5"/>
        <v>45534</v>
      </c>
      <c r="N14" s="120">
        <f>SUM(N9:N13)</f>
        <v>32682</v>
      </c>
      <c r="O14" s="120">
        <f t="shared" si="5"/>
        <v>1573</v>
      </c>
      <c r="P14" s="120">
        <f t="shared" si="5"/>
        <v>351</v>
      </c>
      <c r="Q14" s="120">
        <f t="shared" si="5"/>
        <v>1239</v>
      </c>
      <c r="R14" s="120">
        <f t="shared" si="5"/>
        <v>860</v>
      </c>
      <c r="S14" s="120">
        <f t="shared" si="5"/>
        <v>0</v>
      </c>
      <c r="T14" s="120">
        <f t="shared" si="5"/>
        <v>209</v>
      </c>
      <c r="U14" s="120">
        <f t="shared" si="5"/>
        <v>193</v>
      </c>
      <c r="V14" s="120">
        <f t="shared" si="5"/>
        <v>0</v>
      </c>
      <c r="W14" s="120">
        <f t="shared" si="5"/>
        <v>2668</v>
      </c>
      <c r="X14" s="120">
        <f t="shared" si="5"/>
        <v>67</v>
      </c>
      <c r="Y14" s="121">
        <f t="shared" si="5"/>
        <v>12785</v>
      </c>
      <c r="Z14" s="118">
        <f t="shared" si="5"/>
        <v>9176</v>
      </c>
      <c r="AA14" s="119">
        <f t="shared" si="5"/>
        <v>2722</v>
      </c>
      <c r="AB14" s="120">
        <f t="shared" si="5"/>
        <v>562</v>
      </c>
      <c r="AC14" s="120">
        <f t="shared" si="5"/>
        <v>2238</v>
      </c>
      <c r="AD14" s="121">
        <f t="shared" si="5"/>
        <v>3654</v>
      </c>
      <c r="AE14" s="122">
        <f t="shared" si="5"/>
        <v>5452</v>
      </c>
      <c r="AF14" s="120">
        <f t="shared" si="5"/>
        <v>0</v>
      </c>
      <c r="AG14" s="120">
        <f t="shared" si="5"/>
        <v>531</v>
      </c>
      <c r="AH14" s="120">
        <f t="shared" si="5"/>
        <v>44</v>
      </c>
      <c r="AI14" s="123">
        <f t="shared" si="5"/>
        <v>5496</v>
      </c>
      <c r="AJ14" s="118">
        <f t="shared" si="5"/>
        <v>1291</v>
      </c>
      <c r="AK14" s="119">
        <f t="shared" si="5"/>
        <v>1291</v>
      </c>
      <c r="AL14" s="120">
        <f t="shared" si="5"/>
        <v>102</v>
      </c>
      <c r="AM14" s="124">
        <f t="shared" si="5"/>
        <v>0</v>
      </c>
      <c r="AN14" s="122">
        <f t="shared" si="5"/>
        <v>5558</v>
      </c>
      <c r="AO14" s="121">
        <f t="shared" si="5"/>
        <v>4</v>
      </c>
    </row>
    <row r="15" spans="1:41" ht="30">
      <c r="A15" s="18">
        <v>520005</v>
      </c>
      <c r="B15" s="112">
        <v>7</v>
      </c>
      <c r="C15" s="11" t="s">
        <v>54</v>
      </c>
      <c r="D15" s="12">
        <f t="shared" si="3"/>
        <v>32065</v>
      </c>
      <c r="E15" s="221">
        <v>29498</v>
      </c>
      <c r="F15" s="220">
        <v>2842</v>
      </c>
      <c r="G15" s="220">
        <v>2823</v>
      </c>
      <c r="H15" s="220">
        <v>0</v>
      </c>
      <c r="I15" s="220">
        <v>0</v>
      </c>
      <c r="J15" s="220">
        <v>0</v>
      </c>
      <c r="K15" s="220">
        <v>0</v>
      </c>
      <c r="L15" s="15">
        <v>2567</v>
      </c>
      <c r="M15" s="14">
        <f t="shared" si="0"/>
        <v>25015</v>
      </c>
      <c r="N15" s="257">
        <v>23188</v>
      </c>
      <c r="O15" s="257">
        <v>0</v>
      </c>
      <c r="P15" s="257">
        <v>0</v>
      </c>
      <c r="Q15" s="257">
        <v>1357</v>
      </c>
      <c r="R15" s="257">
        <v>0</v>
      </c>
      <c r="S15" s="257">
        <v>0</v>
      </c>
      <c r="T15" s="257">
        <v>0</v>
      </c>
      <c r="U15" s="257">
        <v>0</v>
      </c>
      <c r="V15" s="257">
        <v>0</v>
      </c>
      <c r="W15" s="257">
        <v>1633</v>
      </c>
      <c r="X15" s="257">
        <v>0</v>
      </c>
      <c r="Y15" s="15">
        <v>1827</v>
      </c>
      <c r="Z15" s="12">
        <f t="shared" si="1"/>
        <v>6632</v>
      </c>
      <c r="AA15" s="259">
        <v>6595</v>
      </c>
      <c r="AB15" s="257">
        <v>37</v>
      </c>
      <c r="AC15" s="257">
        <v>0</v>
      </c>
      <c r="AD15" s="15">
        <v>0</v>
      </c>
      <c r="AE15" s="16">
        <v>622</v>
      </c>
      <c r="AF15" s="257">
        <v>0</v>
      </c>
      <c r="AG15" s="257">
        <v>0</v>
      </c>
      <c r="AH15" s="257">
        <v>50</v>
      </c>
      <c r="AI15" s="17">
        <f t="shared" si="4"/>
        <v>672</v>
      </c>
      <c r="AJ15" s="12">
        <f t="shared" si="2"/>
        <v>665</v>
      </c>
      <c r="AK15" s="259">
        <v>665</v>
      </c>
      <c r="AL15" s="257">
        <v>0</v>
      </c>
      <c r="AM15" s="78">
        <v>0</v>
      </c>
      <c r="AN15" s="14">
        <v>4197</v>
      </c>
      <c r="AO15" s="15">
        <v>6</v>
      </c>
    </row>
    <row r="16" spans="1:41" ht="30">
      <c r="A16" s="18">
        <v>520009</v>
      </c>
      <c r="B16" s="219">
        <v>8</v>
      </c>
      <c r="C16" s="19" t="s">
        <v>55</v>
      </c>
      <c r="D16" s="12">
        <f t="shared" si="3"/>
        <v>87389</v>
      </c>
      <c r="E16" s="221">
        <v>80542</v>
      </c>
      <c r="F16" s="220">
        <v>7365</v>
      </c>
      <c r="G16" s="220">
        <v>4937</v>
      </c>
      <c r="H16" s="220">
        <v>0</v>
      </c>
      <c r="I16" s="220">
        <v>0</v>
      </c>
      <c r="J16" s="220">
        <v>0</v>
      </c>
      <c r="K16" s="220">
        <v>0</v>
      </c>
      <c r="L16" s="15">
        <v>6847</v>
      </c>
      <c r="M16" s="14">
        <f t="shared" si="0"/>
        <v>58297</v>
      </c>
      <c r="N16" s="257">
        <v>54634</v>
      </c>
      <c r="O16" s="257">
        <v>526</v>
      </c>
      <c r="P16" s="257">
        <v>13</v>
      </c>
      <c r="Q16" s="257">
        <v>2497</v>
      </c>
      <c r="R16" s="257">
        <v>1068</v>
      </c>
      <c r="S16" s="257">
        <v>4</v>
      </c>
      <c r="T16" s="257">
        <v>18</v>
      </c>
      <c r="U16" s="257">
        <v>52</v>
      </c>
      <c r="V16" s="257">
        <v>0</v>
      </c>
      <c r="W16" s="257">
        <v>4591</v>
      </c>
      <c r="X16" s="257">
        <v>0</v>
      </c>
      <c r="Y16" s="15">
        <v>3663</v>
      </c>
      <c r="Z16" s="12">
        <f t="shared" si="1"/>
        <v>15530</v>
      </c>
      <c r="AA16" s="259">
        <v>9897</v>
      </c>
      <c r="AB16" s="257">
        <v>163</v>
      </c>
      <c r="AC16" s="257">
        <v>5470</v>
      </c>
      <c r="AD16" s="15">
        <v>0</v>
      </c>
      <c r="AE16" s="16">
        <v>5418</v>
      </c>
      <c r="AF16" s="257">
        <v>0</v>
      </c>
      <c r="AG16" s="257">
        <v>349</v>
      </c>
      <c r="AH16" s="252">
        <v>0</v>
      </c>
      <c r="AI16" s="17">
        <f t="shared" si="4"/>
        <v>5418</v>
      </c>
      <c r="AJ16" s="12">
        <f t="shared" si="2"/>
        <v>1801</v>
      </c>
      <c r="AK16" s="259">
        <v>1801</v>
      </c>
      <c r="AL16" s="257">
        <v>89</v>
      </c>
      <c r="AM16" s="78">
        <v>0</v>
      </c>
      <c r="AN16" s="14">
        <v>11238</v>
      </c>
      <c r="AO16" s="15">
        <v>18</v>
      </c>
    </row>
    <row r="17" spans="1:41" ht="30">
      <c r="A17" s="18">
        <v>520010</v>
      </c>
      <c r="B17" s="219">
        <v>9</v>
      </c>
      <c r="C17" s="19" t="s">
        <v>56</v>
      </c>
      <c r="D17" s="12">
        <f t="shared" si="3"/>
        <v>22465</v>
      </c>
      <c r="E17" s="221">
        <v>20327</v>
      </c>
      <c r="F17" s="220">
        <v>3039</v>
      </c>
      <c r="G17" s="220">
        <v>1528</v>
      </c>
      <c r="H17" s="220">
        <v>0</v>
      </c>
      <c r="I17" s="220">
        <v>0</v>
      </c>
      <c r="J17" s="220">
        <v>0</v>
      </c>
      <c r="K17" s="220">
        <v>0</v>
      </c>
      <c r="L17" s="15">
        <v>2138</v>
      </c>
      <c r="M17" s="14">
        <f t="shared" si="0"/>
        <v>14265</v>
      </c>
      <c r="N17" s="257">
        <v>12752</v>
      </c>
      <c r="O17" s="257">
        <v>0</v>
      </c>
      <c r="P17" s="257">
        <v>0</v>
      </c>
      <c r="Q17" s="257">
        <v>546</v>
      </c>
      <c r="R17" s="257">
        <v>241</v>
      </c>
      <c r="S17" s="257">
        <v>0</v>
      </c>
      <c r="T17" s="257">
        <v>129</v>
      </c>
      <c r="U17" s="257">
        <v>151</v>
      </c>
      <c r="V17" s="257">
        <v>0</v>
      </c>
      <c r="W17" s="257">
        <v>1184</v>
      </c>
      <c r="X17" s="257">
        <v>0</v>
      </c>
      <c r="Y17" s="15">
        <v>1513</v>
      </c>
      <c r="Z17" s="12">
        <f t="shared" si="1"/>
        <v>5533</v>
      </c>
      <c r="AA17" s="259">
        <v>4471</v>
      </c>
      <c r="AB17" s="257">
        <v>80</v>
      </c>
      <c r="AC17" s="257">
        <v>982</v>
      </c>
      <c r="AD17" s="15">
        <v>0</v>
      </c>
      <c r="AE17" s="16">
        <v>937</v>
      </c>
      <c r="AF17" s="257">
        <v>0</v>
      </c>
      <c r="AG17" s="257">
        <v>83</v>
      </c>
      <c r="AH17" s="252">
        <v>0</v>
      </c>
      <c r="AI17" s="17">
        <f t="shared" si="4"/>
        <v>937</v>
      </c>
      <c r="AJ17" s="12">
        <f t="shared" si="2"/>
        <v>385</v>
      </c>
      <c r="AK17" s="259">
        <v>385</v>
      </c>
      <c r="AL17" s="257">
        <v>17</v>
      </c>
      <c r="AM17" s="78">
        <v>0</v>
      </c>
      <c r="AN17" s="14">
        <v>2681</v>
      </c>
      <c r="AO17" s="15">
        <v>2</v>
      </c>
    </row>
    <row r="18" spans="1:41" ht="30">
      <c r="A18" s="18">
        <v>520011</v>
      </c>
      <c r="B18" s="219">
        <v>10</v>
      </c>
      <c r="C18" s="19" t="s">
        <v>57</v>
      </c>
      <c r="D18" s="12">
        <f t="shared" si="3"/>
        <v>896</v>
      </c>
      <c r="E18" s="221">
        <v>803</v>
      </c>
      <c r="F18" s="220">
        <v>45</v>
      </c>
      <c r="G18" s="220">
        <v>67</v>
      </c>
      <c r="H18" s="220">
        <v>0</v>
      </c>
      <c r="I18" s="220">
        <v>0</v>
      </c>
      <c r="J18" s="220">
        <v>0</v>
      </c>
      <c r="K18" s="220">
        <v>0</v>
      </c>
      <c r="L18" s="15">
        <v>93</v>
      </c>
      <c r="M18" s="14">
        <f t="shared" si="0"/>
        <v>602</v>
      </c>
      <c r="N18" s="257">
        <v>453</v>
      </c>
      <c r="O18" s="257">
        <v>0</v>
      </c>
      <c r="P18" s="257">
        <v>0</v>
      </c>
      <c r="Q18" s="257">
        <v>370</v>
      </c>
      <c r="R18" s="257">
        <v>157</v>
      </c>
      <c r="S18" s="257">
        <v>0</v>
      </c>
      <c r="T18" s="257">
        <v>0</v>
      </c>
      <c r="U18" s="257">
        <v>201</v>
      </c>
      <c r="V18" s="257">
        <v>0</v>
      </c>
      <c r="W18" s="257">
        <v>44</v>
      </c>
      <c r="X18" s="257">
        <v>0</v>
      </c>
      <c r="Y18" s="15">
        <v>149</v>
      </c>
      <c r="Z18" s="12">
        <f t="shared" si="1"/>
        <v>188</v>
      </c>
      <c r="AA18" s="259">
        <v>55</v>
      </c>
      <c r="AB18" s="257">
        <v>1</v>
      </c>
      <c r="AC18" s="257">
        <v>132</v>
      </c>
      <c r="AD18" s="15">
        <v>0</v>
      </c>
      <c r="AE18" s="16">
        <v>52</v>
      </c>
      <c r="AF18" s="257">
        <v>0</v>
      </c>
      <c r="AG18" s="257">
        <v>0</v>
      </c>
      <c r="AH18" s="252">
        <v>0</v>
      </c>
      <c r="AI18" s="17">
        <f t="shared" si="4"/>
        <v>52</v>
      </c>
      <c r="AJ18" s="12">
        <f t="shared" si="2"/>
        <v>21</v>
      </c>
      <c r="AK18" s="259">
        <v>21</v>
      </c>
      <c r="AL18" s="257">
        <v>0</v>
      </c>
      <c r="AM18" s="78">
        <v>0</v>
      </c>
      <c r="AN18" s="14">
        <v>148</v>
      </c>
      <c r="AO18" s="15">
        <v>1</v>
      </c>
    </row>
    <row r="19" spans="1:41" ht="30">
      <c r="A19" s="18">
        <v>520012</v>
      </c>
      <c r="B19" s="219">
        <v>11</v>
      </c>
      <c r="C19" s="19" t="s">
        <v>58</v>
      </c>
      <c r="D19" s="12">
        <f t="shared" si="3"/>
        <v>729</v>
      </c>
      <c r="E19" s="221">
        <v>647</v>
      </c>
      <c r="F19" s="220">
        <v>65</v>
      </c>
      <c r="G19" s="220">
        <v>59</v>
      </c>
      <c r="H19" s="220">
        <v>0</v>
      </c>
      <c r="I19" s="220">
        <v>0</v>
      </c>
      <c r="J19" s="220">
        <v>0</v>
      </c>
      <c r="K19" s="220">
        <v>0</v>
      </c>
      <c r="L19" s="15">
        <v>82</v>
      </c>
      <c r="M19" s="14">
        <f t="shared" si="0"/>
        <v>615</v>
      </c>
      <c r="N19" s="257">
        <v>560</v>
      </c>
      <c r="O19" s="257">
        <v>0</v>
      </c>
      <c r="P19" s="257">
        <v>0</v>
      </c>
      <c r="Q19" s="257">
        <v>173</v>
      </c>
      <c r="R19" s="257">
        <v>96</v>
      </c>
      <c r="S19" s="257">
        <v>0</v>
      </c>
      <c r="T19" s="257">
        <v>0</v>
      </c>
      <c r="U19" s="257">
        <v>0</v>
      </c>
      <c r="V19" s="257">
        <v>0</v>
      </c>
      <c r="W19" s="257">
        <v>37</v>
      </c>
      <c r="X19" s="257">
        <v>0</v>
      </c>
      <c r="Y19" s="15">
        <v>55</v>
      </c>
      <c r="Z19" s="12">
        <f t="shared" si="1"/>
        <v>150</v>
      </c>
      <c r="AA19" s="259">
        <v>119</v>
      </c>
      <c r="AB19" s="257">
        <v>18</v>
      </c>
      <c r="AC19" s="257">
        <v>13</v>
      </c>
      <c r="AD19" s="15">
        <v>0</v>
      </c>
      <c r="AE19" s="16">
        <v>65</v>
      </c>
      <c r="AF19" s="257">
        <v>0</v>
      </c>
      <c r="AG19" s="257">
        <v>0</v>
      </c>
      <c r="AH19" s="252">
        <v>0</v>
      </c>
      <c r="AI19" s="17">
        <f t="shared" si="4"/>
        <v>65</v>
      </c>
      <c r="AJ19" s="12">
        <f t="shared" si="2"/>
        <v>19</v>
      </c>
      <c r="AK19" s="259">
        <v>19</v>
      </c>
      <c r="AL19" s="257">
        <v>0</v>
      </c>
      <c r="AM19" s="78">
        <v>0</v>
      </c>
      <c r="AN19" s="14">
        <v>149</v>
      </c>
      <c r="AO19" s="15">
        <v>1</v>
      </c>
    </row>
    <row r="20" spans="1:41" ht="30">
      <c r="A20" s="18">
        <v>520013</v>
      </c>
      <c r="B20" s="219">
        <v>12</v>
      </c>
      <c r="C20" s="19" t="s">
        <v>59</v>
      </c>
      <c r="D20" s="12">
        <f t="shared" si="3"/>
        <v>111703</v>
      </c>
      <c r="E20" s="221">
        <v>96116</v>
      </c>
      <c r="F20" s="220">
        <v>10163</v>
      </c>
      <c r="G20" s="220">
        <v>6622</v>
      </c>
      <c r="H20" s="220">
        <v>0</v>
      </c>
      <c r="I20" s="220">
        <v>0</v>
      </c>
      <c r="J20" s="220">
        <v>0</v>
      </c>
      <c r="K20" s="220">
        <v>6262</v>
      </c>
      <c r="L20" s="15">
        <v>9325</v>
      </c>
      <c r="M20" s="14">
        <f t="shared" si="0"/>
        <v>47851</v>
      </c>
      <c r="N20" s="257">
        <v>40173</v>
      </c>
      <c r="O20" s="257">
        <v>3309</v>
      </c>
      <c r="P20" s="257">
        <v>13</v>
      </c>
      <c r="Q20" s="257">
        <v>4707</v>
      </c>
      <c r="R20" s="257">
        <v>1994</v>
      </c>
      <c r="S20" s="257">
        <v>7</v>
      </c>
      <c r="T20" s="257">
        <v>560</v>
      </c>
      <c r="U20" s="257">
        <v>2593</v>
      </c>
      <c r="V20" s="257">
        <v>0</v>
      </c>
      <c r="W20" s="257">
        <v>6199</v>
      </c>
      <c r="X20" s="257">
        <v>0</v>
      </c>
      <c r="Y20" s="15">
        <v>7678</v>
      </c>
      <c r="Z20" s="12">
        <f t="shared" si="1"/>
        <v>18155</v>
      </c>
      <c r="AA20" s="259">
        <v>10863</v>
      </c>
      <c r="AB20" s="257">
        <v>94</v>
      </c>
      <c r="AC20" s="257">
        <v>7198</v>
      </c>
      <c r="AD20" s="15">
        <v>0</v>
      </c>
      <c r="AE20" s="16">
        <v>6275</v>
      </c>
      <c r="AF20" s="257">
        <v>0</v>
      </c>
      <c r="AG20" s="257">
        <v>406</v>
      </c>
      <c r="AH20" s="252">
        <v>0</v>
      </c>
      <c r="AI20" s="17">
        <f t="shared" si="4"/>
        <v>6275</v>
      </c>
      <c r="AJ20" s="12">
        <f t="shared" si="2"/>
        <v>2010</v>
      </c>
      <c r="AK20" s="259">
        <v>2010</v>
      </c>
      <c r="AL20" s="257">
        <v>173</v>
      </c>
      <c r="AM20" s="78">
        <v>0</v>
      </c>
      <c r="AN20" s="14">
        <v>14437</v>
      </c>
      <c r="AO20" s="15">
        <v>9</v>
      </c>
    </row>
    <row r="21" spans="1:41" ht="30">
      <c r="A21" s="18">
        <v>520018</v>
      </c>
      <c r="B21" s="219">
        <v>13</v>
      </c>
      <c r="C21" s="19" t="s">
        <v>60</v>
      </c>
      <c r="D21" s="12">
        <f t="shared" si="3"/>
        <v>1482</v>
      </c>
      <c r="E21" s="221">
        <v>1323</v>
      </c>
      <c r="F21" s="220">
        <v>88</v>
      </c>
      <c r="G21" s="220">
        <v>122</v>
      </c>
      <c r="H21" s="220">
        <v>0</v>
      </c>
      <c r="I21" s="220">
        <v>0</v>
      </c>
      <c r="J21" s="220">
        <v>0</v>
      </c>
      <c r="K21" s="220">
        <v>0</v>
      </c>
      <c r="L21" s="15">
        <v>159</v>
      </c>
      <c r="M21" s="14">
        <f t="shared" si="0"/>
        <v>802</v>
      </c>
      <c r="N21" s="257">
        <v>705</v>
      </c>
      <c r="O21" s="257">
        <v>0</v>
      </c>
      <c r="P21" s="257">
        <v>0</v>
      </c>
      <c r="Q21" s="257">
        <v>463</v>
      </c>
      <c r="R21" s="257">
        <v>197</v>
      </c>
      <c r="S21" s="257">
        <v>0</v>
      </c>
      <c r="T21" s="257">
        <v>56</v>
      </c>
      <c r="U21" s="257">
        <v>0</v>
      </c>
      <c r="V21" s="257">
        <v>0</v>
      </c>
      <c r="W21" s="257">
        <v>17</v>
      </c>
      <c r="X21" s="257">
        <v>0</v>
      </c>
      <c r="Y21" s="15">
        <v>97</v>
      </c>
      <c r="Z21" s="12">
        <f t="shared" si="1"/>
        <v>235</v>
      </c>
      <c r="AA21" s="259">
        <v>104</v>
      </c>
      <c r="AB21" s="257">
        <v>2</v>
      </c>
      <c r="AC21" s="257">
        <v>129</v>
      </c>
      <c r="AD21" s="15">
        <v>0</v>
      </c>
      <c r="AE21" s="16">
        <v>78</v>
      </c>
      <c r="AF21" s="257">
        <v>0</v>
      </c>
      <c r="AG21" s="257">
        <v>0</v>
      </c>
      <c r="AH21" s="252">
        <v>0</v>
      </c>
      <c r="AI21" s="17">
        <f t="shared" si="4"/>
        <v>78</v>
      </c>
      <c r="AJ21" s="12">
        <f t="shared" si="2"/>
        <v>12</v>
      </c>
      <c r="AK21" s="259">
        <v>12</v>
      </c>
      <c r="AL21" s="257">
        <v>0</v>
      </c>
      <c r="AM21" s="78">
        <v>0</v>
      </c>
      <c r="AN21" s="14">
        <v>322</v>
      </c>
      <c r="AO21" s="15">
        <v>1</v>
      </c>
    </row>
    <row r="22" spans="1:41" ht="30">
      <c r="A22" s="18">
        <v>520019</v>
      </c>
      <c r="B22" s="219">
        <v>14</v>
      </c>
      <c r="C22" s="19" t="s">
        <v>61</v>
      </c>
      <c r="D22" s="12">
        <f t="shared" si="3"/>
        <v>2851</v>
      </c>
      <c r="E22" s="221">
        <v>2540</v>
      </c>
      <c r="F22" s="220">
        <v>140</v>
      </c>
      <c r="G22" s="220">
        <v>250</v>
      </c>
      <c r="H22" s="220">
        <v>0</v>
      </c>
      <c r="I22" s="220">
        <v>0</v>
      </c>
      <c r="J22" s="220">
        <v>0</v>
      </c>
      <c r="K22" s="220">
        <v>0</v>
      </c>
      <c r="L22" s="15">
        <v>311</v>
      </c>
      <c r="M22" s="14">
        <f t="shared" si="0"/>
        <v>1748</v>
      </c>
      <c r="N22" s="257">
        <v>1478</v>
      </c>
      <c r="O22" s="257">
        <v>0</v>
      </c>
      <c r="P22" s="257">
        <v>0</v>
      </c>
      <c r="Q22" s="257">
        <v>340</v>
      </c>
      <c r="R22" s="257">
        <v>210</v>
      </c>
      <c r="S22" s="257">
        <v>0</v>
      </c>
      <c r="T22" s="257">
        <v>0</v>
      </c>
      <c r="U22" s="257">
        <v>0</v>
      </c>
      <c r="V22" s="257">
        <v>0</v>
      </c>
      <c r="W22" s="257">
        <v>120</v>
      </c>
      <c r="X22" s="257">
        <v>0</v>
      </c>
      <c r="Y22" s="15">
        <v>270</v>
      </c>
      <c r="Z22" s="12">
        <f t="shared" si="1"/>
        <v>575</v>
      </c>
      <c r="AA22" s="259">
        <v>342</v>
      </c>
      <c r="AB22" s="257">
        <v>3</v>
      </c>
      <c r="AC22" s="257">
        <v>230</v>
      </c>
      <c r="AD22" s="15">
        <v>0</v>
      </c>
      <c r="AE22" s="16">
        <v>120</v>
      </c>
      <c r="AF22" s="257">
        <v>0</v>
      </c>
      <c r="AG22" s="257">
        <v>0</v>
      </c>
      <c r="AH22" s="252">
        <v>0</v>
      </c>
      <c r="AI22" s="17">
        <f t="shared" si="4"/>
        <v>120</v>
      </c>
      <c r="AJ22" s="12">
        <f t="shared" si="2"/>
        <v>79</v>
      </c>
      <c r="AK22" s="259">
        <v>79</v>
      </c>
      <c r="AL22" s="257">
        <v>0</v>
      </c>
      <c r="AM22" s="78">
        <v>0</v>
      </c>
      <c r="AN22" s="14">
        <v>487</v>
      </c>
      <c r="AO22" s="15">
        <v>1</v>
      </c>
    </row>
    <row r="23" spans="1:41" ht="30">
      <c r="A23" s="18">
        <v>520020</v>
      </c>
      <c r="B23" s="219">
        <v>15</v>
      </c>
      <c r="C23" s="19" t="s">
        <v>62</v>
      </c>
      <c r="D23" s="12">
        <f t="shared" si="3"/>
        <v>24564</v>
      </c>
      <c r="E23" s="221">
        <v>22365</v>
      </c>
      <c r="F23" s="220">
        <v>2419</v>
      </c>
      <c r="G23" s="220">
        <v>2143</v>
      </c>
      <c r="H23" s="220">
        <v>0</v>
      </c>
      <c r="I23" s="220">
        <v>0</v>
      </c>
      <c r="J23" s="220">
        <v>0</v>
      </c>
      <c r="K23" s="220">
        <v>0</v>
      </c>
      <c r="L23" s="15">
        <v>2199</v>
      </c>
      <c r="M23" s="14">
        <f t="shared" si="0"/>
        <v>24530</v>
      </c>
      <c r="N23" s="257">
        <v>23023</v>
      </c>
      <c r="O23" s="257">
        <v>0</v>
      </c>
      <c r="P23" s="257">
        <v>0</v>
      </c>
      <c r="Q23" s="257">
        <v>154</v>
      </c>
      <c r="R23" s="257">
        <v>120</v>
      </c>
      <c r="S23" s="257">
        <v>0</v>
      </c>
      <c r="T23" s="257">
        <v>0</v>
      </c>
      <c r="U23" s="257">
        <v>0</v>
      </c>
      <c r="V23" s="257">
        <v>0</v>
      </c>
      <c r="W23" s="257">
        <v>1196</v>
      </c>
      <c r="X23" s="257">
        <v>0</v>
      </c>
      <c r="Y23" s="15">
        <v>1507</v>
      </c>
      <c r="Z23" s="12">
        <f t="shared" si="1"/>
        <v>5156</v>
      </c>
      <c r="AA23" s="259">
        <v>2904</v>
      </c>
      <c r="AB23" s="257">
        <v>17</v>
      </c>
      <c r="AC23" s="257">
        <v>2235</v>
      </c>
      <c r="AD23" s="15">
        <v>0</v>
      </c>
      <c r="AE23" s="16">
        <v>1186</v>
      </c>
      <c r="AF23" s="257">
        <v>0</v>
      </c>
      <c r="AG23" s="257">
        <v>0</v>
      </c>
      <c r="AH23" s="252">
        <v>0</v>
      </c>
      <c r="AI23" s="17">
        <f t="shared" si="4"/>
        <v>1186</v>
      </c>
      <c r="AJ23" s="12">
        <f t="shared" si="2"/>
        <v>424</v>
      </c>
      <c r="AK23" s="259">
        <v>424</v>
      </c>
      <c r="AL23" s="257">
        <v>0</v>
      </c>
      <c r="AM23" s="78">
        <v>0</v>
      </c>
      <c r="AN23" s="14">
        <v>3099</v>
      </c>
      <c r="AO23" s="15">
        <v>7</v>
      </c>
    </row>
    <row r="24" spans="1:41" ht="30">
      <c r="A24" s="18">
        <v>520021</v>
      </c>
      <c r="B24" s="219">
        <v>16</v>
      </c>
      <c r="C24" s="19" t="s">
        <v>63</v>
      </c>
      <c r="D24" s="12">
        <f t="shared" si="3"/>
        <v>6421</v>
      </c>
      <c r="E24" s="221">
        <v>5456</v>
      </c>
      <c r="F24" s="220">
        <v>602</v>
      </c>
      <c r="G24" s="220">
        <v>959</v>
      </c>
      <c r="H24" s="220">
        <v>0</v>
      </c>
      <c r="I24" s="220">
        <v>0</v>
      </c>
      <c r="J24" s="220">
        <v>0</v>
      </c>
      <c r="K24" s="220">
        <v>0</v>
      </c>
      <c r="L24" s="15">
        <v>965</v>
      </c>
      <c r="M24" s="14">
        <f t="shared" si="0"/>
        <v>7042</v>
      </c>
      <c r="N24" s="257">
        <v>6495</v>
      </c>
      <c r="O24" s="257">
        <v>0</v>
      </c>
      <c r="P24" s="257">
        <v>0</v>
      </c>
      <c r="Q24" s="257">
        <v>155</v>
      </c>
      <c r="R24" s="257">
        <v>155</v>
      </c>
      <c r="S24" s="257">
        <v>0</v>
      </c>
      <c r="T24" s="257">
        <v>0</v>
      </c>
      <c r="U24" s="257">
        <v>0</v>
      </c>
      <c r="V24" s="257">
        <v>0</v>
      </c>
      <c r="W24" s="257">
        <v>422</v>
      </c>
      <c r="X24" s="257">
        <v>0</v>
      </c>
      <c r="Y24" s="15">
        <v>547</v>
      </c>
      <c r="Z24" s="12">
        <f t="shared" si="1"/>
        <v>2009</v>
      </c>
      <c r="AA24" s="259">
        <v>1333</v>
      </c>
      <c r="AB24" s="257">
        <v>36</v>
      </c>
      <c r="AC24" s="257">
        <v>640</v>
      </c>
      <c r="AD24" s="15">
        <v>0</v>
      </c>
      <c r="AE24" s="16">
        <v>349</v>
      </c>
      <c r="AF24" s="257">
        <v>0</v>
      </c>
      <c r="AG24" s="257">
        <v>0</v>
      </c>
      <c r="AH24" s="252">
        <v>0</v>
      </c>
      <c r="AI24" s="17">
        <f t="shared" si="4"/>
        <v>349</v>
      </c>
      <c r="AJ24" s="12">
        <f t="shared" si="2"/>
        <v>187</v>
      </c>
      <c r="AK24" s="259">
        <v>187</v>
      </c>
      <c r="AL24" s="257">
        <v>0</v>
      </c>
      <c r="AM24" s="78">
        <v>0</v>
      </c>
      <c r="AN24" s="14">
        <v>998</v>
      </c>
      <c r="AO24" s="15">
        <v>2</v>
      </c>
    </row>
    <row r="25" spans="1:41" ht="45">
      <c r="A25" s="18">
        <v>520022</v>
      </c>
      <c r="B25" s="219">
        <v>17</v>
      </c>
      <c r="C25" s="19" t="s">
        <v>64</v>
      </c>
      <c r="D25" s="12">
        <f t="shared" si="3"/>
        <v>30123</v>
      </c>
      <c r="E25" s="221">
        <v>27431</v>
      </c>
      <c r="F25" s="220">
        <v>3043</v>
      </c>
      <c r="G25" s="220">
        <v>3724</v>
      </c>
      <c r="H25" s="220">
        <v>0</v>
      </c>
      <c r="I25" s="220">
        <v>0</v>
      </c>
      <c r="J25" s="220">
        <v>0</v>
      </c>
      <c r="K25" s="220">
        <v>0</v>
      </c>
      <c r="L25" s="15">
        <v>2692</v>
      </c>
      <c r="M25" s="14">
        <f t="shared" si="0"/>
        <v>34875</v>
      </c>
      <c r="N25" s="257">
        <v>30163</v>
      </c>
      <c r="O25" s="257">
        <v>206</v>
      </c>
      <c r="P25" s="257">
        <v>0</v>
      </c>
      <c r="Q25" s="257">
        <v>840</v>
      </c>
      <c r="R25" s="257">
        <v>371</v>
      </c>
      <c r="S25" s="257">
        <v>0</v>
      </c>
      <c r="T25" s="257">
        <v>0</v>
      </c>
      <c r="U25" s="257">
        <v>389</v>
      </c>
      <c r="V25" s="257">
        <v>0</v>
      </c>
      <c r="W25" s="257">
        <v>1608</v>
      </c>
      <c r="X25" s="257">
        <v>0</v>
      </c>
      <c r="Y25" s="15">
        <v>4712</v>
      </c>
      <c r="Z25" s="12">
        <f t="shared" si="1"/>
        <v>6902</v>
      </c>
      <c r="AA25" s="259">
        <v>4763</v>
      </c>
      <c r="AB25" s="257">
        <v>431</v>
      </c>
      <c r="AC25" s="257">
        <v>1708</v>
      </c>
      <c r="AD25" s="15">
        <v>0</v>
      </c>
      <c r="AE25" s="16">
        <v>1945</v>
      </c>
      <c r="AF25" s="257">
        <v>0</v>
      </c>
      <c r="AG25" s="257">
        <v>0</v>
      </c>
      <c r="AH25" s="252">
        <v>0</v>
      </c>
      <c r="AI25" s="17">
        <f t="shared" si="4"/>
        <v>1945</v>
      </c>
      <c r="AJ25" s="12">
        <f t="shared" si="2"/>
        <v>810</v>
      </c>
      <c r="AK25" s="259">
        <v>810</v>
      </c>
      <c r="AL25" s="257">
        <v>0</v>
      </c>
      <c r="AM25" s="78">
        <v>0</v>
      </c>
      <c r="AN25" s="14">
        <v>4002</v>
      </c>
      <c r="AO25" s="15">
        <v>6</v>
      </c>
    </row>
    <row r="26" spans="1:41" ht="30">
      <c r="A26" s="18">
        <v>520025</v>
      </c>
      <c r="B26" s="219">
        <v>18</v>
      </c>
      <c r="C26" s="19" t="s">
        <v>65</v>
      </c>
      <c r="D26" s="12">
        <f t="shared" si="3"/>
        <v>181</v>
      </c>
      <c r="E26" s="221">
        <v>172</v>
      </c>
      <c r="F26" s="220">
        <v>16</v>
      </c>
      <c r="G26" s="220">
        <v>15</v>
      </c>
      <c r="H26" s="220">
        <v>0</v>
      </c>
      <c r="I26" s="220">
        <v>0</v>
      </c>
      <c r="J26" s="220">
        <v>0</v>
      </c>
      <c r="K26" s="220">
        <v>0</v>
      </c>
      <c r="L26" s="15">
        <v>9</v>
      </c>
      <c r="M26" s="14">
        <f t="shared" si="0"/>
        <v>125</v>
      </c>
      <c r="N26" s="257">
        <v>115</v>
      </c>
      <c r="O26" s="257">
        <v>0</v>
      </c>
      <c r="P26" s="257">
        <v>0</v>
      </c>
      <c r="Q26" s="257">
        <v>502</v>
      </c>
      <c r="R26" s="257">
        <v>213</v>
      </c>
      <c r="S26" s="257">
        <v>0</v>
      </c>
      <c r="T26" s="257">
        <v>0</v>
      </c>
      <c r="U26" s="257">
        <v>0</v>
      </c>
      <c r="V26" s="257">
        <v>0</v>
      </c>
      <c r="W26" s="257">
        <v>5</v>
      </c>
      <c r="X26" s="257">
        <v>0</v>
      </c>
      <c r="Y26" s="15">
        <v>10</v>
      </c>
      <c r="Z26" s="12">
        <f t="shared" si="1"/>
        <v>82</v>
      </c>
      <c r="AA26" s="259">
        <v>39</v>
      </c>
      <c r="AB26" s="257">
        <v>1</v>
      </c>
      <c r="AC26" s="257">
        <v>42</v>
      </c>
      <c r="AD26" s="15">
        <v>0</v>
      </c>
      <c r="AE26" s="16">
        <v>22</v>
      </c>
      <c r="AF26" s="257">
        <v>0</v>
      </c>
      <c r="AG26" s="257">
        <v>0</v>
      </c>
      <c r="AH26" s="252">
        <v>0</v>
      </c>
      <c r="AI26" s="17">
        <f t="shared" si="4"/>
        <v>22</v>
      </c>
      <c r="AJ26" s="12">
        <f t="shared" si="2"/>
        <v>1</v>
      </c>
      <c r="AK26" s="259">
        <v>1</v>
      </c>
      <c r="AL26" s="257">
        <v>0</v>
      </c>
      <c r="AM26" s="78">
        <v>0</v>
      </c>
      <c r="AN26" s="14">
        <v>43</v>
      </c>
      <c r="AO26" s="15">
        <v>1</v>
      </c>
    </row>
    <row r="27" spans="1:41" ht="30">
      <c r="A27" s="18">
        <v>520026</v>
      </c>
      <c r="B27" s="219">
        <v>19</v>
      </c>
      <c r="C27" s="19" t="s">
        <v>66</v>
      </c>
      <c r="D27" s="12">
        <f t="shared" si="3"/>
        <v>5230</v>
      </c>
      <c r="E27" s="221">
        <v>4765</v>
      </c>
      <c r="F27" s="220">
        <v>391</v>
      </c>
      <c r="G27" s="220">
        <v>470</v>
      </c>
      <c r="H27" s="220">
        <v>0</v>
      </c>
      <c r="I27" s="220">
        <v>0</v>
      </c>
      <c r="J27" s="220">
        <v>0</v>
      </c>
      <c r="K27" s="220">
        <v>0</v>
      </c>
      <c r="L27" s="15">
        <v>465</v>
      </c>
      <c r="M27" s="14">
        <f t="shared" si="0"/>
        <v>2681</v>
      </c>
      <c r="N27" s="257">
        <v>2227</v>
      </c>
      <c r="O27" s="257">
        <v>0</v>
      </c>
      <c r="P27" s="257">
        <v>0</v>
      </c>
      <c r="Q27" s="257">
        <v>1500</v>
      </c>
      <c r="R27" s="257">
        <v>381</v>
      </c>
      <c r="S27" s="257">
        <v>0</v>
      </c>
      <c r="T27" s="257">
        <v>102</v>
      </c>
      <c r="U27" s="257">
        <v>9</v>
      </c>
      <c r="V27" s="257">
        <v>0</v>
      </c>
      <c r="W27" s="257">
        <v>345</v>
      </c>
      <c r="X27" s="257">
        <v>0</v>
      </c>
      <c r="Y27" s="15">
        <v>454</v>
      </c>
      <c r="Z27" s="12">
        <f t="shared" si="1"/>
        <v>900</v>
      </c>
      <c r="AA27" s="259">
        <v>465</v>
      </c>
      <c r="AB27" s="257">
        <v>39</v>
      </c>
      <c r="AC27" s="257">
        <v>396</v>
      </c>
      <c r="AD27" s="15">
        <v>0</v>
      </c>
      <c r="AE27" s="16">
        <v>317</v>
      </c>
      <c r="AF27" s="257">
        <v>0</v>
      </c>
      <c r="AG27" s="257">
        <v>0</v>
      </c>
      <c r="AH27" s="252">
        <v>0</v>
      </c>
      <c r="AI27" s="17">
        <f t="shared" si="4"/>
        <v>317</v>
      </c>
      <c r="AJ27" s="12">
        <f t="shared" si="2"/>
        <v>74</v>
      </c>
      <c r="AK27" s="259">
        <v>74</v>
      </c>
      <c r="AL27" s="257">
        <v>0</v>
      </c>
      <c r="AM27" s="78">
        <v>0</v>
      </c>
      <c r="AN27" s="14">
        <v>1257</v>
      </c>
      <c r="AO27" s="15">
        <v>1</v>
      </c>
    </row>
    <row r="28" spans="1:41" ht="30">
      <c r="A28" s="18">
        <v>520027</v>
      </c>
      <c r="B28" s="219">
        <v>20</v>
      </c>
      <c r="C28" s="19" t="s">
        <v>67</v>
      </c>
      <c r="D28" s="12">
        <f t="shared" si="3"/>
        <v>11607</v>
      </c>
      <c r="E28" s="221">
        <v>10574</v>
      </c>
      <c r="F28" s="220">
        <v>877</v>
      </c>
      <c r="G28" s="220">
        <v>1093</v>
      </c>
      <c r="H28" s="220">
        <v>0</v>
      </c>
      <c r="I28" s="220">
        <v>0</v>
      </c>
      <c r="J28" s="220">
        <v>0</v>
      </c>
      <c r="K28" s="220">
        <v>0</v>
      </c>
      <c r="L28" s="15">
        <v>1033</v>
      </c>
      <c r="M28" s="14">
        <f t="shared" si="0"/>
        <v>9182</v>
      </c>
      <c r="N28" s="257">
        <v>7217</v>
      </c>
      <c r="O28" s="257">
        <v>0</v>
      </c>
      <c r="P28" s="257">
        <v>0</v>
      </c>
      <c r="Q28" s="257">
        <v>595</v>
      </c>
      <c r="R28" s="257">
        <v>252</v>
      </c>
      <c r="S28" s="257">
        <v>0</v>
      </c>
      <c r="T28" s="257">
        <v>0</v>
      </c>
      <c r="U28" s="257">
        <v>20</v>
      </c>
      <c r="V28" s="257">
        <v>0</v>
      </c>
      <c r="W28" s="257">
        <v>628</v>
      </c>
      <c r="X28" s="257">
        <v>0</v>
      </c>
      <c r="Y28" s="15">
        <v>1965</v>
      </c>
      <c r="Z28" s="12">
        <f t="shared" si="1"/>
        <v>2790</v>
      </c>
      <c r="AA28" s="259">
        <v>2282</v>
      </c>
      <c r="AB28" s="257">
        <v>78</v>
      </c>
      <c r="AC28" s="257">
        <v>430</v>
      </c>
      <c r="AD28" s="15">
        <v>0</v>
      </c>
      <c r="AE28" s="16">
        <v>609</v>
      </c>
      <c r="AF28" s="257">
        <v>0</v>
      </c>
      <c r="AG28" s="257">
        <v>0</v>
      </c>
      <c r="AH28" s="252">
        <v>29</v>
      </c>
      <c r="AI28" s="17">
        <f t="shared" si="4"/>
        <v>638</v>
      </c>
      <c r="AJ28" s="12">
        <f t="shared" si="2"/>
        <v>465</v>
      </c>
      <c r="AK28" s="259">
        <v>465</v>
      </c>
      <c r="AL28" s="257">
        <v>0</v>
      </c>
      <c r="AM28" s="78">
        <v>0</v>
      </c>
      <c r="AN28" s="14">
        <v>1588</v>
      </c>
      <c r="AO28" s="15">
        <v>4</v>
      </c>
    </row>
    <row r="29" spans="1:41" ht="30">
      <c r="A29" s="18">
        <v>520028</v>
      </c>
      <c r="B29" s="219">
        <v>21</v>
      </c>
      <c r="C29" s="19" t="s">
        <v>68</v>
      </c>
      <c r="D29" s="12">
        <f t="shared" si="3"/>
        <v>2594</v>
      </c>
      <c r="E29" s="221">
        <v>2389</v>
      </c>
      <c r="F29" s="220">
        <v>149</v>
      </c>
      <c r="G29" s="220">
        <v>174</v>
      </c>
      <c r="H29" s="220">
        <v>0</v>
      </c>
      <c r="I29" s="220">
        <v>0</v>
      </c>
      <c r="J29" s="220">
        <v>0</v>
      </c>
      <c r="K29" s="220">
        <v>0</v>
      </c>
      <c r="L29" s="15">
        <v>205</v>
      </c>
      <c r="M29" s="14">
        <f t="shared" si="0"/>
        <v>1377</v>
      </c>
      <c r="N29" s="257">
        <v>1204</v>
      </c>
      <c r="O29" s="257">
        <v>0</v>
      </c>
      <c r="P29" s="257">
        <v>0</v>
      </c>
      <c r="Q29" s="257">
        <v>278</v>
      </c>
      <c r="R29" s="257">
        <v>186</v>
      </c>
      <c r="S29" s="257">
        <v>0</v>
      </c>
      <c r="T29" s="257">
        <v>0</v>
      </c>
      <c r="U29" s="257">
        <v>12</v>
      </c>
      <c r="V29" s="257">
        <v>0</v>
      </c>
      <c r="W29" s="257">
        <v>111</v>
      </c>
      <c r="X29" s="257">
        <v>0</v>
      </c>
      <c r="Y29" s="15">
        <v>173</v>
      </c>
      <c r="Z29" s="12">
        <f t="shared" si="1"/>
        <v>493</v>
      </c>
      <c r="AA29" s="259">
        <v>304</v>
      </c>
      <c r="AB29" s="257">
        <v>3</v>
      </c>
      <c r="AC29" s="257">
        <v>186</v>
      </c>
      <c r="AD29" s="15">
        <v>0</v>
      </c>
      <c r="AE29" s="16">
        <v>145</v>
      </c>
      <c r="AF29" s="257">
        <v>0</v>
      </c>
      <c r="AG29" s="257">
        <v>0</v>
      </c>
      <c r="AH29" s="252">
        <v>0</v>
      </c>
      <c r="AI29" s="17">
        <f t="shared" si="4"/>
        <v>145</v>
      </c>
      <c r="AJ29" s="12">
        <f t="shared" si="2"/>
        <v>59</v>
      </c>
      <c r="AK29" s="259">
        <v>59</v>
      </c>
      <c r="AL29" s="257">
        <v>0</v>
      </c>
      <c r="AM29" s="78">
        <v>0</v>
      </c>
      <c r="AN29" s="14">
        <v>414</v>
      </c>
      <c r="AO29" s="15">
        <v>1</v>
      </c>
    </row>
    <row r="30" spans="1:41" ht="30">
      <c r="A30" s="18">
        <v>520029</v>
      </c>
      <c r="B30" s="219">
        <v>22</v>
      </c>
      <c r="C30" s="19" t="s">
        <v>69</v>
      </c>
      <c r="D30" s="12">
        <f t="shared" si="3"/>
        <v>887</v>
      </c>
      <c r="E30" s="221">
        <v>783</v>
      </c>
      <c r="F30" s="220">
        <v>51</v>
      </c>
      <c r="G30" s="220">
        <v>25</v>
      </c>
      <c r="H30" s="220">
        <v>0</v>
      </c>
      <c r="I30" s="220">
        <v>0</v>
      </c>
      <c r="J30" s="220">
        <v>0</v>
      </c>
      <c r="K30" s="220">
        <v>17</v>
      </c>
      <c r="L30" s="15">
        <v>87</v>
      </c>
      <c r="M30" s="14">
        <f t="shared" si="0"/>
        <v>609</v>
      </c>
      <c r="N30" s="257">
        <v>521</v>
      </c>
      <c r="O30" s="257">
        <v>33</v>
      </c>
      <c r="P30" s="257">
        <v>13</v>
      </c>
      <c r="Q30" s="257">
        <v>126</v>
      </c>
      <c r="R30" s="257">
        <v>51</v>
      </c>
      <c r="S30" s="257">
        <v>0</v>
      </c>
      <c r="T30" s="257">
        <v>15</v>
      </c>
      <c r="U30" s="257">
        <v>1</v>
      </c>
      <c r="V30" s="257">
        <v>0</v>
      </c>
      <c r="W30" s="257">
        <v>45</v>
      </c>
      <c r="X30" s="257">
        <v>1</v>
      </c>
      <c r="Y30" s="15">
        <v>87</v>
      </c>
      <c r="Z30" s="12">
        <f t="shared" si="1"/>
        <v>186</v>
      </c>
      <c r="AA30" s="259">
        <v>28</v>
      </c>
      <c r="AB30" s="257">
        <v>16</v>
      </c>
      <c r="AC30" s="257">
        <v>142</v>
      </c>
      <c r="AD30" s="15">
        <v>0</v>
      </c>
      <c r="AE30" s="16">
        <v>279</v>
      </c>
      <c r="AF30" s="257">
        <v>0</v>
      </c>
      <c r="AG30" s="257">
        <v>20</v>
      </c>
      <c r="AH30" s="252">
        <v>1</v>
      </c>
      <c r="AI30" s="17">
        <f t="shared" si="4"/>
        <v>280</v>
      </c>
      <c r="AJ30" s="12">
        <f t="shared" si="2"/>
        <v>3</v>
      </c>
      <c r="AK30" s="259">
        <v>3</v>
      </c>
      <c r="AL30" s="257">
        <v>1</v>
      </c>
      <c r="AM30" s="78">
        <v>0</v>
      </c>
      <c r="AN30" s="14">
        <v>413</v>
      </c>
      <c r="AO30" s="15">
        <v>1</v>
      </c>
    </row>
    <row r="31" spans="1:41" ht="30">
      <c r="A31" s="18">
        <v>520031</v>
      </c>
      <c r="B31" s="219">
        <v>23</v>
      </c>
      <c r="C31" s="19" t="s">
        <v>70</v>
      </c>
      <c r="D31" s="12">
        <f t="shared" si="3"/>
        <v>438</v>
      </c>
      <c r="E31" s="221">
        <v>319</v>
      </c>
      <c r="F31" s="220">
        <v>55</v>
      </c>
      <c r="G31" s="220">
        <v>64</v>
      </c>
      <c r="H31" s="220">
        <v>0</v>
      </c>
      <c r="I31" s="220">
        <v>0</v>
      </c>
      <c r="J31" s="220">
        <v>0</v>
      </c>
      <c r="K31" s="220">
        <v>0</v>
      </c>
      <c r="L31" s="15">
        <v>119</v>
      </c>
      <c r="M31" s="14">
        <f t="shared" si="0"/>
        <v>526</v>
      </c>
      <c r="N31" s="257">
        <v>494</v>
      </c>
      <c r="O31" s="257">
        <v>0</v>
      </c>
      <c r="P31" s="257">
        <v>0</v>
      </c>
      <c r="Q31" s="257">
        <v>436</v>
      </c>
      <c r="R31" s="257">
        <v>148</v>
      </c>
      <c r="S31" s="257">
        <v>0</v>
      </c>
      <c r="T31" s="257">
        <v>0</v>
      </c>
      <c r="U31" s="257">
        <v>0</v>
      </c>
      <c r="V31" s="257">
        <v>0</v>
      </c>
      <c r="W31" s="257">
        <v>39</v>
      </c>
      <c r="X31" s="257">
        <v>0</v>
      </c>
      <c r="Y31" s="15">
        <v>32</v>
      </c>
      <c r="Z31" s="12">
        <f t="shared" si="1"/>
        <v>169</v>
      </c>
      <c r="AA31" s="259">
        <v>50</v>
      </c>
      <c r="AB31" s="257">
        <v>1</v>
      </c>
      <c r="AC31" s="257">
        <v>118</v>
      </c>
      <c r="AD31" s="15">
        <v>0</v>
      </c>
      <c r="AE31" s="16">
        <v>50</v>
      </c>
      <c r="AF31" s="257">
        <v>0</v>
      </c>
      <c r="AG31" s="257">
        <v>0</v>
      </c>
      <c r="AH31" s="252">
        <v>0</v>
      </c>
      <c r="AI31" s="17">
        <f t="shared" si="4"/>
        <v>50</v>
      </c>
      <c r="AJ31" s="12">
        <f t="shared" si="2"/>
        <v>5</v>
      </c>
      <c r="AK31" s="259">
        <v>5</v>
      </c>
      <c r="AL31" s="257">
        <v>0</v>
      </c>
      <c r="AM31" s="78">
        <v>0</v>
      </c>
      <c r="AN31" s="14">
        <v>123</v>
      </c>
      <c r="AO31" s="15">
        <v>1</v>
      </c>
    </row>
    <row r="32" spans="1:41" ht="30">
      <c r="A32" s="18">
        <v>520033</v>
      </c>
      <c r="B32" s="219">
        <v>24</v>
      </c>
      <c r="C32" s="19" t="s">
        <v>71</v>
      </c>
      <c r="D32" s="12">
        <f t="shared" si="3"/>
        <v>5627</v>
      </c>
      <c r="E32" s="221">
        <v>4213</v>
      </c>
      <c r="F32" s="220">
        <v>463</v>
      </c>
      <c r="G32" s="220">
        <v>407</v>
      </c>
      <c r="H32" s="220">
        <v>0</v>
      </c>
      <c r="I32" s="220">
        <v>0</v>
      </c>
      <c r="J32" s="220">
        <v>0</v>
      </c>
      <c r="K32" s="220">
        <v>747</v>
      </c>
      <c r="L32" s="15">
        <v>667</v>
      </c>
      <c r="M32" s="14">
        <f t="shared" si="0"/>
        <v>4371</v>
      </c>
      <c r="N32" s="257">
        <v>3656</v>
      </c>
      <c r="O32" s="257">
        <v>344</v>
      </c>
      <c r="P32" s="257">
        <v>0</v>
      </c>
      <c r="Q32" s="257">
        <v>2234</v>
      </c>
      <c r="R32" s="257">
        <v>946</v>
      </c>
      <c r="S32" s="257">
        <v>0</v>
      </c>
      <c r="T32" s="257">
        <v>0</v>
      </c>
      <c r="U32" s="257">
        <v>0</v>
      </c>
      <c r="V32" s="257">
        <v>0</v>
      </c>
      <c r="W32" s="257">
        <v>360</v>
      </c>
      <c r="X32" s="257">
        <v>0</v>
      </c>
      <c r="Y32" s="15">
        <v>715</v>
      </c>
      <c r="Z32" s="12">
        <f t="shared" si="1"/>
        <v>1984</v>
      </c>
      <c r="AA32" s="259">
        <v>611</v>
      </c>
      <c r="AB32" s="257">
        <v>16</v>
      </c>
      <c r="AC32" s="257">
        <v>1357</v>
      </c>
      <c r="AD32" s="15">
        <v>0</v>
      </c>
      <c r="AE32" s="16">
        <v>1264</v>
      </c>
      <c r="AF32" s="257">
        <v>0</v>
      </c>
      <c r="AG32" s="257">
        <v>29</v>
      </c>
      <c r="AH32" s="252">
        <v>28</v>
      </c>
      <c r="AI32" s="17">
        <f t="shared" si="4"/>
        <v>1292</v>
      </c>
      <c r="AJ32" s="12">
        <f t="shared" si="2"/>
        <v>137</v>
      </c>
      <c r="AK32" s="259">
        <v>137</v>
      </c>
      <c r="AL32" s="257">
        <v>2</v>
      </c>
      <c r="AM32" s="78">
        <v>0</v>
      </c>
      <c r="AN32" s="14">
        <v>1373</v>
      </c>
      <c r="AO32" s="15">
        <v>3</v>
      </c>
    </row>
    <row r="33" spans="1:41" ht="30">
      <c r="A33" s="18">
        <v>520038</v>
      </c>
      <c r="B33" s="219">
        <v>25</v>
      </c>
      <c r="C33" s="19" t="s">
        <v>72</v>
      </c>
      <c r="D33" s="12">
        <f t="shared" si="3"/>
        <v>6145</v>
      </c>
      <c r="E33" s="221">
        <v>5415</v>
      </c>
      <c r="F33" s="220">
        <v>479</v>
      </c>
      <c r="G33" s="220">
        <v>739</v>
      </c>
      <c r="H33" s="220">
        <v>0</v>
      </c>
      <c r="I33" s="220">
        <v>0</v>
      </c>
      <c r="J33" s="220">
        <v>0</v>
      </c>
      <c r="K33" s="220">
        <v>0</v>
      </c>
      <c r="L33" s="15">
        <v>730</v>
      </c>
      <c r="M33" s="14">
        <f t="shared" si="0"/>
        <v>4853</v>
      </c>
      <c r="N33" s="257">
        <v>4200</v>
      </c>
      <c r="O33" s="257">
        <v>0</v>
      </c>
      <c r="P33" s="257">
        <v>0</v>
      </c>
      <c r="Q33" s="257">
        <v>563</v>
      </c>
      <c r="R33" s="257">
        <v>118</v>
      </c>
      <c r="S33" s="257">
        <v>0</v>
      </c>
      <c r="T33" s="257">
        <v>0</v>
      </c>
      <c r="U33" s="257">
        <v>0</v>
      </c>
      <c r="V33" s="257">
        <v>0</v>
      </c>
      <c r="W33" s="257">
        <v>344</v>
      </c>
      <c r="X33" s="257">
        <v>0</v>
      </c>
      <c r="Y33" s="15">
        <v>653</v>
      </c>
      <c r="Z33" s="12">
        <f t="shared" si="1"/>
        <v>1856</v>
      </c>
      <c r="AA33" s="259">
        <v>1259</v>
      </c>
      <c r="AB33" s="257">
        <v>37</v>
      </c>
      <c r="AC33" s="257">
        <v>560</v>
      </c>
      <c r="AD33" s="15">
        <v>0</v>
      </c>
      <c r="AE33" s="16">
        <v>382</v>
      </c>
      <c r="AF33" s="257">
        <v>0</v>
      </c>
      <c r="AG33" s="257">
        <v>0</v>
      </c>
      <c r="AH33" s="252">
        <v>0</v>
      </c>
      <c r="AI33" s="17">
        <f t="shared" si="4"/>
        <v>382</v>
      </c>
      <c r="AJ33" s="12">
        <f t="shared" si="2"/>
        <v>186</v>
      </c>
      <c r="AK33" s="259">
        <v>186</v>
      </c>
      <c r="AL33" s="257">
        <v>0</v>
      </c>
      <c r="AM33" s="78">
        <v>0</v>
      </c>
      <c r="AN33" s="14">
        <v>1293</v>
      </c>
      <c r="AO33" s="15">
        <v>3</v>
      </c>
    </row>
    <row r="34" spans="1:41" ht="45">
      <c r="A34" s="18">
        <v>520039</v>
      </c>
      <c r="B34" s="219">
        <v>26</v>
      </c>
      <c r="C34" s="19" t="s">
        <v>73</v>
      </c>
      <c r="D34" s="12">
        <f t="shared" si="3"/>
        <v>26548</v>
      </c>
      <c r="E34" s="221">
        <v>24131</v>
      </c>
      <c r="F34" s="220">
        <v>3522</v>
      </c>
      <c r="G34" s="220">
        <v>2958</v>
      </c>
      <c r="H34" s="220">
        <v>0</v>
      </c>
      <c r="I34" s="220">
        <v>0</v>
      </c>
      <c r="J34" s="220">
        <v>0</v>
      </c>
      <c r="K34" s="220">
        <v>0</v>
      </c>
      <c r="L34" s="15">
        <v>2417</v>
      </c>
      <c r="M34" s="14">
        <f t="shared" si="0"/>
        <v>24027</v>
      </c>
      <c r="N34" s="257">
        <v>20374</v>
      </c>
      <c r="O34" s="257">
        <v>0</v>
      </c>
      <c r="P34" s="257">
        <v>0</v>
      </c>
      <c r="Q34" s="257">
        <v>553</v>
      </c>
      <c r="R34" s="257">
        <v>235</v>
      </c>
      <c r="S34" s="257">
        <v>0</v>
      </c>
      <c r="T34" s="257">
        <v>65</v>
      </c>
      <c r="U34" s="257">
        <v>89</v>
      </c>
      <c r="V34" s="257">
        <v>0</v>
      </c>
      <c r="W34" s="257">
        <v>1734</v>
      </c>
      <c r="X34" s="257">
        <v>0</v>
      </c>
      <c r="Y34" s="15">
        <v>3653</v>
      </c>
      <c r="Z34" s="12">
        <f t="shared" si="1"/>
        <v>7781</v>
      </c>
      <c r="AA34" s="259">
        <v>4478</v>
      </c>
      <c r="AB34" s="257">
        <v>16</v>
      </c>
      <c r="AC34" s="257">
        <v>3287</v>
      </c>
      <c r="AD34" s="15">
        <v>0</v>
      </c>
      <c r="AE34" s="16">
        <v>1398</v>
      </c>
      <c r="AF34" s="257">
        <v>0</v>
      </c>
      <c r="AG34" s="257">
        <v>0</v>
      </c>
      <c r="AH34" s="252">
        <v>0</v>
      </c>
      <c r="AI34" s="17">
        <f t="shared" si="4"/>
        <v>1398</v>
      </c>
      <c r="AJ34" s="12">
        <f t="shared" si="2"/>
        <v>778</v>
      </c>
      <c r="AK34" s="259">
        <v>778</v>
      </c>
      <c r="AL34" s="257">
        <v>0</v>
      </c>
      <c r="AM34" s="78">
        <v>0</v>
      </c>
      <c r="AN34" s="14">
        <v>3967</v>
      </c>
      <c r="AO34" s="15">
        <v>1</v>
      </c>
    </row>
    <row r="35" spans="1:41" ht="30">
      <c r="A35" s="18">
        <v>520294</v>
      </c>
      <c r="B35" s="219">
        <v>27</v>
      </c>
      <c r="C35" s="19" t="s">
        <v>74</v>
      </c>
      <c r="D35" s="12">
        <f t="shared" si="3"/>
        <v>56762</v>
      </c>
      <c r="E35" s="221">
        <v>55164</v>
      </c>
      <c r="F35" s="220">
        <v>4798</v>
      </c>
      <c r="G35" s="220">
        <v>7940</v>
      </c>
      <c r="H35" s="220">
        <v>0</v>
      </c>
      <c r="I35" s="220">
        <v>0</v>
      </c>
      <c r="J35" s="220">
        <v>0</v>
      </c>
      <c r="K35" s="220">
        <v>0</v>
      </c>
      <c r="L35" s="15">
        <v>1598</v>
      </c>
      <c r="M35" s="14">
        <f t="shared" si="0"/>
        <v>33754</v>
      </c>
      <c r="N35" s="257">
        <v>33536</v>
      </c>
      <c r="O35" s="257">
        <v>0</v>
      </c>
      <c r="P35" s="257">
        <v>0</v>
      </c>
      <c r="Q35" s="257">
        <v>747</v>
      </c>
      <c r="R35" s="257">
        <v>1020</v>
      </c>
      <c r="S35" s="257">
        <v>0</v>
      </c>
      <c r="T35" s="257">
        <v>208</v>
      </c>
      <c r="U35" s="257">
        <v>2011</v>
      </c>
      <c r="V35" s="257">
        <v>0</v>
      </c>
      <c r="W35" s="257">
        <v>5501</v>
      </c>
      <c r="X35" s="257">
        <v>0</v>
      </c>
      <c r="Y35" s="15">
        <v>218</v>
      </c>
      <c r="Z35" s="12">
        <f t="shared" si="1"/>
        <v>22680</v>
      </c>
      <c r="AA35" s="259">
        <v>11514</v>
      </c>
      <c r="AB35" s="257">
        <v>6</v>
      </c>
      <c r="AC35" s="257">
        <v>0</v>
      </c>
      <c r="AD35" s="15">
        <v>11160</v>
      </c>
      <c r="AE35" s="16">
        <v>0</v>
      </c>
      <c r="AF35" s="257">
        <v>0</v>
      </c>
      <c r="AG35" s="257">
        <v>0</v>
      </c>
      <c r="AH35" s="252">
        <v>0</v>
      </c>
      <c r="AI35" s="17">
        <f t="shared" si="4"/>
        <v>0</v>
      </c>
      <c r="AJ35" s="12">
        <f t="shared" si="2"/>
        <v>777</v>
      </c>
      <c r="AK35" s="259">
        <v>777</v>
      </c>
      <c r="AL35" s="257">
        <v>0</v>
      </c>
      <c r="AM35" s="78">
        <v>0</v>
      </c>
      <c r="AN35" s="14">
        <v>0</v>
      </c>
      <c r="AO35" s="15">
        <v>0</v>
      </c>
    </row>
    <row r="36" spans="1:41" ht="30">
      <c r="A36" s="18">
        <v>520043</v>
      </c>
      <c r="B36" s="219">
        <v>28</v>
      </c>
      <c r="C36" s="19" t="s">
        <v>75</v>
      </c>
      <c r="D36" s="12">
        <f t="shared" si="3"/>
        <v>74003</v>
      </c>
      <c r="E36" s="221">
        <v>72366</v>
      </c>
      <c r="F36" s="220">
        <v>5523</v>
      </c>
      <c r="G36" s="220">
        <v>12975</v>
      </c>
      <c r="H36" s="220">
        <v>0</v>
      </c>
      <c r="I36" s="220">
        <v>0</v>
      </c>
      <c r="J36" s="220">
        <v>0</v>
      </c>
      <c r="K36" s="220">
        <v>1637</v>
      </c>
      <c r="L36" s="15">
        <v>0</v>
      </c>
      <c r="M36" s="14">
        <f t="shared" si="0"/>
        <v>21702</v>
      </c>
      <c r="N36" s="257">
        <v>21702</v>
      </c>
      <c r="O36" s="257">
        <v>523</v>
      </c>
      <c r="P36" s="257">
        <v>0</v>
      </c>
      <c r="Q36" s="257">
        <v>4140</v>
      </c>
      <c r="R36" s="257">
        <v>928</v>
      </c>
      <c r="S36" s="257">
        <v>0</v>
      </c>
      <c r="T36" s="257">
        <v>0</v>
      </c>
      <c r="U36" s="257">
        <v>3771</v>
      </c>
      <c r="V36" s="257">
        <v>0</v>
      </c>
      <c r="W36" s="257">
        <v>7685</v>
      </c>
      <c r="X36" s="257">
        <v>0</v>
      </c>
      <c r="Y36" s="15">
        <v>0</v>
      </c>
      <c r="Z36" s="12">
        <f t="shared" si="1"/>
        <v>8933</v>
      </c>
      <c r="AA36" s="259">
        <v>7375</v>
      </c>
      <c r="AB36" s="257">
        <v>0</v>
      </c>
      <c r="AC36" s="257">
        <v>1558</v>
      </c>
      <c r="AD36" s="15">
        <v>0</v>
      </c>
      <c r="AE36" s="16">
        <v>4033</v>
      </c>
      <c r="AF36" s="257">
        <v>0</v>
      </c>
      <c r="AG36" s="257">
        <v>0</v>
      </c>
      <c r="AH36" s="252">
        <v>0</v>
      </c>
      <c r="AI36" s="17">
        <f t="shared" si="4"/>
        <v>4033</v>
      </c>
      <c r="AJ36" s="12">
        <f t="shared" si="2"/>
        <v>1248</v>
      </c>
      <c r="AK36" s="259">
        <v>1248</v>
      </c>
      <c r="AL36" s="257">
        <v>0</v>
      </c>
      <c r="AM36" s="78">
        <v>0</v>
      </c>
      <c r="AN36" s="14">
        <v>0</v>
      </c>
      <c r="AO36" s="15">
        <v>0</v>
      </c>
    </row>
    <row r="37" spans="1:41" ht="30">
      <c r="A37" s="18">
        <v>520042</v>
      </c>
      <c r="B37" s="219">
        <v>29</v>
      </c>
      <c r="C37" s="19" t="s">
        <v>76</v>
      </c>
      <c r="D37" s="12">
        <f t="shared" si="3"/>
        <v>0</v>
      </c>
      <c r="E37" s="221">
        <v>0</v>
      </c>
      <c r="F37" s="220">
        <v>0</v>
      </c>
      <c r="G37" s="220">
        <v>0</v>
      </c>
      <c r="H37" s="220">
        <v>0</v>
      </c>
      <c r="I37" s="220">
        <v>0</v>
      </c>
      <c r="J37" s="220">
        <v>0</v>
      </c>
      <c r="K37" s="220">
        <v>0</v>
      </c>
      <c r="L37" s="15">
        <v>0</v>
      </c>
      <c r="M37" s="14">
        <f t="shared" si="0"/>
        <v>0</v>
      </c>
      <c r="N37" s="257">
        <v>0</v>
      </c>
      <c r="O37" s="257">
        <v>0</v>
      </c>
      <c r="P37" s="257">
        <v>0</v>
      </c>
      <c r="Q37" s="257">
        <v>0</v>
      </c>
      <c r="R37" s="257">
        <v>0</v>
      </c>
      <c r="S37" s="257">
        <v>0</v>
      </c>
      <c r="T37" s="257">
        <v>0</v>
      </c>
      <c r="U37" s="257">
        <v>0</v>
      </c>
      <c r="V37" s="257">
        <v>0</v>
      </c>
      <c r="W37" s="257">
        <v>0</v>
      </c>
      <c r="X37" s="257">
        <v>0</v>
      </c>
      <c r="Y37" s="15">
        <v>0</v>
      </c>
      <c r="Z37" s="12">
        <f t="shared" si="1"/>
        <v>3469</v>
      </c>
      <c r="AA37" s="259">
        <v>0</v>
      </c>
      <c r="AB37" s="257">
        <v>0</v>
      </c>
      <c r="AC37" s="257">
        <v>3469</v>
      </c>
      <c r="AD37" s="15">
        <v>0</v>
      </c>
      <c r="AE37" s="16">
        <v>3383</v>
      </c>
      <c r="AF37" s="257">
        <v>0</v>
      </c>
      <c r="AG37" s="257">
        <v>0</v>
      </c>
      <c r="AH37" s="252">
        <v>0</v>
      </c>
      <c r="AI37" s="17">
        <f t="shared" si="4"/>
        <v>3383</v>
      </c>
      <c r="AJ37" s="12">
        <f t="shared" si="2"/>
        <v>2741</v>
      </c>
      <c r="AK37" s="259">
        <v>2741</v>
      </c>
      <c r="AL37" s="257">
        <v>0</v>
      </c>
      <c r="AM37" s="78">
        <v>0</v>
      </c>
      <c r="AN37" s="14">
        <v>0</v>
      </c>
      <c r="AO37" s="15">
        <v>0</v>
      </c>
    </row>
    <row r="38" spans="1:41" ht="30">
      <c r="A38" s="18">
        <v>520044</v>
      </c>
      <c r="B38" s="219">
        <v>30</v>
      </c>
      <c r="C38" s="19" t="s">
        <v>77</v>
      </c>
      <c r="D38" s="12">
        <f t="shared" si="3"/>
        <v>69131</v>
      </c>
      <c r="E38" s="221">
        <v>69131</v>
      </c>
      <c r="F38" s="220">
        <v>19335</v>
      </c>
      <c r="G38" s="220">
        <v>358</v>
      </c>
      <c r="H38" s="220">
        <v>0</v>
      </c>
      <c r="I38" s="220">
        <v>0</v>
      </c>
      <c r="J38" s="220">
        <v>0</v>
      </c>
      <c r="K38" s="220">
        <v>0</v>
      </c>
      <c r="L38" s="15">
        <v>0</v>
      </c>
      <c r="M38" s="14">
        <f t="shared" si="0"/>
        <v>31988</v>
      </c>
      <c r="N38" s="257">
        <v>31988</v>
      </c>
      <c r="O38" s="257">
        <v>0</v>
      </c>
      <c r="P38" s="257">
        <v>0</v>
      </c>
      <c r="Q38" s="257">
        <v>1392</v>
      </c>
      <c r="R38" s="257">
        <v>62</v>
      </c>
      <c r="S38" s="257">
        <v>0</v>
      </c>
      <c r="T38" s="257">
        <v>0</v>
      </c>
      <c r="U38" s="257">
        <v>0</v>
      </c>
      <c r="V38" s="257">
        <v>0</v>
      </c>
      <c r="W38" s="257">
        <v>2692</v>
      </c>
      <c r="X38" s="257">
        <v>0</v>
      </c>
      <c r="Y38" s="15">
        <v>0</v>
      </c>
      <c r="Z38" s="12">
        <f t="shared" si="1"/>
        <v>17829</v>
      </c>
      <c r="AA38" s="259">
        <v>16412</v>
      </c>
      <c r="AB38" s="257">
        <v>0</v>
      </c>
      <c r="AC38" s="257">
        <v>1417</v>
      </c>
      <c r="AD38" s="15">
        <v>0</v>
      </c>
      <c r="AE38" s="16">
        <v>2507</v>
      </c>
      <c r="AF38" s="257">
        <v>0</v>
      </c>
      <c r="AG38" s="257">
        <v>0</v>
      </c>
      <c r="AH38" s="252">
        <v>0</v>
      </c>
      <c r="AI38" s="17">
        <f t="shared" si="4"/>
        <v>2507</v>
      </c>
      <c r="AJ38" s="12">
        <f t="shared" si="2"/>
        <v>444</v>
      </c>
      <c r="AK38" s="259">
        <v>444</v>
      </c>
      <c r="AL38" s="257">
        <v>0</v>
      </c>
      <c r="AM38" s="78">
        <v>0</v>
      </c>
      <c r="AN38" s="14">
        <v>0</v>
      </c>
      <c r="AO38" s="15">
        <v>0</v>
      </c>
    </row>
    <row r="39" spans="1:41" ht="30">
      <c r="A39" s="18">
        <v>520049</v>
      </c>
      <c r="B39" s="219">
        <v>31</v>
      </c>
      <c r="C39" s="19" t="s">
        <v>78</v>
      </c>
      <c r="D39" s="12">
        <f t="shared" si="3"/>
        <v>39374</v>
      </c>
      <c r="E39" s="221">
        <v>36601</v>
      </c>
      <c r="F39" s="220">
        <v>9626</v>
      </c>
      <c r="G39" s="220">
        <v>133</v>
      </c>
      <c r="H39" s="220">
        <v>0</v>
      </c>
      <c r="I39" s="220">
        <v>0</v>
      </c>
      <c r="J39" s="220">
        <v>0</v>
      </c>
      <c r="K39" s="220">
        <v>2773</v>
      </c>
      <c r="L39" s="15">
        <v>0</v>
      </c>
      <c r="M39" s="14">
        <f t="shared" si="0"/>
        <v>21993</v>
      </c>
      <c r="N39" s="257">
        <v>21993</v>
      </c>
      <c r="O39" s="257">
        <v>0</v>
      </c>
      <c r="P39" s="257">
        <v>0</v>
      </c>
      <c r="Q39" s="257">
        <v>1149</v>
      </c>
      <c r="R39" s="257">
        <v>0</v>
      </c>
      <c r="S39" s="257">
        <v>0</v>
      </c>
      <c r="T39" s="257">
        <v>0</v>
      </c>
      <c r="U39" s="257">
        <v>0</v>
      </c>
      <c r="V39" s="257">
        <v>0</v>
      </c>
      <c r="W39" s="257">
        <v>1386</v>
      </c>
      <c r="X39" s="257">
        <v>0</v>
      </c>
      <c r="Y39" s="15">
        <v>0</v>
      </c>
      <c r="Z39" s="12">
        <f t="shared" si="1"/>
        <v>7800</v>
      </c>
      <c r="AA39" s="259">
        <v>7800</v>
      </c>
      <c r="AB39" s="257">
        <v>0</v>
      </c>
      <c r="AC39" s="257">
        <v>0</v>
      </c>
      <c r="AD39" s="15">
        <v>0</v>
      </c>
      <c r="AE39" s="16">
        <v>0</v>
      </c>
      <c r="AF39" s="257">
        <v>0</v>
      </c>
      <c r="AG39" s="257">
        <v>0</v>
      </c>
      <c r="AH39" s="252">
        <v>0</v>
      </c>
      <c r="AI39" s="17">
        <f t="shared" si="4"/>
        <v>0</v>
      </c>
      <c r="AJ39" s="12">
        <f t="shared" si="2"/>
        <v>0</v>
      </c>
      <c r="AK39" s="259">
        <v>0</v>
      </c>
      <c r="AL39" s="257">
        <v>0</v>
      </c>
      <c r="AM39" s="78">
        <v>0</v>
      </c>
      <c r="AN39" s="14">
        <v>0</v>
      </c>
      <c r="AO39" s="15">
        <v>0</v>
      </c>
    </row>
    <row r="40" spans="1:41" ht="30.75" customHeight="1">
      <c r="A40" s="18">
        <v>520053</v>
      </c>
      <c r="B40" s="219">
        <v>32</v>
      </c>
      <c r="C40" s="19" t="s">
        <v>79</v>
      </c>
      <c r="D40" s="12">
        <f t="shared" si="3"/>
        <v>0</v>
      </c>
      <c r="E40" s="113">
        <v>0</v>
      </c>
      <c r="F40" s="216">
        <v>0</v>
      </c>
      <c r="G40" s="216">
        <v>0</v>
      </c>
      <c r="H40" s="216">
        <v>0</v>
      </c>
      <c r="I40" s="216">
        <v>0</v>
      </c>
      <c r="J40" s="216">
        <v>0</v>
      </c>
      <c r="K40" s="216">
        <v>0</v>
      </c>
      <c r="L40" s="217">
        <v>0</v>
      </c>
      <c r="M40" s="215">
        <f t="shared" si="0"/>
        <v>692</v>
      </c>
      <c r="N40" s="252">
        <v>421</v>
      </c>
      <c r="O40" s="252">
        <v>720</v>
      </c>
      <c r="P40" s="252">
        <v>0</v>
      </c>
      <c r="Q40" s="252">
        <v>0</v>
      </c>
      <c r="R40" s="252">
        <v>0</v>
      </c>
      <c r="S40" s="252">
        <v>0</v>
      </c>
      <c r="T40" s="252">
        <v>0</v>
      </c>
      <c r="U40" s="252">
        <v>0</v>
      </c>
      <c r="V40" s="252">
        <v>0</v>
      </c>
      <c r="W40" s="252">
        <v>0</v>
      </c>
      <c r="X40" s="252">
        <v>271</v>
      </c>
      <c r="Y40" s="253">
        <v>0</v>
      </c>
      <c r="Z40" s="12">
        <f t="shared" si="1"/>
        <v>15842</v>
      </c>
      <c r="AA40" s="113">
        <v>1</v>
      </c>
      <c r="AB40" s="252">
        <v>0</v>
      </c>
      <c r="AC40" s="252">
        <v>15841</v>
      </c>
      <c r="AD40" s="253">
        <v>0</v>
      </c>
      <c r="AE40" s="33">
        <v>5963</v>
      </c>
      <c r="AF40" s="252">
        <v>0</v>
      </c>
      <c r="AG40" s="252">
        <v>82</v>
      </c>
      <c r="AH40" s="252">
        <v>0</v>
      </c>
      <c r="AI40" s="17">
        <f t="shared" si="4"/>
        <v>5963</v>
      </c>
      <c r="AJ40" s="12">
        <f t="shared" si="2"/>
        <v>700</v>
      </c>
      <c r="AK40" s="113">
        <v>700</v>
      </c>
      <c r="AL40" s="252">
        <v>0</v>
      </c>
      <c r="AM40" s="255">
        <v>0</v>
      </c>
      <c r="AN40" s="254">
        <v>38682</v>
      </c>
      <c r="AO40" s="253">
        <v>23</v>
      </c>
    </row>
    <row r="41" spans="1:41" ht="30">
      <c r="A41" s="18">
        <v>520054</v>
      </c>
      <c r="B41" s="219">
        <v>33</v>
      </c>
      <c r="C41" s="19" t="s">
        <v>80</v>
      </c>
      <c r="D41" s="12">
        <f t="shared" si="3"/>
        <v>23363</v>
      </c>
      <c r="E41" s="113">
        <v>23363</v>
      </c>
      <c r="F41" s="216">
        <v>0</v>
      </c>
      <c r="G41" s="216">
        <v>0</v>
      </c>
      <c r="H41" s="216">
        <v>0</v>
      </c>
      <c r="I41" s="216">
        <v>0</v>
      </c>
      <c r="J41" s="216">
        <v>0</v>
      </c>
      <c r="K41" s="216">
        <v>0</v>
      </c>
      <c r="L41" s="217">
        <v>0</v>
      </c>
      <c r="M41" s="215">
        <f t="shared" si="0"/>
        <v>2654</v>
      </c>
      <c r="N41" s="252">
        <v>2654</v>
      </c>
      <c r="O41" s="252">
        <v>0</v>
      </c>
      <c r="P41" s="252">
        <v>0</v>
      </c>
      <c r="Q41" s="252">
        <v>0</v>
      </c>
      <c r="R41" s="252">
        <v>0</v>
      </c>
      <c r="S41" s="252">
        <v>0</v>
      </c>
      <c r="T41" s="252">
        <v>0</v>
      </c>
      <c r="U41" s="252">
        <v>0</v>
      </c>
      <c r="V41" s="252">
        <v>0</v>
      </c>
      <c r="W41" s="252">
        <v>0</v>
      </c>
      <c r="X41" s="252">
        <v>0</v>
      </c>
      <c r="Y41" s="253">
        <v>0</v>
      </c>
      <c r="Z41" s="12">
        <f t="shared" si="1"/>
        <v>320</v>
      </c>
      <c r="AA41" s="113">
        <v>0</v>
      </c>
      <c r="AB41" s="252">
        <v>0</v>
      </c>
      <c r="AC41" s="252">
        <v>320</v>
      </c>
      <c r="AD41" s="253">
        <v>0</v>
      </c>
      <c r="AE41" s="33">
        <v>2572</v>
      </c>
      <c r="AF41" s="252">
        <v>37</v>
      </c>
      <c r="AG41" s="252">
        <v>0</v>
      </c>
      <c r="AH41" s="252">
        <v>0</v>
      </c>
      <c r="AI41" s="17">
        <f t="shared" si="4"/>
        <v>2572</v>
      </c>
      <c r="AJ41" s="12">
        <f t="shared" si="2"/>
        <v>452</v>
      </c>
      <c r="AK41" s="113">
        <v>452</v>
      </c>
      <c r="AL41" s="252">
        <v>0</v>
      </c>
      <c r="AM41" s="255">
        <v>0</v>
      </c>
      <c r="AN41" s="254">
        <v>0</v>
      </c>
      <c r="AO41" s="253">
        <v>0</v>
      </c>
    </row>
    <row r="42" spans="1:41" ht="30">
      <c r="A42" s="18">
        <v>520050</v>
      </c>
      <c r="B42" s="219">
        <v>34</v>
      </c>
      <c r="C42" s="19" t="s">
        <v>81</v>
      </c>
      <c r="D42" s="12">
        <f t="shared" si="3"/>
        <v>14430</v>
      </c>
      <c r="E42" s="113">
        <v>0</v>
      </c>
      <c r="F42" s="216">
        <v>0</v>
      </c>
      <c r="G42" s="216">
        <v>0</v>
      </c>
      <c r="H42" s="216">
        <v>0</v>
      </c>
      <c r="I42" s="216">
        <v>0</v>
      </c>
      <c r="J42" s="216">
        <v>0</v>
      </c>
      <c r="K42" s="216">
        <v>0</v>
      </c>
      <c r="L42" s="217">
        <v>14430</v>
      </c>
      <c r="M42" s="215">
        <f t="shared" si="0"/>
        <v>21350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52">
        <v>0</v>
      </c>
      <c r="T42" s="252">
        <v>0</v>
      </c>
      <c r="U42" s="252">
        <v>0</v>
      </c>
      <c r="V42" s="252">
        <v>0</v>
      </c>
      <c r="W42" s="252">
        <v>0</v>
      </c>
      <c r="X42" s="252">
        <v>0</v>
      </c>
      <c r="Y42" s="253">
        <v>21350</v>
      </c>
      <c r="Z42" s="12">
        <f t="shared" si="1"/>
        <v>316</v>
      </c>
      <c r="AA42" s="113">
        <v>0</v>
      </c>
      <c r="AB42" s="252">
        <v>316</v>
      </c>
      <c r="AC42" s="252">
        <v>0</v>
      </c>
      <c r="AD42" s="253">
        <v>0</v>
      </c>
      <c r="AE42" s="33">
        <v>0</v>
      </c>
      <c r="AF42" s="252">
        <v>0</v>
      </c>
      <c r="AG42" s="252">
        <v>0</v>
      </c>
      <c r="AH42" s="252">
        <v>0</v>
      </c>
      <c r="AI42" s="17">
        <f t="shared" si="4"/>
        <v>0</v>
      </c>
      <c r="AJ42" s="12">
        <f t="shared" si="2"/>
        <v>0</v>
      </c>
      <c r="AK42" s="113">
        <v>0</v>
      </c>
      <c r="AL42" s="252">
        <v>0</v>
      </c>
      <c r="AM42" s="255">
        <v>0</v>
      </c>
      <c r="AN42" s="254">
        <v>0</v>
      </c>
      <c r="AO42" s="253">
        <v>0</v>
      </c>
    </row>
    <row r="43" spans="1:41" ht="30.75" thickBot="1">
      <c r="A43" s="18">
        <v>520051</v>
      </c>
      <c r="B43" s="219">
        <v>35</v>
      </c>
      <c r="C43" s="20" t="s">
        <v>82</v>
      </c>
      <c r="D43" s="22">
        <f t="shared" si="3"/>
        <v>38668</v>
      </c>
      <c r="E43" s="113">
        <v>0</v>
      </c>
      <c r="F43" s="216">
        <v>0</v>
      </c>
      <c r="G43" s="216">
        <v>0</v>
      </c>
      <c r="H43" s="216">
        <v>0</v>
      </c>
      <c r="I43" s="216">
        <v>0</v>
      </c>
      <c r="J43" s="216">
        <v>0</v>
      </c>
      <c r="K43" s="216">
        <v>0</v>
      </c>
      <c r="L43" s="217">
        <v>38668</v>
      </c>
      <c r="M43" s="222">
        <f t="shared" si="0"/>
        <v>8217</v>
      </c>
      <c r="N43" s="252">
        <v>0</v>
      </c>
      <c r="O43" s="252">
        <v>0</v>
      </c>
      <c r="P43" s="252">
        <v>0</v>
      </c>
      <c r="Q43" s="252">
        <v>0</v>
      </c>
      <c r="R43" s="252">
        <v>0</v>
      </c>
      <c r="S43" s="252">
        <v>0</v>
      </c>
      <c r="T43" s="252">
        <v>0</v>
      </c>
      <c r="U43" s="252">
        <v>0</v>
      </c>
      <c r="V43" s="252">
        <v>0</v>
      </c>
      <c r="W43" s="252">
        <v>0</v>
      </c>
      <c r="X43" s="252">
        <v>0</v>
      </c>
      <c r="Y43" s="253">
        <v>8217</v>
      </c>
      <c r="Z43" s="22">
        <f t="shared" si="1"/>
        <v>0</v>
      </c>
      <c r="AA43" s="113">
        <v>0</v>
      </c>
      <c r="AB43" s="252">
        <v>0</v>
      </c>
      <c r="AC43" s="252">
        <v>0</v>
      </c>
      <c r="AD43" s="253">
        <v>0</v>
      </c>
      <c r="AE43" s="33">
        <v>0</v>
      </c>
      <c r="AF43" s="252">
        <v>0</v>
      </c>
      <c r="AG43" s="252">
        <v>0</v>
      </c>
      <c r="AH43" s="252">
        <v>0</v>
      </c>
      <c r="AI43" s="28">
        <f t="shared" si="4"/>
        <v>0</v>
      </c>
      <c r="AJ43" s="22">
        <f t="shared" si="2"/>
        <v>0</v>
      </c>
      <c r="AK43" s="113">
        <v>0</v>
      </c>
      <c r="AL43" s="252">
        <v>0</v>
      </c>
      <c r="AM43" s="255">
        <v>0</v>
      </c>
      <c r="AN43" s="254">
        <v>0</v>
      </c>
      <c r="AO43" s="253">
        <v>0</v>
      </c>
    </row>
    <row r="44" spans="1:41" ht="19.5" thickBot="1">
      <c r="A44" s="128" t="s">
        <v>340</v>
      </c>
      <c r="B44" s="129"/>
      <c r="C44" s="130" t="s">
        <v>341</v>
      </c>
      <c r="D44" s="131">
        <f t="shared" ref="D44:V44" si="6">SUM(D35:D43)</f>
        <v>315731</v>
      </c>
      <c r="E44" s="132">
        <f t="shared" si="6"/>
        <v>256625</v>
      </c>
      <c r="F44" s="133">
        <f t="shared" si="6"/>
        <v>39282</v>
      </c>
      <c r="G44" s="133">
        <f t="shared" si="6"/>
        <v>21406</v>
      </c>
      <c r="H44" s="133">
        <f t="shared" si="6"/>
        <v>0</v>
      </c>
      <c r="I44" s="133">
        <f t="shared" si="6"/>
        <v>0</v>
      </c>
      <c r="J44" s="133">
        <f t="shared" si="6"/>
        <v>0</v>
      </c>
      <c r="K44" s="133">
        <f t="shared" si="6"/>
        <v>4410</v>
      </c>
      <c r="L44" s="134">
        <f t="shared" si="6"/>
        <v>54696</v>
      </c>
      <c r="M44" s="135">
        <f t="shared" si="6"/>
        <v>142350</v>
      </c>
      <c r="N44" s="133">
        <f t="shared" si="6"/>
        <v>112294</v>
      </c>
      <c r="O44" s="133">
        <f t="shared" si="6"/>
        <v>1243</v>
      </c>
      <c r="P44" s="133">
        <f t="shared" si="6"/>
        <v>0</v>
      </c>
      <c r="Q44" s="133">
        <f t="shared" si="6"/>
        <v>7428</v>
      </c>
      <c r="R44" s="133">
        <f t="shared" si="6"/>
        <v>2010</v>
      </c>
      <c r="S44" s="133">
        <f t="shared" si="6"/>
        <v>0</v>
      </c>
      <c r="T44" s="133">
        <f t="shared" si="6"/>
        <v>208</v>
      </c>
      <c r="U44" s="133">
        <f t="shared" si="6"/>
        <v>5782</v>
      </c>
      <c r="V44" s="133">
        <f t="shared" si="6"/>
        <v>0</v>
      </c>
      <c r="W44" s="133">
        <f>SUM(W35:W43)</f>
        <v>17264</v>
      </c>
      <c r="X44" s="133">
        <f t="shared" ref="X44:AO44" si="7">SUM(X35:X43)</f>
        <v>271</v>
      </c>
      <c r="Y44" s="134">
        <f t="shared" si="7"/>
        <v>29785</v>
      </c>
      <c r="Z44" s="131">
        <f t="shared" si="7"/>
        <v>77189</v>
      </c>
      <c r="AA44" s="132">
        <f t="shared" si="7"/>
        <v>43102</v>
      </c>
      <c r="AB44" s="133">
        <f t="shared" si="7"/>
        <v>322</v>
      </c>
      <c r="AC44" s="133">
        <f t="shared" si="7"/>
        <v>22605</v>
      </c>
      <c r="AD44" s="134">
        <f t="shared" si="7"/>
        <v>11160</v>
      </c>
      <c r="AE44" s="135">
        <f t="shared" si="7"/>
        <v>18458</v>
      </c>
      <c r="AF44" s="133">
        <f t="shared" si="7"/>
        <v>37</v>
      </c>
      <c r="AG44" s="133">
        <f t="shared" si="7"/>
        <v>82</v>
      </c>
      <c r="AH44" s="133">
        <f t="shared" si="7"/>
        <v>0</v>
      </c>
      <c r="AI44" s="136">
        <f t="shared" si="7"/>
        <v>18458</v>
      </c>
      <c r="AJ44" s="131">
        <f t="shared" si="7"/>
        <v>6362</v>
      </c>
      <c r="AK44" s="132">
        <f t="shared" si="7"/>
        <v>6362</v>
      </c>
      <c r="AL44" s="133">
        <f t="shared" si="7"/>
        <v>0</v>
      </c>
      <c r="AM44" s="137">
        <f t="shared" si="7"/>
        <v>0</v>
      </c>
      <c r="AN44" s="135">
        <f t="shared" si="7"/>
        <v>38682</v>
      </c>
      <c r="AO44" s="134">
        <f t="shared" si="7"/>
        <v>23</v>
      </c>
    </row>
    <row r="45" spans="1:41" ht="30">
      <c r="A45" s="18">
        <v>520056</v>
      </c>
      <c r="B45" s="219">
        <v>36</v>
      </c>
      <c r="C45" s="11" t="s">
        <v>83</v>
      </c>
      <c r="D45" s="21">
        <f t="shared" si="3"/>
        <v>818</v>
      </c>
      <c r="E45" s="113">
        <v>725</v>
      </c>
      <c r="F45" s="216">
        <v>55</v>
      </c>
      <c r="G45" s="216">
        <v>93</v>
      </c>
      <c r="H45" s="216">
        <v>0</v>
      </c>
      <c r="I45" s="216">
        <v>0</v>
      </c>
      <c r="J45" s="216">
        <v>0</v>
      </c>
      <c r="K45" s="216">
        <v>0</v>
      </c>
      <c r="L45" s="217">
        <v>93</v>
      </c>
      <c r="M45" s="14">
        <f t="shared" si="0"/>
        <v>1098</v>
      </c>
      <c r="N45" s="252">
        <v>1045</v>
      </c>
      <c r="O45" s="252">
        <v>0</v>
      </c>
      <c r="P45" s="252">
        <v>0</v>
      </c>
      <c r="Q45" s="252">
        <v>184</v>
      </c>
      <c r="R45" s="252">
        <v>157</v>
      </c>
      <c r="S45" s="252">
        <v>0</v>
      </c>
      <c r="T45" s="252">
        <v>0</v>
      </c>
      <c r="U45" s="252">
        <v>25</v>
      </c>
      <c r="V45" s="252">
        <v>0</v>
      </c>
      <c r="W45" s="252">
        <v>56</v>
      </c>
      <c r="X45" s="252">
        <v>0</v>
      </c>
      <c r="Y45" s="253">
        <v>53</v>
      </c>
      <c r="Z45" s="21">
        <f t="shared" si="1"/>
        <v>331</v>
      </c>
      <c r="AA45" s="113">
        <v>220</v>
      </c>
      <c r="AB45" s="252">
        <v>3</v>
      </c>
      <c r="AC45" s="252">
        <v>108</v>
      </c>
      <c r="AD45" s="253">
        <v>0</v>
      </c>
      <c r="AE45" s="33">
        <v>66</v>
      </c>
      <c r="AF45" s="252">
        <v>0</v>
      </c>
      <c r="AG45" s="252">
        <v>0</v>
      </c>
      <c r="AH45" s="252">
        <v>0</v>
      </c>
      <c r="AI45" s="17">
        <f t="shared" si="4"/>
        <v>66</v>
      </c>
      <c r="AJ45" s="21">
        <f t="shared" si="2"/>
        <v>16</v>
      </c>
      <c r="AK45" s="113">
        <v>16</v>
      </c>
      <c r="AL45" s="252">
        <v>0</v>
      </c>
      <c r="AM45" s="255">
        <v>0</v>
      </c>
      <c r="AN45" s="254">
        <v>149</v>
      </c>
      <c r="AO45" s="253">
        <v>1</v>
      </c>
    </row>
    <row r="46" spans="1:41" ht="30">
      <c r="A46" s="18">
        <v>520057</v>
      </c>
      <c r="B46" s="219">
        <v>37</v>
      </c>
      <c r="C46" s="19" t="s">
        <v>84</v>
      </c>
      <c r="D46" s="12">
        <f t="shared" si="3"/>
        <v>15983</v>
      </c>
      <c r="E46" s="113">
        <v>14897</v>
      </c>
      <c r="F46" s="216">
        <v>2274</v>
      </c>
      <c r="G46" s="216">
        <v>1742</v>
      </c>
      <c r="H46" s="216">
        <v>0</v>
      </c>
      <c r="I46" s="216">
        <v>0</v>
      </c>
      <c r="J46" s="216">
        <v>0</v>
      </c>
      <c r="K46" s="216">
        <v>0</v>
      </c>
      <c r="L46" s="217">
        <v>1086</v>
      </c>
      <c r="M46" s="215">
        <f t="shared" si="0"/>
        <v>9825</v>
      </c>
      <c r="N46" s="252">
        <v>9238</v>
      </c>
      <c r="O46" s="252">
        <v>0</v>
      </c>
      <c r="P46" s="252">
        <v>0</v>
      </c>
      <c r="Q46" s="252">
        <v>626</v>
      </c>
      <c r="R46" s="252">
        <v>559</v>
      </c>
      <c r="S46" s="252">
        <v>0</v>
      </c>
      <c r="T46" s="252">
        <v>0</v>
      </c>
      <c r="U46" s="252">
        <v>0</v>
      </c>
      <c r="V46" s="252">
        <v>0</v>
      </c>
      <c r="W46" s="252">
        <v>1447</v>
      </c>
      <c r="X46" s="252">
        <v>0</v>
      </c>
      <c r="Y46" s="253">
        <v>587</v>
      </c>
      <c r="Z46" s="12">
        <f t="shared" si="1"/>
        <v>1847</v>
      </c>
      <c r="AA46" s="113">
        <v>1296</v>
      </c>
      <c r="AB46" s="252">
        <v>39</v>
      </c>
      <c r="AC46" s="252">
        <v>512</v>
      </c>
      <c r="AD46" s="253">
        <v>0</v>
      </c>
      <c r="AE46" s="33">
        <v>1140</v>
      </c>
      <c r="AF46" s="252">
        <v>0</v>
      </c>
      <c r="AG46" s="252">
        <v>0</v>
      </c>
      <c r="AH46" s="252">
        <v>0</v>
      </c>
      <c r="AI46" s="17">
        <f t="shared" si="4"/>
        <v>1140</v>
      </c>
      <c r="AJ46" s="12">
        <f t="shared" si="2"/>
        <v>329</v>
      </c>
      <c r="AK46" s="113">
        <v>329</v>
      </c>
      <c r="AL46" s="252">
        <v>0</v>
      </c>
      <c r="AM46" s="255">
        <v>0</v>
      </c>
      <c r="AN46" s="254">
        <v>3199</v>
      </c>
      <c r="AO46" s="253">
        <v>3</v>
      </c>
    </row>
    <row r="47" spans="1:41" ht="30">
      <c r="A47" s="18">
        <v>520058</v>
      </c>
      <c r="B47" s="219">
        <v>38</v>
      </c>
      <c r="C47" s="19" t="s">
        <v>85</v>
      </c>
      <c r="D47" s="12">
        <f t="shared" si="3"/>
        <v>24828</v>
      </c>
      <c r="E47" s="113">
        <v>23808</v>
      </c>
      <c r="F47" s="216">
        <v>2449</v>
      </c>
      <c r="G47" s="216">
        <v>2012</v>
      </c>
      <c r="H47" s="216">
        <v>0</v>
      </c>
      <c r="I47" s="216">
        <v>0</v>
      </c>
      <c r="J47" s="216">
        <v>0</v>
      </c>
      <c r="K47" s="216">
        <v>0</v>
      </c>
      <c r="L47" s="217">
        <v>1020</v>
      </c>
      <c r="M47" s="215">
        <f t="shared" si="0"/>
        <v>17552</v>
      </c>
      <c r="N47" s="252">
        <v>15203</v>
      </c>
      <c r="O47" s="252">
        <v>0</v>
      </c>
      <c r="P47" s="252">
        <v>0</v>
      </c>
      <c r="Q47" s="252">
        <v>636</v>
      </c>
      <c r="R47" s="252">
        <v>155</v>
      </c>
      <c r="S47" s="252">
        <v>0</v>
      </c>
      <c r="T47" s="252">
        <v>0</v>
      </c>
      <c r="U47" s="252">
        <v>0</v>
      </c>
      <c r="V47" s="252">
        <v>0</v>
      </c>
      <c r="W47" s="252">
        <v>1029</v>
      </c>
      <c r="X47" s="252">
        <v>0</v>
      </c>
      <c r="Y47" s="253">
        <v>2349</v>
      </c>
      <c r="Z47" s="12">
        <f t="shared" si="1"/>
        <v>3616</v>
      </c>
      <c r="AA47" s="113">
        <v>2905</v>
      </c>
      <c r="AB47" s="252">
        <v>52</v>
      </c>
      <c r="AC47" s="252">
        <v>659</v>
      </c>
      <c r="AD47" s="253">
        <v>0</v>
      </c>
      <c r="AE47" s="33">
        <v>994</v>
      </c>
      <c r="AF47" s="252">
        <v>0</v>
      </c>
      <c r="AG47" s="252">
        <v>0</v>
      </c>
      <c r="AH47" s="252">
        <v>0</v>
      </c>
      <c r="AI47" s="17">
        <f t="shared" si="4"/>
        <v>994</v>
      </c>
      <c r="AJ47" s="12">
        <f t="shared" si="2"/>
        <v>367</v>
      </c>
      <c r="AK47" s="113">
        <v>367</v>
      </c>
      <c r="AL47" s="252">
        <v>0</v>
      </c>
      <c r="AM47" s="255">
        <v>0</v>
      </c>
      <c r="AN47" s="254">
        <v>2815</v>
      </c>
      <c r="AO47" s="253">
        <v>4</v>
      </c>
    </row>
    <row r="48" spans="1:41" ht="30">
      <c r="A48" s="18">
        <v>520059</v>
      </c>
      <c r="B48" s="219">
        <v>39</v>
      </c>
      <c r="C48" s="19" t="s">
        <v>86</v>
      </c>
      <c r="D48" s="12">
        <f t="shared" si="3"/>
        <v>264</v>
      </c>
      <c r="E48" s="113">
        <v>247</v>
      </c>
      <c r="F48" s="216">
        <v>16</v>
      </c>
      <c r="G48" s="216">
        <v>20</v>
      </c>
      <c r="H48" s="216">
        <v>0</v>
      </c>
      <c r="I48" s="216">
        <v>0</v>
      </c>
      <c r="J48" s="216">
        <v>0</v>
      </c>
      <c r="K48" s="216">
        <v>0</v>
      </c>
      <c r="L48" s="217">
        <v>17</v>
      </c>
      <c r="M48" s="215">
        <f t="shared" si="0"/>
        <v>508</v>
      </c>
      <c r="N48" s="252">
        <v>384</v>
      </c>
      <c r="O48" s="252">
        <v>0</v>
      </c>
      <c r="P48" s="252">
        <v>0</v>
      </c>
      <c r="Q48" s="252">
        <v>302</v>
      </c>
      <c r="R48" s="252">
        <v>128</v>
      </c>
      <c r="S48" s="252">
        <v>0</v>
      </c>
      <c r="T48" s="252">
        <v>0</v>
      </c>
      <c r="U48" s="252">
        <v>0</v>
      </c>
      <c r="V48" s="252">
        <v>0</v>
      </c>
      <c r="W48" s="252">
        <v>31</v>
      </c>
      <c r="X48" s="252">
        <v>0</v>
      </c>
      <c r="Y48" s="253">
        <v>124</v>
      </c>
      <c r="Z48" s="12">
        <f t="shared" si="1"/>
        <v>132</v>
      </c>
      <c r="AA48" s="113">
        <v>90</v>
      </c>
      <c r="AB48" s="252">
        <v>2</v>
      </c>
      <c r="AC48" s="252">
        <v>40</v>
      </c>
      <c r="AD48" s="253">
        <v>0</v>
      </c>
      <c r="AE48" s="33">
        <v>22</v>
      </c>
      <c r="AF48" s="252">
        <v>0</v>
      </c>
      <c r="AG48" s="252">
        <v>0</v>
      </c>
      <c r="AH48" s="252">
        <v>0</v>
      </c>
      <c r="AI48" s="17">
        <f t="shared" si="4"/>
        <v>22</v>
      </c>
      <c r="AJ48" s="12">
        <f t="shared" si="2"/>
        <v>4</v>
      </c>
      <c r="AK48" s="113">
        <v>4</v>
      </c>
      <c r="AL48" s="252">
        <v>0</v>
      </c>
      <c r="AM48" s="255">
        <v>0</v>
      </c>
      <c r="AN48" s="254">
        <v>38</v>
      </c>
      <c r="AO48" s="253">
        <v>1</v>
      </c>
    </row>
    <row r="49" spans="1:41" ht="30">
      <c r="A49" s="18">
        <v>520060</v>
      </c>
      <c r="B49" s="219">
        <v>40</v>
      </c>
      <c r="C49" s="19" t="s">
        <v>87</v>
      </c>
      <c r="D49" s="12">
        <f t="shared" si="3"/>
        <v>126535</v>
      </c>
      <c r="E49" s="113">
        <v>120329</v>
      </c>
      <c r="F49" s="216">
        <v>15094</v>
      </c>
      <c r="G49" s="216">
        <v>7744</v>
      </c>
      <c r="H49" s="216">
        <v>0</v>
      </c>
      <c r="I49" s="216">
        <v>0</v>
      </c>
      <c r="J49" s="216">
        <v>0</v>
      </c>
      <c r="K49" s="216">
        <v>4160</v>
      </c>
      <c r="L49" s="217">
        <v>2046</v>
      </c>
      <c r="M49" s="215">
        <f t="shared" si="0"/>
        <v>99130</v>
      </c>
      <c r="N49" s="252">
        <v>96435</v>
      </c>
      <c r="O49" s="252">
        <v>321</v>
      </c>
      <c r="P49" s="252">
        <v>13</v>
      </c>
      <c r="Q49" s="252">
        <v>7571</v>
      </c>
      <c r="R49" s="252">
        <v>2986</v>
      </c>
      <c r="S49" s="252">
        <v>7</v>
      </c>
      <c r="T49" s="252">
        <v>990</v>
      </c>
      <c r="U49" s="252">
        <v>374</v>
      </c>
      <c r="V49" s="252">
        <v>0</v>
      </c>
      <c r="W49" s="252">
        <v>9295</v>
      </c>
      <c r="X49" s="252">
        <v>0</v>
      </c>
      <c r="Y49" s="253">
        <v>2695</v>
      </c>
      <c r="Z49" s="12">
        <f t="shared" si="1"/>
        <v>23944</v>
      </c>
      <c r="AA49" s="113">
        <v>18567</v>
      </c>
      <c r="AB49" s="252">
        <v>31</v>
      </c>
      <c r="AC49" s="252">
        <v>5346</v>
      </c>
      <c r="AD49" s="253">
        <v>0</v>
      </c>
      <c r="AE49" s="33">
        <v>8246</v>
      </c>
      <c r="AF49" s="252">
        <v>0</v>
      </c>
      <c r="AG49" s="252">
        <v>0</v>
      </c>
      <c r="AH49" s="252">
        <v>0</v>
      </c>
      <c r="AI49" s="17">
        <f t="shared" si="4"/>
        <v>8246</v>
      </c>
      <c r="AJ49" s="12">
        <f t="shared" si="2"/>
        <v>2677</v>
      </c>
      <c r="AK49" s="113">
        <v>2677</v>
      </c>
      <c r="AL49" s="252">
        <v>0</v>
      </c>
      <c r="AM49" s="255">
        <v>0</v>
      </c>
      <c r="AN49" s="254">
        <v>19252</v>
      </c>
      <c r="AO49" s="253">
        <v>1</v>
      </c>
    </row>
    <row r="50" spans="1:41" ht="30">
      <c r="A50" s="18">
        <v>520061</v>
      </c>
      <c r="B50" s="219">
        <v>41</v>
      </c>
      <c r="C50" s="19" t="s">
        <v>88</v>
      </c>
      <c r="D50" s="12">
        <f t="shared" si="3"/>
        <v>4558</v>
      </c>
      <c r="E50" s="113">
        <v>4152</v>
      </c>
      <c r="F50" s="216">
        <v>658</v>
      </c>
      <c r="G50" s="216">
        <v>645</v>
      </c>
      <c r="H50" s="216">
        <v>0</v>
      </c>
      <c r="I50" s="216">
        <v>0</v>
      </c>
      <c r="J50" s="216">
        <v>0</v>
      </c>
      <c r="K50" s="216">
        <v>0</v>
      </c>
      <c r="L50" s="217">
        <v>406</v>
      </c>
      <c r="M50" s="215">
        <f t="shared" si="0"/>
        <v>2784</v>
      </c>
      <c r="N50" s="252">
        <v>2351</v>
      </c>
      <c r="O50" s="252">
        <v>301</v>
      </c>
      <c r="P50" s="252">
        <v>0</v>
      </c>
      <c r="Q50" s="252">
        <v>1210</v>
      </c>
      <c r="R50" s="252">
        <v>714</v>
      </c>
      <c r="S50" s="252">
        <v>0</v>
      </c>
      <c r="T50" s="252">
        <v>84</v>
      </c>
      <c r="U50" s="252">
        <v>7</v>
      </c>
      <c r="V50" s="252">
        <v>0</v>
      </c>
      <c r="W50" s="252">
        <v>268</v>
      </c>
      <c r="X50" s="252">
        <v>0</v>
      </c>
      <c r="Y50" s="253">
        <v>433</v>
      </c>
      <c r="Z50" s="12">
        <f t="shared" si="1"/>
        <v>1158</v>
      </c>
      <c r="AA50" s="113">
        <v>853</v>
      </c>
      <c r="AB50" s="252">
        <v>35</v>
      </c>
      <c r="AC50" s="252">
        <v>270</v>
      </c>
      <c r="AD50" s="253">
        <v>0</v>
      </c>
      <c r="AE50" s="33">
        <v>317</v>
      </c>
      <c r="AF50" s="252">
        <v>0</v>
      </c>
      <c r="AG50" s="252">
        <v>0</v>
      </c>
      <c r="AH50" s="252">
        <v>0</v>
      </c>
      <c r="AI50" s="17">
        <f t="shared" si="4"/>
        <v>317</v>
      </c>
      <c r="AJ50" s="12">
        <f t="shared" si="2"/>
        <v>114</v>
      </c>
      <c r="AK50" s="113">
        <v>114</v>
      </c>
      <c r="AL50" s="252">
        <v>0</v>
      </c>
      <c r="AM50" s="255">
        <v>0</v>
      </c>
      <c r="AN50" s="254">
        <v>842</v>
      </c>
      <c r="AO50" s="253">
        <v>1</v>
      </c>
    </row>
    <row r="51" spans="1:41" ht="30">
      <c r="A51" s="18">
        <v>520062</v>
      </c>
      <c r="B51" s="219">
        <v>42</v>
      </c>
      <c r="C51" s="19" t="s">
        <v>89</v>
      </c>
      <c r="D51" s="12">
        <f t="shared" si="3"/>
        <v>1878</v>
      </c>
      <c r="E51" s="113">
        <v>1748</v>
      </c>
      <c r="F51" s="216">
        <v>105</v>
      </c>
      <c r="G51" s="216">
        <v>127</v>
      </c>
      <c r="H51" s="216">
        <v>0</v>
      </c>
      <c r="I51" s="216">
        <v>0</v>
      </c>
      <c r="J51" s="216">
        <v>0</v>
      </c>
      <c r="K51" s="216">
        <v>0</v>
      </c>
      <c r="L51" s="217">
        <v>130</v>
      </c>
      <c r="M51" s="215">
        <f t="shared" si="0"/>
        <v>1713</v>
      </c>
      <c r="N51" s="252">
        <v>1394</v>
      </c>
      <c r="O51" s="252">
        <v>0</v>
      </c>
      <c r="P51" s="252">
        <v>0</v>
      </c>
      <c r="Q51" s="252">
        <v>677</v>
      </c>
      <c r="R51" s="252">
        <v>352</v>
      </c>
      <c r="S51" s="252">
        <v>0</v>
      </c>
      <c r="T51" s="252">
        <v>0</v>
      </c>
      <c r="U51" s="252">
        <v>0</v>
      </c>
      <c r="V51" s="252">
        <v>0</v>
      </c>
      <c r="W51" s="252">
        <v>106</v>
      </c>
      <c r="X51" s="252">
        <v>0</v>
      </c>
      <c r="Y51" s="253">
        <v>319</v>
      </c>
      <c r="Z51" s="12">
        <f t="shared" si="1"/>
        <v>442</v>
      </c>
      <c r="AA51" s="113">
        <v>201</v>
      </c>
      <c r="AB51" s="252">
        <v>3</v>
      </c>
      <c r="AC51" s="252">
        <v>238</v>
      </c>
      <c r="AD51" s="253">
        <v>0</v>
      </c>
      <c r="AE51" s="33">
        <v>139</v>
      </c>
      <c r="AF51" s="252">
        <v>0</v>
      </c>
      <c r="AG51" s="252">
        <v>0</v>
      </c>
      <c r="AH51" s="252">
        <v>0</v>
      </c>
      <c r="AI51" s="17">
        <f t="shared" si="4"/>
        <v>139</v>
      </c>
      <c r="AJ51" s="12">
        <f t="shared" si="2"/>
        <v>47</v>
      </c>
      <c r="AK51" s="113">
        <v>47</v>
      </c>
      <c r="AL51" s="252">
        <v>0</v>
      </c>
      <c r="AM51" s="255">
        <v>0</v>
      </c>
      <c r="AN51" s="254">
        <v>347</v>
      </c>
      <c r="AO51" s="253">
        <v>1</v>
      </c>
    </row>
    <row r="52" spans="1:41" ht="30">
      <c r="A52" s="18">
        <v>520063</v>
      </c>
      <c r="B52" s="219">
        <v>43</v>
      </c>
      <c r="C52" s="19" t="s">
        <v>90</v>
      </c>
      <c r="D52" s="12">
        <f t="shared" si="3"/>
        <v>5483</v>
      </c>
      <c r="E52" s="113">
        <v>4815</v>
      </c>
      <c r="F52" s="216">
        <v>365</v>
      </c>
      <c r="G52" s="216">
        <v>648</v>
      </c>
      <c r="H52" s="216">
        <v>0</v>
      </c>
      <c r="I52" s="216">
        <v>0</v>
      </c>
      <c r="J52" s="216">
        <v>0</v>
      </c>
      <c r="K52" s="216">
        <v>0</v>
      </c>
      <c r="L52" s="217">
        <v>668</v>
      </c>
      <c r="M52" s="215">
        <f t="shared" si="0"/>
        <v>4466</v>
      </c>
      <c r="N52" s="252">
        <v>3516</v>
      </c>
      <c r="O52" s="252">
        <v>143</v>
      </c>
      <c r="P52" s="252">
        <v>0</v>
      </c>
      <c r="Q52" s="252">
        <v>167</v>
      </c>
      <c r="R52" s="252">
        <v>135</v>
      </c>
      <c r="S52" s="252">
        <v>0</v>
      </c>
      <c r="T52" s="252">
        <v>0</v>
      </c>
      <c r="U52" s="252">
        <v>67</v>
      </c>
      <c r="V52" s="252">
        <v>0</v>
      </c>
      <c r="W52" s="252">
        <v>309</v>
      </c>
      <c r="X52" s="252">
        <v>0</v>
      </c>
      <c r="Y52" s="253">
        <v>950</v>
      </c>
      <c r="Z52" s="12">
        <f t="shared" si="1"/>
        <v>1252</v>
      </c>
      <c r="AA52" s="113">
        <v>735</v>
      </c>
      <c r="AB52" s="252">
        <v>28</v>
      </c>
      <c r="AC52" s="252">
        <v>489</v>
      </c>
      <c r="AD52" s="253">
        <v>0</v>
      </c>
      <c r="AE52" s="33">
        <v>464</v>
      </c>
      <c r="AF52" s="252">
        <v>0</v>
      </c>
      <c r="AG52" s="252">
        <v>25</v>
      </c>
      <c r="AH52" s="252">
        <v>0</v>
      </c>
      <c r="AI52" s="17">
        <f t="shared" si="4"/>
        <v>464</v>
      </c>
      <c r="AJ52" s="12">
        <f t="shared" si="2"/>
        <v>140</v>
      </c>
      <c r="AK52" s="113">
        <v>140</v>
      </c>
      <c r="AL52" s="252">
        <v>11</v>
      </c>
      <c r="AM52" s="255">
        <v>0</v>
      </c>
      <c r="AN52" s="254">
        <v>906</v>
      </c>
      <c r="AO52" s="253">
        <v>2</v>
      </c>
    </row>
    <row r="53" spans="1:41" ht="30">
      <c r="A53" s="18">
        <v>520064</v>
      </c>
      <c r="B53" s="219">
        <v>44</v>
      </c>
      <c r="C53" s="19" t="s">
        <v>91</v>
      </c>
      <c r="D53" s="12">
        <f t="shared" si="3"/>
        <v>4461</v>
      </c>
      <c r="E53" s="113">
        <v>3876</v>
      </c>
      <c r="F53" s="216">
        <v>539</v>
      </c>
      <c r="G53" s="216">
        <v>324</v>
      </c>
      <c r="H53" s="216">
        <v>0</v>
      </c>
      <c r="I53" s="216">
        <v>0</v>
      </c>
      <c r="J53" s="216">
        <v>0</v>
      </c>
      <c r="K53" s="216">
        <v>0</v>
      </c>
      <c r="L53" s="217">
        <v>585</v>
      </c>
      <c r="M53" s="215">
        <f t="shared" si="0"/>
        <v>3284</v>
      </c>
      <c r="N53" s="252">
        <v>2833</v>
      </c>
      <c r="O53" s="252">
        <v>0</v>
      </c>
      <c r="P53" s="252">
        <v>0</v>
      </c>
      <c r="Q53" s="252">
        <v>750</v>
      </c>
      <c r="R53" s="252">
        <v>318</v>
      </c>
      <c r="S53" s="252">
        <v>0</v>
      </c>
      <c r="T53" s="252">
        <v>0</v>
      </c>
      <c r="U53" s="252">
        <v>1</v>
      </c>
      <c r="V53" s="252">
        <v>0</v>
      </c>
      <c r="W53" s="252">
        <v>103</v>
      </c>
      <c r="X53" s="252">
        <v>0</v>
      </c>
      <c r="Y53" s="253">
        <v>451</v>
      </c>
      <c r="Z53" s="12">
        <f t="shared" si="1"/>
        <v>826</v>
      </c>
      <c r="AA53" s="113">
        <v>546</v>
      </c>
      <c r="AB53" s="252">
        <v>31</v>
      </c>
      <c r="AC53" s="252">
        <v>249</v>
      </c>
      <c r="AD53" s="253">
        <v>0</v>
      </c>
      <c r="AE53" s="33">
        <v>145</v>
      </c>
      <c r="AF53" s="252">
        <v>0</v>
      </c>
      <c r="AG53" s="252">
        <v>0</v>
      </c>
      <c r="AH53" s="252">
        <v>0</v>
      </c>
      <c r="AI53" s="17">
        <f t="shared" si="4"/>
        <v>145</v>
      </c>
      <c r="AJ53" s="12">
        <f t="shared" si="2"/>
        <v>59</v>
      </c>
      <c r="AK53" s="113">
        <v>59</v>
      </c>
      <c r="AL53" s="252">
        <v>0</v>
      </c>
      <c r="AM53" s="255">
        <v>0</v>
      </c>
      <c r="AN53" s="254">
        <v>353</v>
      </c>
      <c r="AO53" s="253">
        <v>1</v>
      </c>
    </row>
    <row r="54" spans="1:41" ht="30">
      <c r="A54" s="18">
        <v>520065</v>
      </c>
      <c r="B54" s="219">
        <v>45</v>
      </c>
      <c r="C54" s="19" t="s">
        <v>92</v>
      </c>
      <c r="D54" s="12">
        <f t="shared" si="3"/>
        <v>20234</v>
      </c>
      <c r="E54" s="113">
        <v>18517</v>
      </c>
      <c r="F54" s="216">
        <v>1376</v>
      </c>
      <c r="G54" s="216">
        <v>1725</v>
      </c>
      <c r="H54" s="216">
        <v>0</v>
      </c>
      <c r="I54" s="216">
        <v>0</v>
      </c>
      <c r="J54" s="216">
        <v>0</v>
      </c>
      <c r="K54" s="216">
        <v>604</v>
      </c>
      <c r="L54" s="217">
        <v>1113</v>
      </c>
      <c r="M54" s="215">
        <f t="shared" si="0"/>
        <v>12508</v>
      </c>
      <c r="N54" s="252">
        <v>9258</v>
      </c>
      <c r="O54" s="252">
        <v>775</v>
      </c>
      <c r="P54" s="252">
        <v>322</v>
      </c>
      <c r="Q54" s="252">
        <v>84</v>
      </c>
      <c r="R54" s="252">
        <v>217</v>
      </c>
      <c r="S54" s="252">
        <v>0</v>
      </c>
      <c r="T54" s="252">
        <v>32</v>
      </c>
      <c r="U54" s="252">
        <v>54</v>
      </c>
      <c r="V54" s="252">
        <v>0</v>
      </c>
      <c r="W54" s="252">
        <v>788</v>
      </c>
      <c r="X54" s="252">
        <v>0</v>
      </c>
      <c r="Y54" s="253">
        <v>3250</v>
      </c>
      <c r="Z54" s="12">
        <f t="shared" si="1"/>
        <v>6935</v>
      </c>
      <c r="AA54" s="113">
        <v>5145</v>
      </c>
      <c r="AB54" s="252">
        <v>31</v>
      </c>
      <c r="AC54" s="252">
        <v>1010</v>
      </c>
      <c r="AD54" s="253">
        <v>749</v>
      </c>
      <c r="AE54" s="33">
        <v>1386</v>
      </c>
      <c r="AF54" s="252">
        <v>0</v>
      </c>
      <c r="AG54" s="252">
        <v>202</v>
      </c>
      <c r="AH54" s="252">
        <v>45</v>
      </c>
      <c r="AI54" s="17">
        <f t="shared" si="4"/>
        <v>1431</v>
      </c>
      <c r="AJ54" s="12">
        <f t="shared" si="2"/>
        <v>611</v>
      </c>
      <c r="AK54" s="113">
        <v>611</v>
      </c>
      <c r="AL54" s="252">
        <v>50</v>
      </c>
      <c r="AM54" s="255">
        <v>0</v>
      </c>
      <c r="AN54" s="254">
        <v>2494</v>
      </c>
      <c r="AO54" s="253">
        <v>4</v>
      </c>
    </row>
    <row r="55" spans="1:41" ht="30">
      <c r="A55" s="18">
        <v>520069</v>
      </c>
      <c r="B55" s="219">
        <v>46</v>
      </c>
      <c r="C55" s="19" t="s">
        <v>93</v>
      </c>
      <c r="D55" s="12">
        <f t="shared" si="3"/>
        <v>10349</v>
      </c>
      <c r="E55" s="113">
        <v>9479</v>
      </c>
      <c r="F55" s="216">
        <v>1061</v>
      </c>
      <c r="G55" s="216">
        <v>875</v>
      </c>
      <c r="H55" s="216">
        <v>0</v>
      </c>
      <c r="I55" s="216">
        <v>0</v>
      </c>
      <c r="J55" s="216">
        <v>0</v>
      </c>
      <c r="K55" s="216">
        <v>0</v>
      </c>
      <c r="L55" s="217">
        <v>870</v>
      </c>
      <c r="M55" s="215">
        <f t="shared" si="0"/>
        <v>5921</v>
      </c>
      <c r="N55" s="252">
        <v>4464</v>
      </c>
      <c r="O55" s="252">
        <v>0</v>
      </c>
      <c r="P55" s="252">
        <v>0</v>
      </c>
      <c r="Q55" s="252">
        <v>493</v>
      </c>
      <c r="R55" s="252">
        <v>210</v>
      </c>
      <c r="S55" s="252">
        <v>0</v>
      </c>
      <c r="T55" s="252">
        <v>0</v>
      </c>
      <c r="U55" s="252">
        <v>12</v>
      </c>
      <c r="V55" s="252">
        <v>0</v>
      </c>
      <c r="W55" s="252">
        <v>574</v>
      </c>
      <c r="X55" s="252">
        <v>0</v>
      </c>
      <c r="Y55" s="253">
        <v>1457</v>
      </c>
      <c r="Z55" s="12">
        <f t="shared" si="1"/>
        <v>2224</v>
      </c>
      <c r="AA55" s="113">
        <v>1825</v>
      </c>
      <c r="AB55" s="252">
        <v>13</v>
      </c>
      <c r="AC55" s="252">
        <v>386</v>
      </c>
      <c r="AD55" s="253">
        <v>0</v>
      </c>
      <c r="AE55" s="33">
        <v>544</v>
      </c>
      <c r="AF55" s="252">
        <v>0</v>
      </c>
      <c r="AG55" s="252">
        <v>0</v>
      </c>
      <c r="AH55" s="252">
        <v>0</v>
      </c>
      <c r="AI55" s="17">
        <f t="shared" si="4"/>
        <v>544</v>
      </c>
      <c r="AJ55" s="12">
        <f t="shared" si="2"/>
        <v>206</v>
      </c>
      <c r="AK55" s="113">
        <v>206</v>
      </c>
      <c r="AL55" s="252">
        <v>0</v>
      </c>
      <c r="AM55" s="255">
        <v>0</v>
      </c>
      <c r="AN55" s="254">
        <v>1265</v>
      </c>
      <c r="AO55" s="253">
        <v>2</v>
      </c>
    </row>
    <row r="56" spans="1:41" ht="30">
      <c r="A56" s="18">
        <v>520070</v>
      </c>
      <c r="B56" s="219">
        <v>47</v>
      </c>
      <c r="C56" s="19" t="s">
        <v>94</v>
      </c>
      <c r="D56" s="12">
        <f t="shared" si="3"/>
        <v>3055</v>
      </c>
      <c r="E56" s="113">
        <v>2631</v>
      </c>
      <c r="F56" s="216">
        <v>413</v>
      </c>
      <c r="G56" s="216">
        <v>443</v>
      </c>
      <c r="H56" s="216">
        <v>0</v>
      </c>
      <c r="I56" s="216">
        <v>0</v>
      </c>
      <c r="J56" s="216">
        <v>0</v>
      </c>
      <c r="K56" s="216">
        <v>0</v>
      </c>
      <c r="L56" s="217">
        <v>424</v>
      </c>
      <c r="M56" s="215">
        <f t="shared" si="0"/>
        <v>4068</v>
      </c>
      <c r="N56" s="252">
        <v>3219</v>
      </c>
      <c r="O56" s="252">
        <v>0</v>
      </c>
      <c r="P56" s="252">
        <v>0</v>
      </c>
      <c r="Q56" s="252">
        <v>325</v>
      </c>
      <c r="R56" s="252">
        <v>243</v>
      </c>
      <c r="S56" s="252">
        <v>0</v>
      </c>
      <c r="T56" s="252">
        <v>26</v>
      </c>
      <c r="U56" s="252">
        <v>0</v>
      </c>
      <c r="V56" s="252">
        <v>0</v>
      </c>
      <c r="W56" s="252">
        <v>243</v>
      </c>
      <c r="X56" s="252">
        <v>0</v>
      </c>
      <c r="Y56" s="253">
        <v>849</v>
      </c>
      <c r="Z56" s="12">
        <f t="shared" si="1"/>
        <v>977</v>
      </c>
      <c r="AA56" s="113">
        <v>752</v>
      </c>
      <c r="AB56" s="252">
        <v>23</v>
      </c>
      <c r="AC56" s="252">
        <v>202</v>
      </c>
      <c r="AD56" s="253">
        <v>0</v>
      </c>
      <c r="AE56" s="33">
        <v>209</v>
      </c>
      <c r="AF56" s="252">
        <v>0</v>
      </c>
      <c r="AG56" s="252">
        <v>0</v>
      </c>
      <c r="AH56" s="252">
        <v>0</v>
      </c>
      <c r="AI56" s="17">
        <f t="shared" si="4"/>
        <v>209</v>
      </c>
      <c r="AJ56" s="12">
        <f t="shared" si="2"/>
        <v>35</v>
      </c>
      <c r="AK56" s="113">
        <v>35</v>
      </c>
      <c r="AL56" s="252">
        <v>3</v>
      </c>
      <c r="AM56" s="255">
        <v>0</v>
      </c>
      <c r="AN56" s="254">
        <v>604</v>
      </c>
      <c r="AO56" s="253">
        <v>4</v>
      </c>
    </row>
    <row r="57" spans="1:41" ht="30">
      <c r="A57" s="18">
        <v>520071</v>
      </c>
      <c r="B57" s="219">
        <v>48</v>
      </c>
      <c r="C57" s="19" t="s">
        <v>95</v>
      </c>
      <c r="D57" s="12">
        <f t="shared" si="3"/>
        <v>1088</v>
      </c>
      <c r="E57" s="113">
        <v>943</v>
      </c>
      <c r="F57" s="216">
        <v>98</v>
      </c>
      <c r="G57" s="216">
        <v>95</v>
      </c>
      <c r="H57" s="216">
        <v>0</v>
      </c>
      <c r="I57" s="216">
        <v>0</v>
      </c>
      <c r="J57" s="216">
        <v>0</v>
      </c>
      <c r="K57" s="216">
        <v>0</v>
      </c>
      <c r="L57" s="217">
        <v>145</v>
      </c>
      <c r="M57" s="215">
        <f t="shared" si="0"/>
        <v>969</v>
      </c>
      <c r="N57" s="252">
        <v>865</v>
      </c>
      <c r="O57" s="252">
        <v>0</v>
      </c>
      <c r="P57" s="252">
        <v>0</v>
      </c>
      <c r="Q57" s="252">
        <v>500</v>
      </c>
      <c r="R57" s="252">
        <v>264</v>
      </c>
      <c r="S57" s="252">
        <v>0</v>
      </c>
      <c r="T57" s="252">
        <v>0</v>
      </c>
      <c r="U57" s="252">
        <v>0</v>
      </c>
      <c r="V57" s="252">
        <v>0</v>
      </c>
      <c r="W57" s="252">
        <v>27</v>
      </c>
      <c r="X57" s="252">
        <v>0</v>
      </c>
      <c r="Y57" s="253">
        <v>104</v>
      </c>
      <c r="Z57" s="12">
        <f t="shared" si="1"/>
        <v>291</v>
      </c>
      <c r="AA57" s="113">
        <v>171</v>
      </c>
      <c r="AB57" s="252">
        <v>5</v>
      </c>
      <c r="AC57" s="252">
        <v>115</v>
      </c>
      <c r="AD57" s="253">
        <v>0</v>
      </c>
      <c r="AE57" s="33">
        <v>69</v>
      </c>
      <c r="AF57" s="252">
        <v>0</v>
      </c>
      <c r="AG57" s="252">
        <v>1</v>
      </c>
      <c r="AH57" s="252">
        <v>0</v>
      </c>
      <c r="AI57" s="17">
        <f t="shared" si="4"/>
        <v>69</v>
      </c>
      <c r="AJ57" s="12">
        <f t="shared" si="2"/>
        <v>29</v>
      </c>
      <c r="AK57" s="113">
        <v>29</v>
      </c>
      <c r="AL57" s="252">
        <v>0</v>
      </c>
      <c r="AM57" s="255">
        <v>0</v>
      </c>
      <c r="AN57" s="254">
        <v>176</v>
      </c>
      <c r="AO57" s="253">
        <v>1</v>
      </c>
    </row>
    <row r="58" spans="1:41" ht="30">
      <c r="A58" s="18">
        <v>520072</v>
      </c>
      <c r="B58" s="219">
        <v>49</v>
      </c>
      <c r="C58" s="19" t="s">
        <v>96</v>
      </c>
      <c r="D58" s="12">
        <f t="shared" si="3"/>
        <v>3297</v>
      </c>
      <c r="E58" s="113">
        <v>2672</v>
      </c>
      <c r="F58" s="216">
        <v>256</v>
      </c>
      <c r="G58" s="216">
        <v>213</v>
      </c>
      <c r="H58" s="216">
        <v>0</v>
      </c>
      <c r="I58" s="216">
        <v>0</v>
      </c>
      <c r="J58" s="216">
        <v>0</v>
      </c>
      <c r="K58" s="216">
        <v>0</v>
      </c>
      <c r="L58" s="217">
        <v>625</v>
      </c>
      <c r="M58" s="215">
        <f t="shared" si="0"/>
        <v>3122</v>
      </c>
      <c r="N58" s="252">
        <v>2798</v>
      </c>
      <c r="O58" s="252">
        <v>73</v>
      </c>
      <c r="P58" s="252">
        <v>0</v>
      </c>
      <c r="Q58" s="252">
        <v>114</v>
      </c>
      <c r="R58" s="252">
        <v>48</v>
      </c>
      <c r="S58" s="252">
        <v>0</v>
      </c>
      <c r="T58" s="252">
        <v>13</v>
      </c>
      <c r="U58" s="252">
        <v>4</v>
      </c>
      <c r="V58" s="252">
        <v>0</v>
      </c>
      <c r="W58" s="252">
        <v>162</v>
      </c>
      <c r="X58" s="252">
        <v>0</v>
      </c>
      <c r="Y58" s="253">
        <v>324</v>
      </c>
      <c r="Z58" s="12">
        <f t="shared" si="1"/>
        <v>861</v>
      </c>
      <c r="AA58" s="113">
        <v>715</v>
      </c>
      <c r="AB58" s="252">
        <v>14</v>
      </c>
      <c r="AC58" s="252">
        <v>132</v>
      </c>
      <c r="AD58" s="253">
        <v>0</v>
      </c>
      <c r="AE58" s="33">
        <v>199</v>
      </c>
      <c r="AF58" s="252">
        <v>0</v>
      </c>
      <c r="AG58" s="252">
        <v>4</v>
      </c>
      <c r="AH58" s="252">
        <v>0</v>
      </c>
      <c r="AI58" s="17">
        <f t="shared" si="4"/>
        <v>199</v>
      </c>
      <c r="AJ58" s="12">
        <f t="shared" si="2"/>
        <v>76</v>
      </c>
      <c r="AK58" s="113">
        <v>76</v>
      </c>
      <c r="AL58" s="252">
        <v>12</v>
      </c>
      <c r="AM58" s="255">
        <v>0</v>
      </c>
      <c r="AN58" s="254">
        <v>452</v>
      </c>
      <c r="AO58" s="253">
        <v>1</v>
      </c>
    </row>
    <row r="59" spans="1:41" ht="30">
      <c r="A59" s="18">
        <v>520073</v>
      </c>
      <c r="B59" s="219">
        <v>50</v>
      </c>
      <c r="C59" s="19" t="s">
        <v>97</v>
      </c>
      <c r="D59" s="12">
        <f t="shared" si="3"/>
        <v>5119</v>
      </c>
      <c r="E59" s="113">
        <v>4753</v>
      </c>
      <c r="F59" s="216">
        <v>621</v>
      </c>
      <c r="G59" s="216">
        <v>539</v>
      </c>
      <c r="H59" s="216">
        <v>0</v>
      </c>
      <c r="I59" s="216">
        <v>0</v>
      </c>
      <c r="J59" s="216">
        <v>0</v>
      </c>
      <c r="K59" s="216">
        <v>0</v>
      </c>
      <c r="L59" s="217">
        <v>366</v>
      </c>
      <c r="M59" s="215">
        <f t="shared" si="0"/>
        <v>6513</v>
      </c>
      <c r="N59" s="252">
        <v>5928</v>
      </c>
      <c r="O59" s="252">
        <v>1412</v>
      </c>
      <c r="P59" s="252">
        <v>18</v>
      </c>
      <c r="Q59" s="252">
        <v>1560</v>
      </c>
      <c r="R59" s="252">
        <v>444</v>
      </c>
      <c r="S59" s="252">
        <v>0</v>
      </c>
      <c r="T59" s="252">
        <v>0</v>
      </c>
      <c r="U59" s="252">
        <v>86</v>
      </c>
      <c r="V59" s="252">
        <v>0</v>
      </c>
      <c r="W59" s="252">
        <v>408</v>
      </c>
      <c r="X59" s="252">
        <v>0</v>
      </c>
      <c r="Y59" s="253">
        <v>585</v>
      </c>
      <c r="Z59" s="12">
        <f t="shared" si="1"/>
        <v>2538</v>
      </c>
      <c r="AA59" s="113">
        <v>1470</v>
      </c>
      <c r="AB59" s="252">
        <v>97</v>
      </c>
      <c r="AC59" s="252">
        <v>971</v>
      </c>
      <c r="AD59" s="253">
        <v>0</v>
      </c>
      <c r="AE59" s="33">
        <v>882</v>
      </c>
      <c r="AF59" s="252">
        <v>0</v>
      </c>
      <c r="AG59" s="252">
        <v>40</v>
      </c>
      <c r="AH59" s="252">
        <v>15</v>
      </c>
      <c r="AI59" s="17">
        <f t="shared" si="4"/>
        <v>897</v>
      </c>
      <c r="AJ59" s="12">
        <f t="shared" si="2"/>
        <v>217</v>
      </c>
      <c r="AK59" s="113">
        <v>217</v>
      </c>
      <c r="AL59" s="252">
        <v>18</v>
      </c>
      <c r="AM59" s="255">
        <v>0</v>
      </c>
      <c r="AN59" s="254">
        <v>1439</v>
      </c>
      <c r="AO59" s="253">
        <v>3</v>
      </c>
    </row>
    <row r="60" spans="1:41" ht="30">
      <c r="A60" s="18">
        <v>520074</v>
      </c>
      <c r="B60" s="219">
        <v>51</v>
      </c>
      <c r="C60" s="19" t="s">
        <v>98</v>
      </c>
      <c r="D60" s="12">
        <f t="shared" si="3"/>
        <v>3077</v>
      </c>
      <c r="E60" s="113">
        <v>2752</v>
      </c>
      <c r="F60" s="216">
        <v>603</v>
      </c>
      <c r="G60" s="216">
        <v>506</v>
      </c>
      <c r="H60" s="216">
        <v>0</v>
      </c>
      <c r="I60" s="216">
        <v>0</v>
      </c>
      <c r="J60" s="216">
        <v>0</v>
      </c>
      <c r="K60" s="216">
        <v>0</v>
      </c>
      <c r="L60" s="217">
        <v>325</v>
      </c>
      <c r="M60" s="215">
        <f t="shared" si="0"/>
        <v>2132</v>
      </c>
      <c r="N60" s="252">
        <v>1737</v>
      </c>
      <c r="O60" s="252">
        <v>105</v>
      </c>
      <c r="P60" s="252">
        <v>0</v>
      </c>
      <c r="Q60" s="252">
        <v>177</v>
      </c>
      <c r="R60" s="252">
        <v>75</v>
      </c>
      <c r="S60" s="252">
        <v>0</v>
      </c>
      <c r="T60" s="252">
        <v>21</v>
      </c>
      <c r="U60" s="252">
        <v>2</v>
      </c>
      <c r="V60" s="252">
        <v>0</v>
      </c>
      <c r="W60" s="252">
        <v>200</v>
      </c>
      <c r="X60" s="252">
        <v>0</v>
      </c>
      <c r="Y60" s="253">
        <v>395</v>
      </c>
      <c r="Z60" s="12">
        <f t="shared" si="1"/>
        <v>742</v>
      </c>
      <c r="AA60" s="113">
        <v>413</v>
      </c>
      <c r="AB60" s="252">
        <v>5</v>
      </c>
      <c r="AC60" s="252">
        <v>324</v>
      </c>
      <c r="AD60" s="253">
        <v>0</v>
      </c>
      <c r="AE60" s="33">
        <v>290</v>
      </c>
      <c r="AF60" s="252">
        <v>0</v>
      </c>
      <c r="AG60" s="252">
        <v>1</v>
      </c>
      <c r="AH60" s="252">
        <v>0</v>
      </c>
      <c r="AI60" s="17">
        <f t="shared" si="4"/>
        <v>290</v>
      </c>
      <c r="AJ60" s="12">
        <f t="shared" si="2"/>
        <v>73</v>
      </c>
      <c r="AK60" s="113">
        <v>73</v>
      </c>
      <c r="AL60" s="252">
        <v>1</v>
      </c>
      <c r="AM60" s="255">
        <v>0</v>
      </c>
      <c r="AN60" s="254">
        <v>520</v>
      </c>
      <c r="AO60" s="253">
        <v>1</v>
      </c>
    </row>
    <row r="61" spans="1:41" ht="30">
      <c r="A61" s="18">
        <v>520076</v>
      </c>
      <c r="B61" s="219">
        <v>52</v>
      </c>
      <c r="C61" s="19" t="s">
        <v>99</v>
      </c>
      <c r="D61" s="12">
        <f t="shared" si="3"/>
        <v>842</v>
      </c>
      <c r="E61" s="113">
        <v>716</v>
      </c>
      <c r="F61" s="216">
        <v>70</v>
      </c>
      <c r="G61" s="216">
        <v>65</v>
      </c>
      <c r="H61" s="216">
        <v>0</v>
      </c>
      <c r="I61" s="216">
        <v>0</v>
      </c>
      <c r="J61" s="216">
        <v>0</v>
      </c>
      <c r="K61" s="216">
        <v>0</v>
      </c>
      <c r="L61" s="217">
        <v>126</v>
      </c>
      <c r="M61" s="215">
        <f t="shared" si="0"/>
        <v>1057</v>
      </c>
      <c r="N61" s="252">
        <v>885</v>
      </c>
      <c r="O61" s="252">
        <v>0</v>
      </c>
      <c r="P61" s="252">
        <v>0</v>
      </c>
      <c r="Q61" s="252">
        <v>471</v>
      </c>
      <c r="R61" s="252">
        <v>200</v>
      </c>
      <c r="S61" s="252">
        <v>0</v>
      </c>
      <c r="T61" s="252">
        <v>56</v>
      </c>
      <c r="U61" s="252">
        <v>6</v>
      </c>
      <c r="V61" s="252">
        <v>0</v>
      </c>
      <c r="W61" s="252">
        <v>62</v>
      </c>
      <c r="X61" s="252">
        <v>0</v>
      </c>
      <c r="Y61" s="253">
        <v>172</v>
      </c>
      <c r="Z61" s="12">
        <f t="shared" si="1"/>
        <v>260</v>
      </c>
      <c r="AA61" s="113">
        <v>190</v>
      </c>
      <c r="AB61" s="252">
        <v>4</v>
      </c>
      <c r="AC61" s="252">
        <v>66</v>
      </c>
      <c r="AD61" s="253">
        <v>0</v>
      </c>
      <c r="AE61" s="33">
        <v>76</v>
      </c>
      <c r="AF61" s="252">
        <v>0</v>
      </c>
      <c r="AG61" s="252">
        <v>0</v>
      </c>
      <c r="AH61" s="252">
        <v>0</v>
      </c>
      <c r="AI61" s="17">
        <f t="shared" si="4"/>
        <v>76</v>
      </c>
      <c r="AJ61" s="12">
        <f t="shared" si="2"/>
        <v>44</v>
      </c>
      <c r="AK61" s="113">
        <v>44</v>
      </c>
      <c r="AL61" s="252">
        <v>0</v>
      </c>
      <c r="AM61" s="255">
        <v>0</v>
      </c>
      <c r="AN61" s="254">
        <v>257</v>
      </c>
      <c r="AO61" s="253">
        <v>1</v>
      </c>
    </row>
    <row r="62" spans="1:41" ht="30">
      <c r="A62" s="18">
        <v>520077</v>
      </c>
      <c r="B62" s="219">
        <v>53</v>
      </c>
      <c r="C62" s="19" t="s">
        <v>100</v>
      </c>
      <c r="D62" s="12">
        <f t="shared" si="3"/>
        <v>22317</v>
      </c>
      <c r="E62" s="113">
        <v>20292</v>
      </c>
      <c r="F62" s="216">
        <v>821</v>
      </c>
      <c r="G62" s="216">
        <v>2152</v>
      </c>
      <c r="H62" s="216">
        <v>0</v>
      </c>
      <c r="I62" s="216">
        <v>0</v>
      </c>
      <c r="J62" s="216">
        <v>0</v>
      </c>
      <c r="K62" s="216">
        <v>0</v>
      </c>
      <c r="L62" s="217">
        <v>2025</v>
      </c>
      <c r="M62" s="215">
        <f t="shared" si="0"/>
        <v>11719</v>
      </c>
      <c r="N62" s="252">
        <v>10787</v>
      </c>
      <c r="O62" s="252">
        <v>0</v>
      </c>
      <c r="P62" s="252">
        <v>0</v>
      </c>
      <c r="Q62" s="252">
        <v>435</v>
      </c>
      <c r="R62" s="252">
        <v>0</v>
      </c>
      <c r="S62" s="252">
        <v>0</v>
      </c>
      <c r="T62" s="252">
        <v>0</v>
      </c>
      <c r="U62" s="252">
        <v>0</v>
      </c>
      <c r="V62" s="252">
        <v>0</v>
      </c>
      <c r="W62" s="252">
        <v>1344</v>
      </c>
      <c r="X62" s="252">
        <v>0</v>
      </c>
      <c r="Y62" s="253">
        <v>932</v>
      </c>
      <c r="Z62" s="12">
        <f t="shared" si="1"/>
        <v>2130</v>
      </c>
      <c r="AA62" s="113">
        <v>1355</v>
      </c>
      <c r="AB62" s="252">
        <v>5</v>
      </c>
      <c r="AC62" s="252">
        <v>770</v>
      </c>
      <c r="AD62" s="253">
        <v>0</v>
      </c>
      <c r="AE62" s="33">
        <v>1258</v>
      </c>
      <c r="AF62" s="252">
        <v>0</v>
      </c>
      <c r="AG62" s="252">
        <v>0</v>
      </c>
      <c r="AH62" s="252">
        <v>0</v>
      </c>
      <c r="AI62" s="17">
        <f t="shared" si="4"/>
        <v>1258</v>
      </c>
      <c r="AJ62" s="12">
        <f t="shared" si="2"/>
        <v>372</v>
      </c>
      <c r="AK62" s="113">
        <v>372</v>
      </c>
      <c r="AL62" s="252">
        <v>0</v>
      </c>
      <c r="AM62" s="255">
        <v>0</v>
      </c>
      <c r="AN62" s="254">
        <v>3100</v>
      </c>
      <c r="AO62" s="253">
        <v>3</v>
      </c>
    </row>
    <row r="63" spans="1:41" ht="30">
      <c r="A63" s="18">
        <v>520078</v>
      </c>
      <c r="B63" s="219">
        <v>54</v>
      </c>
      <c r="C63" s="19" t="s">
        <v>101</v>
      </c>
      <c r="D63" s="12">
        <f t="shared" si="3"/>
        <v>4806</v>
      </c>
      <c r="E63" s="113">
        <v>4354</v>
      </c>
      <c r="F63" s="216">
        <v>332</v>
      </c>
      <c r="G63" s="216">
        <v>657</v>
      </c>
      <c r="H63" s="216">
        <v>0</v>
      </c>
      <c r="I63" s="216">
        <v>0</v>
      </c>
      <c r="J63" s="216">
        <v>0</v>
      </c>
      <c r="K63" s="216">
        <v>0</v>
      </c>
      <c r="L63" s="217">
        <v>452</v>
      </c>
      <c r="M63" s="215">
        <f t="shared" si="0"/>
        <v>3570</v>
      </c>
      <c r="N63" s="252">
        <v>2811</v>
      </c>
      <c r="O63" s="252">
        <v>0</v>
      </c>
      <c r="P63" s="252">
        <v>0</v>
      </c>
      <c r="Q63" s="252">
        <v>544</v>
      </c>
      <c r="R63" s="252">
        <v>130</v>
      </c>
      <c r="S63" s="252">
        <v>0</v>
      </c>
      <c r="T63" s="252">
        <v>0</v>
      </c>
      <c r="U63" s="252">
        <v>2</v>
      </c>
      <c r="V63" s="252">
        <v>0</v>
      </c>
      <c r="W63" s="252">
        <v>247</v>
      </c>
      <c r="X63" s="252">
        <v>0</v>
      </c>
      <c r="Y63" s="253">
        <v>759</v>
      </c>
      <c r="Z63" s="12">
        <f t="shared" si="1"/>
        <v>922</v>
      </c>
      <c r="AA63" s="113">
        <v>556</v>
      </c>
      <c r="AB63" s="252">
        <v>6</v>
      </c>
      <c r="AC63" s="252">
        <v>360</v>
      </c>
      <c r="AD63" s="253">
        <v>0</v>
      </c>
      <c r="AE63" s="33">
        <v>213</v>
      </c>
      <c r="AF63" s="252">
        <v>0</v>
      </c>
      <c r="AG63" s="252">
        <v>0</v>
      </c>
      <c r="AH63" s="252">
        <v>0</v>
      </c>
      <c r="AI63" s="17">
        <f t="shared" si="4"/>
        <v>213</v>
      </c>
      <c r="AJ63" s="12">
        <f t="shared" si="2"/>
        <v>132</v>
      </c>
      <c r="AK63" s="113">
        <v>132</v>
      </c>
      <c r="AL63" s="252">
        <v>13</v>
      </c>
      <c r="AM63" s="255">
        <v>0</v>
      </c>
      <c r="AN63" s="254">
        <v>646</v>
      </c>
      <c r="AO63" s="253">
        <v>1</v>
      </c>
    </row>
    <row r="64" spans="1:41" ht="30">
      <c r="A64" s="18">
        <v>520079</v>
      </c>
      <c r="B64" s="219">
        <v>55</v>
      </c>
      <c r="C64" s="19" t="s">
        <v>102</v>
      </c>
      <c r="D64" s="12">
        <f t="shared" si="3"/>
        <v>1782</v>
      </c>
      <c r="E64" s="113">
        <v>1502</v>
      </c>
      <c r="F64" s="216">
        <v>99</v>
      </c>
      <c r="G64" s="216">
        <v>213</v>
      </c>
      <c r="H64" s="216">
        <v>0</v>
      </c>
      <c r="I64" s="216">
        <v>0</v>
      </c>
      <c r="J64" s="216">
        <v>0</v>
      </c>
      <c r="K64" s="216">
        <v>0</v>
      </c>
      <c r="L64" s="217">
        <v>280</v>
      </c>
      <c r="M64" s="215">
        <f t="shared" si="0"/>
        <v>1057</v>
      </c>
      <c r="N64" s="252">
        <v>809</v>
      </c>
      <c r="O64" s="252">
        <v>0</v>
      </c>
      <c r="P64" s="252">
        <v>0</v>
      </c>
      <c r="Q64" s="252">
        <v>330</v>
      </c>
      <c r="R64" s="252">
        <v>140</v>
      </c>
      <c r="S64" s="252">
        <v>0</v>
      </c>
      <c r="T64" s="252">
        <v>39</v>
      </c>
      <c r="U64" s="252">
        <v>0</v>
      </c>
      <c r="V64" s="252">
        <v>0</v>
      </c>
      <c r="W64" s="252">
        <v>86</v>
      </c>
      <c r="X64" s="252">
        <v>0</v>
      </c>
      <c r="Y64" s="253">
        <v>248</v>
      </c>
      <c r="Z64" s="12">
        <f t="shared" si="1"/>
        <v>351</v>
      </c>
      <c r="AA64" s="113">
        <v>196</v>
      </c>
      <c r="AB64" s="252">
        <v>5</v>
      </c>
      <c r="AC64" s="252">
        <v>150</v>
      </c>
      <c r="AD64" s="253">
        <v>0</v>
      </c>
      <c r="AE64" s="33">
        <v>146</v>
      </c>
      <c r="AF64" s="252">
        <v>0</v>
      </c>
      <c r="AG64" s="252">
        <v>0</v>
      </c>
      <c r="AH64" s="252">
        <v>0</v>
      </c>
      <c r="AI64" s="17">
        <f t="shared" si="4"/>
        <v>146</v>
      </c>
      <c r="AJ64" s="12">
        <f t="shared" si="2"/>
        <v>47</v>
      </c>
      <c r="AK64" s="113">
        <v>47</v>
      </c>
      <c r="AL64" s="252">
        <v>0</v>
      </c>
      <c r="AM64" s="255">
        <v>0</v>
      </c>
      <c r="AN64" s="254">
        <v>326</v>
      </c>
      <c r="AO64" s="253">
        <v>1</v>
      </c>
    </row>
    <row r="65" spans="1:41" ht="30">
      <c r="A65" s="18">
        <v>520080</v>
      </c>
      <c r="B65" s="219">
        <v>56</v>
      </c>
      <c r="C65" s="19" t="s">
        <v>103</v>
      </c>
      <c r="D65" s="12">
        <f t="shared" si="3"/>
        <v>14488</v>
      </c>
      <c r="E65" s="113">
        <v>13951</v>
      </c>
      <c r="F65" s="216">
        <v>1754</v>
      </c>
      <c r="G65" s="216">
        <v>1267</v>
      </c>
      <c r="H65" s="216">
        <v>0</v>
      </c>
      <c r="I65" s="216">
        <v>0</v>
      </c>
      <c r="J65" s="216">
        <v>0</v>
      </c>
      <c r="K65" s="216">
        <v>0</v>
      </c>
      <c r="L65" s="217">
        <v>537</v>
      </c>
      <c r="M65" s="215">
        <f t="shared" si="0"/>
        <v>13088</v>
      </c>
      <c r="N65" s="252">
        <v>12249</v>
      </c>
      <c r="O65" s="252">
        <v>0</v>
      </c>
      <c r="P65" s="252">
        <v>0</v>
      </c>
      <c r="Q65" s="252">
        <v>155</v>
      </c>
      <c r="R65" s="252">
        <v>118</v>
      </c>
      <c r="S65" s="252">
        <v>0</v>
      </c>
      <c r="T65" s="252">
        <v>0</v>
      </c>
      <c r="U65" s="252">
        <v>0</v>
      </c>
      <c r="V65" s="252">
        <v>0</v>
      </c>
      <c r="W65" s="252">
        <v>670</v>
      </c>
      <c r="X65" s="252">
        <v>0</v>
      </c>
      <c r="Y65" s="253">
        <v>839</v>
      </c>
      <c r="Z65" s="12">
        <f t="shared" si="1"/>
        <v>2926</v>
      </c>
      <c r="AA65" s="113">
        <v>1820</v>
      </c>
      <c r="AB65" s="252">
        <v>8</v>
      </c>
      <c r="AC65" s="252">
        <v>1098</v>
      </c>
      <c r="AD65" s="253">
        <v>0</v>
      </c>
      <c r="AE65" s="33">
        <v>735</v>
      </c>
      <c r="AF65" s="252">
        <v>0</v>
      </c>
      <c r="AG65" s="252">
        <v>0</v>
      </c>
      <c r="AH65" s="252">
        <v>0</v>
      </c>
      <c r="AI65" s="17">
        <f t="shared" si="4"/>
        <v>735</v>
      </c>
      <c r="AJ65" s="12">
        <f t="shared" si="2"/>
        <v>287</v>
      </c>
      <c r="AK65" s="113">
        <v>287</v>
      </c>
      <c r="AL65" s="252">
        <v>0</v>
      </c>
      <c r="AM65" s="255">
        <v>0</v>
      </c>
      <c r="AN65" s="254">
        <v>1759</v>
      </c>
      <c r="AO65" s="253">
        <v>2</v>
      </c>
    </row>
    <row r="66" spans="1:41" ht="30">
      <c r="A66" s="18">
        <v>520082</v>
      </c>
      <c r="B66" s="219">
        <v>57</v>
      </c>
      <c r="C66" s="19" t="s">
        <v>104</v>
      </c>
      <c r="D66" s="12">
        <f t="shared" si="3"/>
        <v>42835</v>
      </c>
      <c r="E66" s="113">
        <v>32558</v>
      </c>
      <c r="F66" s="216">
        <v>2467</v>
      </c>
      <c r="G66" s="216">
        <v>2595</v>
      </c>
      <c r="H66" s="216">
        <v>0</v>
      </c>
      <c r="I66" s="216">
        <v>0</v>
      </c>
      <c r="J66" s="216">
        <v>0</v>
      </c>
      <c r="K66" s="216">
        <v>0</v>
      </c>
      <c r="L66" s="217">
        <v>10277</v>
      </c>
      <c r="M66" s="215">
        <f t="shared" si="0"/>
        <v>29854</v>
      </c>
      <c r="N66" s="252">
        <v>27745</v>
      </c>
      <c r="O66" s="252">
        <v>0</v>
      </c>
      <c r="P66" s="252">
        <v>0</v>
      </c>
      <c r="Q66" s="252">
        <v>1028</v>
      </c>
      <c r="R66" s="252">
        <v>210</v>
      </c>
      <c r="S66" s="252">
        <v>0</v>
      </c>
      <c r="T66" s="252">
        <v>56</v>
      </c>
      <c r="U66" s="252">
        <v>67</v>
      </c>
      <c r="V66" s="252">
        <v>0</v>
      </c>
      <c r="W66" s="252">
        <v>1689</v>
      </c>
      <c r="X66" s="252">
        <v>0</v>
      </c>
      <c r="Y66" s="253">
        <v>2109</v>
      </c>
      <c r="Z66" s="12">
        <f t="shared" si="1"/>
        <v>7284</v>
      </c>
      <c r="AA66" s="113">
        <v>4320</v>
      </c>
      <c r="AB66" s="252">
        <v>38</v>
      </c>
      <c r="AC66" s="252">
        <v>2926</v>
      </c>
      <c r="AD66" s="253">
        <v>0</v>
      </c>
      <c r="AE66" s="33">
        <v>1966</v>
      </c>
      <c r="AF66" s="252">
        <v>0</v>
      </c>
      <c r="AG66" s="252">
        <v>0</v>
      </c>
      <c r="AH66" s="252">
        <v>0</v>
      </c>
      <c r="AI66" s="17">
        <f t="shared" si="4"/>
        <v>1966</v>
      </c>
      <c r="AJ66" s="12">
        <f t="shared" si="2"/>
        <v>698</v>
      </c>
      <c r="AK66" s="113">
        <v>698</v>
      </c>
      <c r="AL66" s="252">
        <v>0</v>
      </c>
      <c r="AM66" s="255">
        <v>0</v>
      </c>
      <c r="AN66" s="254">
        <v>4341</v>
      </c>
      <c r="AO66" s="253">
        <v>2</v>
      </c>
    </row>
    <row r="67" spans="1:41" ht="30">
      <c r="A67" s="18">
        <v>520084</v>
      </c>
      <c r="B67" s="219">
        <v>58</v>
      </c>
      <c r="C67" s="19" t="s">
        <v>105</v>
      </c>
      <c r="D67" s="12">
        <f t="shared" si="3"/>
        <v>31616</v>
      </c>
      <c r="E67" s="113">
        <v>27410</v>
      </c>
      <c r="F67" s="216">
        <v>3090</v>
      </c>
      <c r="G67" s="216">
        <v>2541</v>
      </c>
      <c r="H67" s="216">
        <v>0</v>
      </c>
      <c r="I67" s="216">
        <v>0</v>
      </c>
      <c r="J67" s="216">
        <v>0</v>
      </c>
      <c r="K67" s="216">
        <v>0</v>
      </c>
      <c r="L67" s="217">
        <v>4206</v>
      </c>
      <c r="M67" s="215">
        <f t="shared" si="0"/>
        <v>19876</v>
      </c>
      <c r="N67" s="252">
        <v>17973</v>
      </c>
      <c r="O67" s="252">
        <v>1175</v>
      </c>
      <c r="P67" s="252">
        <v>0</v>
      </c>
      <c r="Q67" s="252">
        <v>3332</v>
      </c>
      <c r="R67" s="252">
        <v>857</v>
      </c>
      <c r="S67" s="252">
        <v>0</v>
      </c>
      <c r="T67" s="252">
        <v>240</v>
      </c>
      <c r="U67" s="252">
        <v>0</v>
      </c>
      <c r="V67" s="252">
        <v>0</v>
      </c>
      <c r="W67" s="252">
        <v>1561</v>
      </c>
      <c r="X67" s="252">
        <v>0</v>
      </c>
      <c r="Y67" s="253">
        <v>1903</v>
      </c>
      <c r="Z67" s="12">
        <f t="shared" si="1"/>
        <v>3843</v>
      </c>
      <c r="AA67" s="113">
        <v>942</v>
      </c>
      <c r="AB67" s="252">
        <v>150</v>
      </c>
      <c r="AC67" s="252">
        <v>2751</v>
      </c>
      <c r="AD67" s="253">
        <v>0</v>
      </c>
      <c r="AE67" s="33">
        <v>2416</v>
      </c>
      <c r="AF67" s="252">
        <v>0</v>
      </c>
      <c r="AG67" s="252">
        <v>0</v>
      </c>
      <c r="AH67" s="252">
        <v>0</v>
      </c>
      <c r="AI67" s="17">
        <f t="shared" si="4"/>
        <v>2416</v>
      </c>
      <c r="AJ67" s="12">
        <f t="shared" si="2"/>
        <v>635</v>
      </c>
      <c r="AK67" s="113">
        <v>635</v>
      </c>
      <c r="AL67" s="252">
        <v>0</v>
      </c>
      <c r="AM67" s="255">
        <v>0</v>
      </c>
      <c r="AN67" s="254">
        <v>3784</v>
      </c>
      <c r="AO67" s="253">
        <v>1</v>
      </c>
    </row>
    <row r="68" spans="1:41" ht="30">
      <c r="A68" s="18">
        <v>520085</v>
      </c>
      <c r="B68" s="219">
        <v>59</v>
      </c>
      <c r="C68" s="19" t="s">
        <v>106</v>
      </c>
      <c r="D68" s="12">
        <f t="shared" si="3"/>
        <v>10689</v>
      </c>
      <c r="E68" s="113">
        <v>9298</v>
      </c>
      <c r="F68" s="216">
        <v>1025</v>
      </c>
      <c r="G68" s="216">
        <v>790</v>
      </c>
      <c r="H68" s="216">
        <v>0</v>
      </c>
      <c r="I68" s="216">
        <v>0</v>
      </c>
      <c r="J68" s="216">
        <v>0</v>
      </c>
      <c r="K68" s="216">
        <v>0</v>
      </c>
      <c r="L68" s="217">
        <v>1391</v>
      </c>
      <c r="M68" s="215">
        <f t="shared" si="0"/>
        <v>6111</v>
      </c>
      <c r="N68" s="252">
        <v>5227</v>
      </c>
      <c r="O68" s="252">
        <v>0</v>
      </c>
      <c r="P68" s="252">
        <v>0</v>
      </c>
      <c r="Q68" s="252">
        <v>716</v>
      </c>
      <c r="R68" s="252">
        <v>304</v>
      </c>
      <c r="S68" s="252">
        <v>0</v>
      </c>
      <c r="T68" s="252">
        <v>0</v>
      </c>
      <c r="U68" s="252">
        <v>0</v>
      </c>
      <c r="V68" s="252">
        <v>0</v>
      </c>
      <c r="W68" s="252">
        <v>608</v>
      </c>
      <c r="X68" s="252">
        <v>0</v>
      </c>
      <c r="Y68" s="253">
        <v>884</v>
      </c>
      <c r="Z68" s="12">
        <f t="shared" si="1"/>
        <v>1862</v>
      </c>
      <c r="AA68" s="113">
        <v>1456</v>
      </c>
      <c r="AB68" s="252">
        <v>12</v>
      </c>
      <c r="AC68" s="252">
        <v>394</v>
      </c>
      <c r="AD68" s="253">
        <v>0</v>
      </c>
      <c r="AE68" s="33">
        <v>632</v>
      </c>
      <c r="AF68" s="252">
        <v>0</v>
      </c>
      <c r="AG68" s="252">
        <v>0</v>
      </c>
      <c r="AH68" s="252">
        <v>0</v>
      </c>
      <c r="AI68" s="17">
        <f t="shared" si="4"/>
        <v>632</v>
      </c>
      <c r="AJ68" s="12">
        <f t="shared" si="2"/>
        <v>228</v>
      </c>
      <c r="AK68" s="113">
        <v>228</v>
      </c>
      <c r="AL68" s="252">
        <v>85</v>
      </c>
      <c r="AM68" s="255">
        <v>0</v>
      </c>
      <c r="AN68" s="254">
        <v>1780</v>
      </c>
      <c r="AO68" s="253">
        <v>5</v>
      </c>
    </row>
    <row r="69" spans="1:41" ht="30">
      <c r="A69" s="18">
        <v>520087</v>
      </c>
      <c r="B69" s="219">
        <v>60</v>
      </c>
      <c r="C69" s="19" t="s">
        <v>107</v>
      </c>
      <c r="D69" s="12">
        <f t="shared" si="3"/>
        <v>3259</v>
      </c>
      <c r="E69" s="113">
        <v>2834</v>
      </c>
      <c r="F69" s="216">
        <v>223</v>
      </c>
      <c r="G69" s="216">
        <v>291</v>
      </c>
      <c r="H69" s="216">
        <v>0</v>
      </c>
      <c r="I69" s="216">
        <v>0</v>
      </c>
      <c r="J69" s="216">
        <v>0</v>
      </c>
      <c r="K69" s="216">
        <v>0</v>
      </c>
      <c r="L69" s="217">
        <v>425</v>
      </c>
      <c r="M69" s="215">
        <f t="shared" si="0"/>
        <v>1929</v>
      </c>
      <c r="N69" s="252">
        <v>1639</v>
      </c>
      <c r="O69" s="252">
        <v>0</v>
      </c>
      <c r="P69" s="252">
        <v>0</v>
      </c>
      <c r="Q69" s="252">
        <v>800</v>
      </c>
      <c r="R69" s="252">
        <v>339</v>
      </c>
      <c r="S69" s="252">
        <v>1</v>
      </c>
      <c r="T69" s="252">
        <v>95</v>
      </c>
      <c r="U69" s="252">
        <v>6</v>
      </c>
      <c r="V69" s="252">
        <v>0</v>
      </c>
      <c r="W69" s="252">
        <v>137</v>
      </c>
      <c r="X69" s="252">
        <v>0</v>
      </c>
      <c r="Y69" s="253">
        <v>290</v>
      </c>
      <c r="Z69" s="12">
        <f t="shared" si="1"/>
        <v>548</v>
      </c>
      <c r="AA69" s="113">
        <v>405</v>
      </c>
      <c r="AB69" s="252">
        <v>8</v>
      </c>
      <c r="AC69" s="252">
        <v>135</v>
      </c>
      <c r="AD69" s="253">
        <v>0</v>
      </c>
      <c r="AE69" s="33">
        <v>173</v>
      </c>
      <c r="AF69" s="252">
        <v>0</v>
      </c>
      <c r="AG69" s="252">
        <v>0</v>
      </c>
      <c r="AH69" s="252">
        <v>13</v>
      </c>
      <c r="AI69" s="17">
        <f t="shared" si="4"/>
        <v>186</v>
      </c>
      <c r="AJ69" s="12">
        <f t="shared" si="2"/>
        <v>62</v>
      </c>
      <c r="AK69" s="113">
        <v>62</v>
      </c>
      <c r="AL69" s="252">
        <v>0</v>
      </c>
      <c r="AM69" s="255">
        <v>0</v>
      </c>
      <c r="AN69" s="254">
        <v>485</v>
      </c>
      <c r="AO69" s="253">
        <v>1</v>
      </c>
    </row>
    <row r="70" spans="1:41" ht="30">
      <c r="A70" s="18">
        <v>520086</v>
      </c>
      <c r="B70" s="219">
        <v>61</v>
      </c>
      <c r="C70" s="19" t="s">
        <v>108</v>
      </c>
      <c r="D70" s="12">
        <f t="shared" si="3"/>
        <v>25892</v>
      </c>
      <c r="E70" s="113">
        <v>18960</v>
      </c>
      <c r="F70" s="216">
        <v>2534</v>
      </c>
      <c r="G70" s="216">
        <v>1845</v>
      </c>
      <c r="H70" s="216">
        <v>0</v>
      </c>
      <c r="I70" s="216">
        <v>0</v>
      </c>
      <c r="J70" s="216">
        <v>0</v>
      </c>
      <c r="K70" s="216">
        <v>0</v>
      </c>
      <c r="L70" s="217">
        <v>6932</v>
      </c>
      <c r="M70" s="215">
        <f t="shared" si="0"/>
        <v>15657</v>
      </c>
      <c r="N70" s="252">
        <v>12653</v>
      </c>
      <c r="O70" s="252">
        <v>0</v>
      </c>
      <c r="P70" s="252">
        <v>0</v>
      </c>
      <c r="Q70" s="252">
        <v>398</v>
      </c>
      <c r="R70" s="252">
        <v>169</v>
      </c>
      <c r="S70" s="252">
        <v>0</v>
      </c>
      <c r="T70" s="252">
        <v>101</v>
      </c>
      <c r="U70" s="252">
        <v>0</v>
      </c>
      <c r="V70" s="252">
        <v>0</v>
      </c>
      <c r="W70" s="252">
        <v>1287</v>
      </c>
      <c r="X70" s="252">
        <v>0</v>
      </c>
      <c r="Y70" s="253">
        <v>3004</v>
      </c>
      <c r="Z70" s="12">
        <f t="shared" si="1"/>
        <v>1857</v>
      </c>
      <c r="AA70" s="113">
        <v>906</v>
      </c>
      <c r="AB70" s="252">
        <v>146</v>
      </c>
      <c r="AC70" s="252">
        <v>805</v>
      </c>
      <c r="AD70" s="253">
        <v>0</v>
      </c>
      <c r="AE70" s="33">
        <v>1328</v>
      </c>
      <c r="AF70" s="252">
        <v>0</v>
      </c>
      <c r="AG70" s="252">
        <v>0</v>
      </c>
      <c r="AH70" s="252">
        <v>0</v>
      </c>
      <c r="AI70" s="17">
        <f t="shared" si="4"/>
        <v>1328</v>
      </c>
      <c r="AJ70" s="12">
        <f t="shared" si="2"/>
        <v>604</v>
      </c>
      <c r="AK70" s="113">
        <v>604</v>
      </c>
      <c r="AL70" s="252">
        <v>0</v>
      </c>
      <c r="AM70" s="255">
        <v>0</v>
      </c>
      <c r="AN70" s="254">
        <v>3085</v>
      </c>
      <c r="AO70" s="253">
        <v>3</v>
      </c>
    </row>
    <row r="71" spans="1:41" ht="30.75" thickBot="1">
      <c r="A71" s="18">
        <v>520088</v>
      </c>
      <c r="B71" s="219">
        <v>62</v>
      </c>
      <c r="C71" s="19" t="s">
        <v>109</v>
      </c>
      <c r="D71" s="22">
        <f t="shared" si="3"/>
        <v>61623</v>
      </c>
      <c r="E71" s="113">
        <v>54509</v>
      </c>
      <c r="F71" s="216">
        <v>5429</v>
      </c>
      <c r="G71" s="216">
        <v>4709</v>
      </c>
      <c r="H71" s="216">
        <v>0</v>
      </c>
      <c r="I71" s="216">
        <v>0</v>
      </c>
      <c r="J71" s="216">
        <v>0</v>
      </c>
      <c r="K71" s="216">
        <v>3638</v>
      </c>
      <c r="L71" s="217">
        <v>3476</v>
      </c>
      <c r="M71" s="222">
        <f t="shared" si="0"/>
        <v>27857</v>
      </c>
      <c r="N71" s="252">
        <v>24374</v>
      </c>
      <c r="O71" s="252">
        <v>1397</v>
      </c>
      <c r="P71" s="252">
        <v>0</v>
      </c>
      <c r="Q71" s="252">
        <v>1809</v>
      </c>
      <c r="R71" s="252">
        <v>1214</v>
      </c>
      <c r="S71" s="252">
        <v>0</v>
      </c>
      <c r="T71" s="252">
        <v>271</v>
      </c>
      <c r="U71" s="252">
        <v>24</v>
      </c>
      <c r="V71" s="252">
        <v>0</v>
      </c>
      <c r="W71" s="252">
        <v>3235</v>
      </c>
      <c r="X71" s="252">
        <v>0</v>
      </c>
      <c r="Y71" s="253">
        <v>3483</v>
      </c>
      <c r="Z71" s="22">
        <f t="shared" si="1"/>
        <v>8918</v>
      </c>
      <c r="AA71" s="113">
        <v>5501</v>
      </c>
      <c r="AB71" s="252">
        <v>123</v>
      </c>
      <c r="AC71" s="252">
        <v>3294</v>
      </c>
      <c r="AD71" s="253">
        <v>0</v>
      </c>
      <c r="AE71" s="33">
        <v>4246</v>
      </c>
      <c r="AF71" s="252">
        <v>0</v>
      </c>
      <c r="AG71" s="252">
        <v>193</v>
      </c>
      <c r="AH71" s="252">
        <v>0</v>
      </c>
      <c r="AI71" s="28">
        <f t="shared" si="4"/>
        <v>4246</v>
      </c>
      <c r="AJ71" s="22">
        <f t="shared" si="2"/>
        <v>1189</v>
      </c>
      <c r="AK71" s="113">
        <v>1189</v>
      </c>
      <c r="AL71" s="252">
        <v>95</v>
      </c>
      <c r="AM71" s="255">
        <v>0</v>
      </c>
      <c r="AN71" s="254">
        <v>9881</v>
      </c>
      <c r="AO71" s="253">
        <v>11</v>
      </c>
    </row>
    <row r="72" spans="1:41" ht="29.25" thickBot="1">
      <c r="A72" s="138" t="s">
        <v>342</v>
      </c>
      <c r="B72" s="139"/>
      <c r="C72" s="130" t="s">
        <v>343</v>
      </c>
      <c r="D72" s="131">
        <f>SUM(D8:D71)-D14-D44</f>
        <v>1223569</v>
      </c>
      <c r="E72" s="132">
        <f t="shared" ref="E72:AO72" si="8">SUM(E8:E71)-E14-E44</f>
        <v>1059282</v>
      </c>
      <c r="F72" s="133">
        <f t="shared" si="8"/>
        <v>127166</v>
      </c>
      <c r="G72" s="133">
        <f t="shared" si="8"/>
        <v>91502</v>
      </c>
      <c r="H72" s="133">
        <f t="shared" si="8"/>
        <v>0</v>
      </c>
      <c r="I72" s="133">
        <f t="shared" si="8"/>
        <v>0</v>
      </c>
      <c r="J72" s="133">
        <f t="shared" si="8"/>
        <v>0</v>
      </c>
      <c r="K72" s="133">
        <f t="shared" si="8"/>
        <v>22312</v>
      </c>
      <c r="L72" s="134">
        <f t="shared" si="8"/>
        <v>141975</v>
      </c>
      <c r="M72" s="135">
        <f t="shared" si="8"/>
        <v>779392</v>
      </c>
      <c r="N72" s="188">
        <v>675170</v>
      </c>
      <c r="O72" s="188">
        <v>12130</v>
      </c>
      <c r="P72" s="188">
        <v>1119</v>
      </c>
      <c r="Q72" s="188">
        <v>53330</v>
      </c>
      <c r="R72" s="188">
        <v>21058</v>
      </c>
      <c r="S72" s="188">
        <v>20</v>
      </c>
      <c r="T72" s="188">
        <v>3422</v>
      </c>
      <c r="U72" s="188">
        <v>10229</v>
      </c>
      <c r="V72" s="188">
        <v>0</v>
      </c>
      <c r="W72" s="188">
        <v>68085</v>
      </c>
      <c r="X72" s="188">
        <v>312</v>
      </c>
      <c r="Y72" s="189">
        <v>103883</v>
      </c>
      <c r="Z72" s="131">
        <f t="shared" si="8"/>
        <v>249523</v>
      </c>
      <c r="AA72" s="132">
        <f t="shared" si="8"/>
        <v>156474</v>
      </c>
      <c r="AB72" s="133">
        <f t="shared" si="8"/>
        <v>2909</v>
      </c>
      <c r="AC72" s="133">
        <f t="shared" si="8"/>
        <v>74577</v>
      </c>
      <c r="AD72" s="134">
        <f t="shared" si="8"/>
        <v>15563</v>
      </c>
      <c r="AE72" s="135">
        <f t="shared" si="8"/>
        <v>74982</v>
      </c>
      <c r="AF72" s="133">
        <f t="shared" si="8"/>
        <v>37</v>
      </c>
      <c r="AG72" s="133">
        <f t="shared" si="8"/>
        <v>1966</v>
      </c>
      <c r="AH72" s="133">
        <f t="shared" si="8"/>
        <v>225</v>
      </c>
      <c r="AI72" s="136">
        <f t="shared" si="8"/>
        <v>75207</v>
      </c>
      <c r="AJ72" s="131">
        <f t="shared" si="8"/>
        <v>25711</v>
      </c>
      <c r="AK72" s="132">
        <f t="shared" si="8"/>
        <v>25711</v>
      </c>
      <c r="AL72" s="133">
        <f t="shared" si="8"/>
        <v>672</v>
      </c>
      <c r="AM72" s="137">
        <f t="shared" si="8"/>
        <v>0</v>
      </c>
      <c r="AN72" s="135">
        <f t="shared" si="8"/>
        <v>164460</v>
      </c>
      <c r="AO72" s="134">
        <f t="shared" si="8"/>
        <v>164</v>
      </c>
    </row>
    <row r="73" spans="1:41" ht="45">
      <c r="A73" s="18">
        <v>520090</v>
      </c>
      <c r="B73" s="219">
        <v>63</v>
      </c>
      <c r="C73" s="19" t="s">
        <v>110</v>
      </c>
      <c r="D73" s="21">
        <f t="shared" ref="D73:D136" si="9">E73+H73+J73+K73+L73</f>
        <v>0</v>
      </c>
      <c r="E73" s="113">
        <v>0</v>
      </c>
      <c r="F73" s="252">
        <v>0</v>
      </c>
      <c r="G73" s="252">
        <v>0</v>
      </c>
      <c r="H73" s="252">
        <v>0</v>
      </c>
      <c r="I73" s="252">
        <v>0</v>
      </c>
      <c r="J73" s="252">
        <v>0</v>
      </c>
      <c r="K73" s="252">
        <v>0</v>
      </c>
      <c r="L73" s="253">
        <v>0</v>
      </c>
      <c r="M73" s="14">
        <f t="shared" ref="M73:M136" si="10">N73+X73+Y73</f>
        <v>0</v>
      </c>
      <c r="N73" s="252">
        <v>0</v>
      </c>
      <c r="O73" s="252">
        <v>0</v>
      </c>
      <c r="P73" s="252">
        <v>0</v>
      </c>
      <c r="Q73" s="252">
        <v>0</v>
      </c>
      <c r="R73" s="252">
        <v>0</v>
      </c>
      <c r="S73" s="252">
        <v>0</v>
      </c>
      <c r="T73" s="252">
        <v>0</v>
      </c>
      <c r="U73" s="252">
        <v>0</v>
      </c>
      <c r="V73" s="252">
        <v>0</v>
      </c>
      <c r="W73" s="252">
        <v>0</v>
      </c>
      <c r="X73" s="252">
        <v>0</v>
      </c>
      <c r="Y73" s="253">
        <v>0</v>
      </c>
      <c r="Z73" s="21">
        <f t="shared" ref="Z73:Z136" si="11">AA73+AB73+AC73+AD73</f>
        <v>944</v>
      </c>
      <c r="AA73" s="113">
        <v>0</v>
      </c>
      <c r="AB73" s="252">
        <v>0</v>
      </c>
      <c r="AC73" s="252">
        <v>944</v>
      </c>
      <c r="AD73" s="253">
        <v>0</v>
      </c>
      <c r="AE73" s="33">
        <v>1343</v>
      </c>
      <c r="AF73" s="252">
        <v>0</v>
      </c>
      <c r="AG73" s="252">
        <v>14</v>
      </c>
      <c r="AH73" s="252">
        <v>0</v>
      </c>
      <c r="AI73" s="17">
        <f t="shared" si="4"/>
        <v>1343</v>
      </c>
      <c r="AJ73" s="21">
        <f t="shared" ref="AJ73:AJ136" si="12">AK73+AM73</f>
        <v>256</v>
      </c>
      <c r="AK73" s="113">
        <v>256</v>
      </c>
      <c r="AL73" s="252">
        <v>29</v>
      </c>
      <c r="AM73" s="255">
        <v>0</v>
      </c>
      <c r="AN73" s="254">
        <v>0</v>
      </c>
      <c r="AO73" s="253">
        <v>0</v>
      </c>
    </row>
    <row r="74" spans="1:41" ht="45">
      <c r="A74" s="18">
        <v>520091</v>
      </c>
      <c r="B74" s="219">
        <v>64</v>
      </c>
      <c r="C74" s="19" t="s">
        <v>111</v>
      </c>
      <c r="D74" s="12">
        <f t="shared" si="9"/>
        <v>21217</v>
      </c>
      <c r="E74" s="113">
        <v>21217</v>
      </c>
      <c r="F74" s="252">
        <v>1456</v>
      </c>
      <c r="G74" s="252">
        <v>3245</v>
      </c>
      <c r="H74" s="252">
        <v>0</v>
      </c>
      <c r="I74" s="252">
        <v>0</v>
      </c>
      <c r="J74" s="252">
        <v>0</v>
      </c>
      <c r="K74" s="252">
        <v>0</v>
      </c>
      <c r="L74" s="253">
        <v>0</v>
      </c>
      <c r="M74" s="215">
        <f t="shared" si="10"/>
        <v>9895</v>
      </c>
      <c r="N74" s="252">
        <v>9895</v>
      </c>
      <c r="O74" s="252">
        <v>0</v>
      </c>
      <c r="P74" s="252">
        <v>0</v>
      </c>
      <c r="Q74" s="252">
        <v>2214</v>
      </c>
      <c r="R74" s="252">
        <v>697</v>
      </c>
      <c r="S74" s="252">
        <v>3</v>
      </c>
      <c r="T74" s="252">
        <v>426</v>
      </c>
      <c r="U74" s="252">
        <v>0</v>
      </c>
      <c r="V74" s="252">
        <v>0</v>
      </c>
      <c r="W74" s="252">
        <v>1691</v>
      </c>
      <c r="X74" s="252">
        <v>0</v>
      </c>
      <c r="Y74" s="253">
        <v>0</v>
      </c>
      <c r="Z74" s="12">
        <f t="shared" si="11"/>
        <v>5039</v>
      </c>
      <c r="AA74" s="113">
        <v>5039</v>
      </c>
      <c r="AB74" s="252">
        <v>0</v>
      </c>
      <c r="AC74" s="252">
        <v>0</v>
      </c>
      <c r="AD74" s="253">
        <v>0</v>
      </c>
      <c r="AE74" s="33">
        <v>0</v>
      </c>
      <c r="AF74" s="252">
        <v>0</v>
      </c>
      <c r="AG74" s="252">
        <v>0</v>
      </c>
      <c r="AH74" s="252">
        <v>0</v>
      </c>
      <c r="AI74" s="17">
        <f t="shared" ref="AI74:AI137" si="13">AE74+AH74</f>
        <v>0</v>
      </c>
      <c r="AJ74" s="12">
        <f t="shared" si="12"/>
        <v>499</v>
      </c>
      <c r="AK74" s="113">
        <v>499</v>
      </c>
      <c r="AL74" s="252">
        <v>0</v>
      </c>
      <c r="AM74" s="255">
        <v>0</v>
      </c>
      <c r="AN74" s="254">
        <v>0</v>
      </c>
      <c r="AO74" s="253">
        <v>0</v>
      </c>
    </row>
    <row r="75" spans="1:41" ht="45">
      <c r="A75" s="18">
        <v>520092</v>
      </c>
      <c r="B75" s="219">
        <v>65</v>
      </c>
      <c r="C75" s="19" t="s">
        <v>112</v>
      </c>
      <c r="D75" s="12">
        <f t="shared" si="9"/>
        <v>55026</v>
      </c>
      <c r="E75" s="113">
        <v>55026</v>
      </c>
      <c r="F75" s="252">
        <v>21537</v>
      </c>
      <c r="G75" s="252">
        <v>376</v>
      </c>
      <c r="H75" s="252">
        <v>0</v>
      </c>
      <c r="I75" s="252">
        <v>0</v>
      </c>
      <c r="J75" s="252">
        <v>0</v>
      </c>
      <c r="K75" s="252">
        <v>0</v>
      </c>
      <c r="L75" s="253">
        <v>0</v>
      </c>
      <c r="M75" s="215">
        <f t="shared" si="10"/>
        <v>32102</v>
      </c>
      <c r="N75" s="252">
        <v>32102</v>
      </c>
      <c r="O75" s="252">
        <v>0</v>
      </c>
      <c r="P75" s="252">
        <v>0</v>
      </c>
      <c r="Q75" s="252">
        <v>1605</v>
      </c>
      <c r="R75" s="252">
        <v>667</v>
      </c>
      <c r="S75" s="252">
        <v>0</v>
      </c>
      <c r="T75" s="252">
        <v>0</v>
      </c>
      <c r="U75" s="252">
        <v>0</v>
      </c>
      <c r="V75" s="252">
        <v>0</v>
      </c>
      <c r="W75" s="252">
        <v>2274</v>
      </c>
      <c r="X75" s="252">
        <v>0</v>
      </c>
      <c r="Y75" s="253">
        <v>0</v>
      </c>
      <c r="Z75" s="12">
        <f t="shared" si="11"/>
        <v>9074</v>
      </c>
      <c r="AA75" s="113">
        <v>8884</v>
      </c>
      <c r="AB75" s="252">
        <v>0</v>
      </c>
      <c r="AC75" s="252">
        <v>190</v>
      </c>
      <c r="AD75" s="253">
        <v>0</v>
      </c>
      <c r="AE75" s="33">
        <v>752</v>
      </c>
      <c r="AF75" s="252">
        <v>0</v>
      </c>
      <c r="AG75" s="252">
        <v>0</v>
      </c>
      <c r="AH75" s="252">
        <v>0</v>
      </c>
      <c r="AI75" s="17">
        <f t="shared" si="13"/>
        <v>752</v>
      </c>
      <c r="AJ75" s="12">
        <f t="shared" si="12"/>
        <v>503</v>
      </c>
      <c r="AK75" s="113">
        <v>503</v>
      </c>
      <c r="AL75" s="252">
        <v>0</v>
      </c>
      <c r="AM75" s="255">
        <v>0</v>
      </c>
      <c r="AN75" s="254">
        <v>0</v>
      </c>
      <c r="AO75" s="253">
        <v>0</v>
      </c>
    </row>
    <row r="76" spans="1:41" ht="45">
      <c r="A76" s="18">
        <v>520093</v>
      </c>
      <c r="B76" s="219">
        <v>66</v>
      </c>
      <c r="C76" s="19" t="s">
        <v>113</v>
      </c>
      <c r="D76" s="12">
        <f t="shared" si="9"/>
        <v>59343</v>
      </c>
      <c r="E76" s="113">
        <v>57999</v>
      </c>
      <c r="F76" s="252">
        <v>4273</v>
      </c>
      <c r="G76" s="252">
        <v>10899</v>
      </c>
      <c r="H76" s="252">
        <v>0</v>
      </c>
      <c r="I76" s="252">
        <v>0</v>
      </c>
      <c r="J76" s="252">
        <v>0</v>
      </c>
      <c r="K76" s="252">
        <v>0</v>
      </c>
      <c r="L76" s="253">
        <v>1344</v>
      </c>
      <c r="M76" s="215">
        <f t="shared" si="10"/>
        <v>73269</v>
      </c>
      <c r="N76" s="252">
        <v>70422</v>
      </c>
      <c r="O76" s="252">
        <v>0</v>
      </c>
      <c r="P76" s="252">
        <v>0</v>
      </c>
      <c r="Q76" s="252">
        <v>1300</v>
      </c>
      <c r="R76" s="252">
        <v>896</v>
      </c>
      <c r="S76" s="252">
        <v>0</v>
      </c>
      <c r="T76" s="252">
        <v>0</v>
      </c>
      <c r="U76" s="252">
        <v>0</v>
      </c>
      <c r="V76" s="252">
        <v>0</v>
      </c>
      <c r="W76" s="252">
        <v>5011</v>
      </c>
      <c r="X76" s="252">
        <v>0</v>
      </c>
      <c r="Y76" s="253">
        <v>2847</v>
      </c>
      <c r="Z76" s="12">
        <f t="shared" si="11"/>
        <v>22106</v>
      </c>
      <c r="AA76" s="113">
        <v>10398</v>
      </c>
      <c r="AB76" s="252">
        <v>5</v>
      </c>
      <c r="AC76" s="252">
        <v>0</v>
      </c>
      <c r="AD76" s="253">
        <v>11703</v>
      </c>
      <c r="AE76" s="33">
        <v>0</v>
      </c>
      <c r="AF76" s="252">
        <v>0</v>
      </c>
      <c r="AG76" s="252">
        <v>0</v>
      </c>
      <c r="AH76" s="252">
        <v>0</v>
      </c>
      <c r="AI76" s="17">
        <f t="shared" si="13"/>
        <v>0</v>
      </c>
      <c r="AJ76" s="12">
        <f t="shared" si="12"/>
        <v>1908</v>
      </c>
      <c r="AK76" s="113">
        <v>1908</v>
      </c>
      <c r="AL76" s="252">
        <v>0</v>
      </c>
      <c r="AM76" s="255">
        <v>0</v>
      </c>
      <c r="AN76" s="254">
        <v>0</v>
      </c>
      <c r="AO76" s="253">
        <v>0</v>
      </c>
    </row>
    <row r="77" spans="1:41" ht="45">
      <c r="A77" s="18">
        <v>520094</v>
      </c>
      <c r="B77" s="219">
        <v>67</v>
      </c>
      <c r="C77" s="30" t="s">
        <v>114</v>
      </c>
      <c r="D77" s="12">
        <f t="shared" si="9"/>
        <v>58230</v>
      </c>
      <c r="E77" s="113">
        <v>51821</v>
      </c>
      <c r="F77" s="252">
        <v>6466</v>
      </c>
      <c r="G77" s="252">
        <v>4983</v>
      </c>
      <c r="H77" s="252">
        <v>1543</v>
      </c>
      <c r="I77" s="252">
        <v>0</v>
      </c>
      <c r="J77" s="252">
        <v>0</v>
      </c>
      <c r="K77" s="252">
        <v>3677</v>
      </c>
      <c r="L77" s="253">
        <v>1189</v>
      </c>
      <c r="M77" s="215">
        <f t="shared" si="10"/>
        <v>34840</v>
      </c>
      <c r="N77" s="252">
        <v>31670</v>
      </c>
      <c r="O77" s="252">
        <v>616</v>
      </c>
      <c r="P77" s="252">
        <v>0</v>
      </c>
      <c r="Q77" s="252">
        <v>1662</v>
      </c>
      <c r="R77" s="252">
        <v>1130</v>
      </c>
      <c r="S77" s="252">
        <v>0</v>
      </c>
      <c r="T77" s="252">
        <v>0</v>
      </c>
      <c r="U77" s="252">
        <v>104</v>
      </c>
      <c r="V77" s="252">
        <v>0</v>
      </c>
      <c r="W77" s="252">
        <v>3158</v>
      </c>
      <c r="X77" s="252">
        <v>0</v>
      </c>
      <c r="Y77" s="253">
        <v>3170</v>
      </c>
      <c r="Z77" s="12">
        <f t="shared" si="11"/>
        <v>10813</v>
      </c>
      <c r="AA77" s="113">
        <v>3213</v>
      </c>
      <c r="AB77" s="252">
        <v>21</v>
      </c>
      <c r="AC77" s="252">
        <v>7579</v>
      </c>
      <c r="AD77" s="253">
        <v>0</v>
      </c>
      <c r="AE77" s="33">
        <v>5478</v>
      </c>
      <c r="AF77" s="252">
        <v>27</v>
      </c>
      <c r="AG77" s="252">
        <v>0</v>
      </c>
      <c r="AH77" s="252">
        <v>365</v>
      </c>
      <c r="AI77" s="17">
        <f t="shared" si="13"/>
        <v>5843</v>
      </c>
      <c r="AJ77" s="12">
        <f t="shared" si="12"/>
        <v>755</v>
      </c>
      <c r="AK77" s="113">
        <v>755</v>
      </c>
      <c r="AL77" s="252">
        <v>0</v>
      </c>
      <c r="AM77" s="255">
        <v>0</v>
      </c>
      <c r="AN77" s="254">
        <v>0</v>
      </c>
      <c r="AO77" s="253">
        <v>0</v>
      </c>
    </row>
    <row r="78" spans="1:41" ht="45">
      <c r="A78" s="18">
        <v>520100</v>
      </c>
      <c r="B78" s="219">
        <v>68</v>
      </c>
      <c r="C78" s="19" t="s">
        <v>115</v>
      </c>
      <c r="D78" s="12">
        <f t="shared" si="9"/>
        <v>0</v>
      </c>
      <c r="E78" s="113">
        <v>0</v>
      </c>
      <c r="F78" s="252">
        <v>0</v>
      </c>
      <c r="G78" s="252">
        <v>0</v>
      </c>
      <c r="H78" s="252">
        <v>0</v>
      </c>
      <c r="I78" s="252">
        <v>0</v>
      </c>
      <c r="J78" s="252">
        <v>0</v>
      </c>
      <c r="K78" s="252">
        <v>0</v>
      </c>
      <c r="L78" s="253">
        <v>0</v>
      </c>
      <c r="M78" s="215">
        <f t="shared" si="10"/>
        <v>0</v>
      </c>
      <c r="N78" s="252">
        <v>0</v>
      </c>
      <c r="O78" s="252">
        <v>1018</v>
      </c>
      <c r="P78" s="252">
        <v>245</v>
      </c>
      <c r="Q78" s="252">
        <v>0</v>
      </c>
      <c r="R78" s="252">
        <v>0</v>
      </c>
      <c r="S78" s="252">
        <v>0</v>
      </c>
      <c r="T78" s="252">
        <v>0</v>
      </c>
      <c r="U78" s="252">
        <v>0</v>
      </c>
      <c r="V78" s="252">
        <v>0</v>
      </c>
      <c r="W78" s="252">
        <v>0</v>
      </c>
      <c r="X78" s="252">
        <v>0</v>
      </c>
      <c r="Y78" s="253">
        <v>0</v>
      </c>
      <c r="Z78" s="12">
        <f t="shared" si="11"/>
        <v>4227</v>
      </c>
      <c r="AA78" s="113">
        <v>0</v>
      </c>
      <c r="AB78" s="252">
        <v>0</v>
      </c>
      <c r="AC78" s="252">
        <v>4227</v>
      </c>
      <c r="AD78" s="253">
        <v>0</v>
      </c>
      <c r="AE78" s="33">
        <v>6640</v>
      </c>
      <c r="AF78" s="252">
        <v>588</v>
      </c>
      <c r="AG78" s="252">
        <v>0</v>
      </c>
      <c r="AH78" s="252">
        <v>255</v>
      </c>
      <c r="AI78" s="17">
        <f t="shared" si="13"/>
        <v>6895</v>
      </c>
      <c r="AJ78" s="12">
        <f t="shared" si="12"/>
        <v>722</v>
      </c>
      <c r="AK78" s="113">
        <v>722</v>
      </c>
      <c r="AL78" s="252">
        <v>0</v>
      </c>
      <c r="AM78" s="255">
        <v>0</v>
      </c>
      <c r="AN78" s="254">
        <v>0</v>
      </c>
      <c r="AO78" s="253">
        <v>0</v>
      </c>
    </row>
    <row r="79" spans="1:41" ht="45">
      <c r="A79" s="18">
        <v>520101</v>
      </c>
      <c r="B79" s="219">
        <v>69</v>
      </c>
      <c r="C79" s="19" t="s">
        <v>116</v>
      </c>
      <c r="D79" s="12">
        <f t="shared" si="9"/>
        <v>12047</v>
      </c>
      <c r="E79" s="113">
        <v>11434</v>
      </c>
      <c r="F79" s="252">
        <v>636</v>
      </c>
      <c r="G79" s="252">
        <v>1297</v>
      </c>
      <c r="H79" s="252">
        <v>613</v>
      </c>
      <c r="I79" s="252">
        <v>0</v>
      </c>
      <c r="J79" s="252">
        <v>0</v>
      </c>
      <c r="K79" s="252">
        <v>0</v>
      </c>
      <c r="L79" s="253">
        <v>0</v>
      </c>
      <c r="M79" s="215">
        <f t="shared" si="10"/>
        <v>5149</v>
      </c>
      <c r="N79" s="252">
        <v>5149</v>
      </c>
      <c r="O79" s="252">
        <v>0</v>
      </c>
      <c r="P79" s="252">
        <v>0</v>
      </c>
      <c r="Q79" s="252">
        <v>872</v>
      </c>
      <c r="R79" s="252">
        <v>274</v>
      </c>
      <c r="S79" s="252">
        <v>0</v>
      </c>
      <c r="T79" s="252">
        <v>0</v>
      </c>
      <c r="U79" s="252">
        <v>102</v>
      </c>
      <c r="V79" s="252">
        <v>0</v>
      </c>
      <c r="W79" s="252">
        <v>659</v>
      </c>
      <c r="X79" s="252">
        <v>0</v>
      </c>
      <c r="Y79" s="253">
        <v>0</v>
      </c>
      <c r="Z79" s="12">
        <f t="shared" si="11"/>
        <v>3213</v>
      </c>
      <c r="AA79" s="113">
        <v>3213</v>
      </c>
      <c r="AB79" s="252">
        <v>0</v>
      </c>
      <c r="AC79" s="252">
        <v>0</v>
      </c>
      <c r="AD79" s="253">
        <v>0</v>
      </c>
      <c r="AE79" s="33">
        <v>0</v>
      </c>
      <c r="AF79" s="252">
        <v>0</v>
      </c>
      <c r="AG79" s="252">
        <v>0</v>
      </c>
      <c r="AH79" s="252">
        <v>0</v>
      </c>
      <c r="AI79" s="17">
        <f t="shared" si="13"/>
        <v>0</v>
      </c>
      <c r="AJ79" s="12">
        <f t="shared" si="12"/>
        <v>915</v>
      </c>
      <c r="AK79" s="113">
        <v>915</v>
      </c>
      <c r="AL79" s="252">
        <v>0</v>
      </c>
      <c r="AM79" s="255">
        <v>0</v>
      </c>
      <c r="AN79" s="254">
        <v>0</v>
      </c>
      <c r="AO79" s="253">
        <v>0</v>
      </c>
    </row>
    <row r="80" spans="1:41" ht="45">
      <c r="A80" s="18">
        <v>520106</v>
      </c>
      <c r="B80" s="219">
        <v>70</v>
      </c>
      <c r="C80" s="19" t="s">
        <v>117</v>
      </c>
      <c r="D80" s="12">
        <f t="shared" si="9"/>
        <v>17758</v>
      </c>
      <c r="E80" s="113">
        <v>17372</v>
      </c>
      <c r="F80" s="252">
        <v>0</v>
      </c>
      <c r="G80" s="252">
        <v>0</v>
      </c>
      <c r="H80" s="252">
        <v>0</v>
      </c>
      <c r="I80" s="252">
        <v>0</v>
      </c>
      <c r="J80" s="252">
        <v>0</v>
      </c>
      <c r="K80" s="252">
        <v>0</v>
      </c>
      <c r="L80" s="253">
        <v>386</v>
      </c>
      <c r="M80" s="215">
        <f t="shared" si="10"/>
        <v>3127</v>
      </c>
      <c r="N80" s="252">
        <v>2998</v>
      </c>
      <c r="O80" s="252">
        <v>0</v>
      </c>
      <c r="P80" s="252">
        <v>0</v>
      </c>
      <c r="Q80" s="252">
        <v>0</v>
      </c>
      <c r="R80" s="252">
        <v>0</v>
      </c>
      <c r="S80" s="252">
        <v>0</v>
      </c>
      <c r="T80" s="252">
        <v>0</v>
      </c>
      <c r="U80" s="252">
        <v>0</v>
      </c>
      <c r="V80" s="252">
        <v>0</v>
      </c>
      <c r="W80" s="252">
        <v>0</v>
      </c>
      <c r="X80" s="252">
        <v>0</v>
      </c>
      <c r="Y80" s="253">
        <v>129</v>
      </c>
      <c r="Z80" s="12">
        <f t="shared" si="11"/>
        <v>3</v>
      </c>
      <c r="AA80" s="113">
        <v>0</v>
      </c>
      <c r="AB80" s="252">
        <v>3</v>
      </c>
      <c r="AC80" s="252">
        <v>0</v>
      </c>
      <c r="AD80" s="253">
        <v>0</v>
      </c>
      <c r="AE80" s="33">
        <v>0</v>
      </c>
      <c r="AF80" s="252">
        <v>0</v>
      </c>
      <c r="AG80" s="252">
        <v>0</v>
      </c>
      <c r="AH80" s="252">
        <v>0</v>
      </c>
      <c r="AI80" s="17">
        <f t="shared" si="13"/>
        <v>0</v>
      </c>
      <c r="AJ80" s="12">
        <f t="shared" si="12"/>
        <v>194</v>
      </c>
      <c r="AK80" s="113">
        <v>194</v>
      </c>
      <c r="AL80" s="252">
        <v>0</v>
      </c>
      <c r="AM80" s="255">
        <v>0</v>
      </c>
      <c r="AN80" s="254">
        <v>0</v>
      </c>
      <c r="AO80" s="253">
        <v>0</v>
      </c>
    </row>
    <row r="81" spans="1:41" ht="45">
      <c r="A81" s="18">
        <v>520102</v>
      </c>
      <c r="B81" s="219">
        <v>71</v>
      </c>
      <c r="C81" s="19" t="s">
        <v>118</v>
      </c>
      <c r="D81" s="12">
        <f t="shared" si="9"/>
        <v>17833</v>
      </c>
      <c r="E81" s="113">
        <v>10744</v>
      </c>
      <c r="F81" s="252">
        <v>1837</v>
      </c>
      <c r="G81" s="252">
        <v>1481</v>
      </c>
      <c r="H81" s="252">
        <v>0</v>
      </c>
      <c r="I81" s="252">
        <v>0</v>
      </c>
      <c r="J81" s="252">
        <v>0</v>
      </c>
      <c r="K81" s="252">
        <v>5504</v>
      </c>
      <c r="L81" s="253">
        <v>1585</v>
      </c>
      <c r="M81" s="215">
        <f t="shared" si="10"/>
        <v>8172</v>
      </c>
      <c r="N81" s="252">
        <v>7333</v>
      </c>
      <c r="O81" s="252">
        <v>49</v>
      </c>
      <c r="P81" s="252">
        <v>0</v>
      </c>
      <c r="Q81" s="252">
        <v>873</v>
      </c>
      <c r="R81" s="252">
        <v>284</v>
      </c>
      <c r="S81" s="252">
        <v>0</v>
      </c>
      <c r="T81" s="252">
        <v>0</v>
      </c>
      <c r="U81" s="252">
        <v>6</v>
      </c>
      <c r="V81" s="252">
        <v>0</v>
      </c>
      <c r="W81" s="252">
        <v>699</v>
      </c>
      <c r="X81" s="252">
        <v>0</v>
      </c>
      <c r="Y81" s="253">
        <v>839</v>
      </c>
      <c r="Z81" s="12">
        <f t="shared" si="11"/>
        <v>8077</v>
      </c>
      <c r="AA81" s="113">
        <v>601</v>
      </c>
      <c r="AB81" s="252">
        <v>13</v>
      </c>
      <c r="AC81" s="252">
        <v>7463</v>
      </c>
      <c r="AD81" s="253">
        <v>0</v>
      </c>
      <c r="AE81" s="33">
        <v>2991</v>
      </c>
      <c r="AF81" s="252">
        <v>42</v>
      </c>
      <c r="AG81" s="252">
        <v>23</v>
      </c>
      <c r="AH81" s="252">
        <v>62</v>
      </c>
      <c r="AI81" s="17">
        <f t="shared" si="13"/>
        <v>3053</v>
      </c>
      <c r="AJ81" s="12">
        <f t="shared" si="12"/>
        <v>192</v>
      </c>
      <c r="AK81" s="113">
        <v>192</v>
      </c>
      <c r="AL81" s="252">
        <v>0</v>
      </c>
      <c r="AM81" s="255">
        <v>0</v>
      </c>
      <c r="AN81" s="254">
        <v>0</v>
      </c>
      <c r="AO81" s="253">
        <v>0</v>
      </c>
    </row>
    <row r="82" spans="1:41" ht="45">
      <c r="A82" s="18">
        <v>520104</v>
      </c>
      <c r="B82" s="219">
        <v>72</v>
      </c>
      <c r="C82" s="19" t="s">
        <v>119</v>
      </c>
      <c r="D82" s="12">
        <f t="shared" si="9"/>
        <v>25160</v>
      </c>
      <c r="E82" s="113">
        <v>25160</v>
      </c>
      <c r="F82" s="252">
        <v>9761</v>
      </c>
      <c r="G82" s="252">
        <v>62</v>
      </c>
      <c r="H82" s="252">
        <v>0</v>
      </c>
      <c r="I82" s="252">
        <v>0</v>
      </c>
      <c r="J82" s="252">
        <v>0</v>
      </c>
      <c r="K82" s="252">
        <v>0</v>
      </c>
      <c r="L82" s="253">
        <v>0</v>
      </c>
      <c r="M82" s="215">
        <f t="shared" si="10"/>
        <v>9346</v>
      </c>
      <c r="N82" s="252">
        <v>9346</v>
      </c>
      <c r="O82" s="252">
        <v>0</v>
      </c>
      <c r="P82" s="252">
        <v>0</v>
      </c>
      <c r="Q82" s="252">
        <v>852</v>
      </c>
      <c r="R82" s="252">
        <v>0</v>
      </c>
      <c r="S82" s="252">
        <v>0</v>
      </c>
      <c r="T82" s="252">
        <v>0</v>
      </c>
      <c r="U82" s="252">
        <v>0</v>
      </c>
      <c r="V82" s="252">
        <v>0</v>
      </c>
      <c r="W82" s="252">
        <v>872</v>
      </c>
      <c r="X82" s="252">
        <v>0</v>
      </c>
      <c r="Y82" s="253">
        <v>0</v>
      </c>
      <c r="Z82" s="12">
        <f t="shared" si="11"/>
        <v>5870</v>
      </c>
      <c r="AA82" s="113">
        <v>5870</v>
      </c>
      <c r="AB82" s="252">
        <v>0</v>
      </c>
      <c r="AC82" s="252">
        <v>0</v>
      </c>
      <c r="AD82" s="253">
        <v>0</v>
      </c>
      <c r="AE82" s="33">
        <v>0</v>
      </c>
      <c r="AF82" s="252">
        <v>0</v>
      </c>
      <c r="AG82" s="252">
        <v>0</v>
      </c>
      <c r="AH82" s="252">
        <v>0</v>
      </c>
      <c r="AI82" s="17">
        <f t="shared" si="13"/>
        <v>0</v>
      </c>
      <c r="AJ82" s="12">
        <f t="shared" si="12"/>
        <v>57</v>
      </c>
      <c r="AK82" s="113">
        <v>57</v>
      </c>
      <c r="AL82" s="252">
        <v>0</v>
      </c>
      <c r="AM82" s="255">
        <v>0</v>
      </c>
      <c r="AN82" s="254">
        <v>0</v>
      </c>
      <c r="AO82" s="253">
        <v>0</v>
      </c>
    </row>
    <row r="83" spans="1:41" ht="45">
      <c r="A83" s="18">
        <v>520105</v>
      </c>
      <c r="B83" s="219">
        <v>73</v>
      </c>
      <c r="C83" s="19" t="s">
        <v>120</v>
      </c>
      <c r="D83" s="12">
        <f t="shared" si="9"/>
        <v>10504</v>
      </c>
      <c r="E83" s="113">
        <v>8597</v>
      </c>
      <c r="F83" s="252">
        <v>666</v>
      </c>
      <c r="G83" s="252">
        <v>1422</v>
      </c>
      <c r="H83" s="252">
        <v>0</v>
      </c>
      <c r="I83" s="252">
        <v>0</v>
      </c>
      <c r="J83" s="252">
        <v>0</v>
      </c>
      <c r="K83" s="252">
        <v>0</v>
      </c>
      <c r="L83" s="253">
        <v>1907</v>
      </c>
      <c r="M83" s="215">
        <f t="shared" si="10"/>
        <v>8467</v>
      </c>
      <c r="N83" s="252">
        <v>7272</v>
      </c>
      <c r="O83" s="252">
        <v>0</v>
      </c>
      <c r="P83" s="252">
        <v>0</v>
      </c>
      <c r="Q83" s="252">
        <v>920</v>
      </c>
      <c r="R83" s="252">
        <v>1072</v>
      </c>
      <c r="S83" s="252">
        <v>0</v>
      </c>
      <c r="T83" s="252">
        <v>0</v>
      </c>
      <c r="U83" s="252">
        <v>8</v>
      </c>
      <c r="V83" s="252">
        <v>0</v>
      </c>
      <c r="W83" s="252">
        <v>897</v>
      </c>
      <c r="X83" s="252">
        <v>0</v>
      </c>
      <c r="Y83" s="253">
        <v>1195</v>
      </c>
      <c r="Z83" s="12">
        <f t="shared" si="11"/>
        <v>2008</v>
      </c>
      <c r="AA83" s="113">
        <v>2005</v>
      </c>
      <c r="AB83" s="252">
        <v>3</v>
      </c>
      <c r="AC83" s="252">
        <v>0</v>
      </c>
      <c r="AD83" s="253">
        <v>0</v>
      </c>
      <c r="AE83" s="33">
        <v>0</v>
      </c>
      <c r="AF83" s="252">
        <v>0</v>
      </c>
      <c r="AG83" s="252">
        <v>0</v>
      </c>
      <c r="AH83" s="252">
        <v>0</v>
      </c>
      <c r="AI83" s="17">
        <f t="shared" si="13"/>
        <v>0</v>
      </c>
      <c r="AJ83" s="12">
        <f t="shared" si="12"/>
        <v>154</v>
      </c>
      <c r="AK83" s="113">
        <v>154</v>
      </c>
      <c r="AL83" s="252">
        <v>0</v>
      </c>
      <c r="AM83" s="255">
        <v>0</v>
      </c>
      <c r="AN83" s="254">
        <v>0</v>
      </c>
      <c r="AO83" s="253">
        <v>0</v>
      </c>
    </row>
    <row r="84" spans="1:41" ht="45">
      <c r="A84" s="18">
        <v>520108</v>
      </c>
      <c r="B84" s="219">
        <v>74</v>
      </c>
      <c r="C84" s="19" t="s">
        <v>121</v>
      </c>
      <c r="D84" s="12">
        <f t="shared" si="9"/>
        <v>13128</v>
      </c>
      <c r="E84" s="113">
        <v>11738</v>
      </c>
      <c r="F84" s="252">
        <v>899</v>
      </c>
      <c r="G84" s="252">
        <v>2232</v>
      </c>
      <c r="H84" s="252">
        <v>0</v>
      </c>
      <c r="I84" s="252">
        <v>0</v>
      </c>
      <c r="J84" s="252">
        <v>0</v>
      </c>
      <c r="K84" s="252">
        <v>0</v>
      </c>
      <c r="L84" s="253">
        <v>1390</v>
      </c>
      <c r="M84" s="215">
        <f t="shared" si="10"/>
        <v>17698</v>
      </c>
      <c r="N84" s="252">
        <v>15481</v>
      </c>
      <c r="O84" s="252">
        <v>0</v>
      </c>
      <c r="P84" s="252">
        <v>0</v>
      </c>
      <c r="Q84" s="252">
        <v>563</v>
      </c>
      <c r="R84" s="252">
        <v>502</v>
      </c>
      <c r="S84" s="252">
        <v>0</v>
      </c>
      <c r="T84" s="252">
        <v>144</v>
      </c>
      <c r="U84" s="252">
        <v>0</v>
      </c>
      <c r="V84" s="252">
        <v>0</v>
      </c>
      <c r="W84" s="252">
        <v>1081</v>
      </c>
      <c r="X84" s="252">
        <v>0</v>
      </c>
      <c r="Y84" s="253">
        <v>2217</v>
      </c>
      <c r="Z84" s="12">
        <f t="shared" si="11"/>
        <v>3492</v>
      </c>
      <c r="AA84" s="113">
        <v>3229</v>
      </c>
      <c r="AB84" s="252">
        <v>57</v>
      </c>
      <c r="AC84" s="252">
        <v>206</v>
      </c>
      <c r="AD84" s="253">
        <v>0</v>
      </c>
      <c r="AE84" s="33">
        <v>1050</v>
      </c>
      <c r="AF84" s="252">
        <v>0</v>
      </c>
      <c r="AG84" s="252">
        <v>0</v>
      </c>
      <c r="AH84" s="252">
        <v>0</v>
      </c>
      <c r="AI84" s="17">
        <f t="shared" si="13"/>
        <v>1050</v>
      </c>
      <c r="AJ84" s="12">
        <f t="shared" si="12"/>
        <v>556</v>
      </c>
      <c r="AK84" s="113">
        <v>556</v>
      </c>
      <c r="AL84" s="252">
        <v>0</v>
      </c>
      <c r="AM84" s="255">
        <v>0</v>
      </c>
      <c r="AN84" s="254">
        <v>0</v>
      </c>
      <c r="AO84" s="253">
        <v>0</v>
      </c>
    </row>
    <row r="85" spans="1:41" ht="30">
      <c r="A85" s="18">
        <v>520111</v>
      </c>
      <c r="B85" s="219">
        <v>75</v>
      </c>
      <c r="C85" s="19" t="s">
        <v>122</v>
      </c>
      <c r="D85" s="12">
        <f t="shared" si="9"/>
        <v>66725</v>
      </c>
      <c r="E85" s="113">
        <v>45238</v>
      </c>
      <c r="F85" s="252">
        <v>1591</v>
      </c>
      <c r="G85" s="252">
        <v>3235</v>
      </c>
      <c r="H85" s="252">
        <v>8948</v>
      </c>
      <c r="I85" s="252">
        <v>0</v>
      </c>
      <c r="J85" s="252">
        <v>0</v>
      </c>
      <c r="K85" s="252">
        <v>11030</v>
      </c>
      <c r="L85" s="253">
        <v>1509</v>
      </c>
      <c r="M85" s="215">
        <f t="shared" si="10"/>
        <v>32871</v>
      </c>
      <c r="N85" s="252">
        <v>30404</v>
      </c>
      <c r="O85" s="252">
        <v>376</v>
      </c>
      <c r="P85" s="252">
        <v>0</v>
      </c>
      <c r="Q85" s="252">
        <v>1150</v>
      </c>
      <c r="R85" s="252">
        <v>493</v>
      </c>
      <c r="S85" s="252">
        <v>1</v>
      </c>
      <c r="T85" s="252">
        <v>172</v>
      </c>
      <c r="U85" s="252">
        <v>47</v>
      </c>
      <c r="V85" s="252">
        <v>0</v>
      </c>
      <c r="W85" s="252">
        <v>1247</v>
      </c>
      <c r="X85" s="252">
        <v>473</v>
      </c>
      <c r="Y85" s="253">
        <v>1994</v>
      </c>
      <c r="Z85" s="12">
        <f t="shared" si="11"/>
        <v>10240</v>
      </c>
      <c r="AA85" s="113">
        <v>5996</v>
      </c>
      <c r="AB85" s="252">
        <v>98</v>
      </c>
      <c r="AC85" s="252">
        <v>4146</v>
      </c>
      <c r="AD85" s="253">
        <v>0</v>
      </c>
      <c r="AE85" s="33">
        <v>4056</v>
      </c>
      <c r="AF85" s="252">
        <v>36</v>
      </c>
      <c r="AG85" s="252">
        <v>144</v>
      </c>
      <c r="AH85" s="252">
        <v>246</v>
      </c>
      <c r="AI85" s="17">
        <f t="shared" si="13"/>
        <v>4302</v>
      </c>
      <c r="AJ85" s="12">
        <f t="shared" si="12"/>
        <v>2901</v>
      </c>
      <c r="AK85" s="113">
        <v>2901</v>
      </c>
      <c r="AL85" s="252">
        <v>135</v>
      </c>
      <c r="AM85" s="255">
        <v>0</v>
      </c>
      <c r="AN85" s="254">
        <v>0</v>
      </c>
      <c r="AO85" s="253">
        <v>0</v>
      </c>
    </row>
    <row r="86" spans="1:41" ht="45">
      <c r="A86" s="18">
        <v>520112</v>
      </c>
      <c r="B86" s="219">
        <v>76</v>
      </c>
      <c r="C86" s="19" t="s">
        <v>123</v>
      </c>
      <c r="D86" s="12">
        <f t="shared" si="9"/>
        <v>9130</v>
      </c>
      <c r="E86" s="113">
        <v>8503</v>
      </c>
      <c r="F86" s="252">
        <v>0</v>
      </c>
      <c r="G86" s="252">
        <v>0</v>
      </c>
      <c r="H86" s="252">
        <v>0</v>
      </c>
      <c r="I86" s="252">
        <v>0</v>
      </c>
      <c r="J86" s="252">
        <v>0</v>
      </c>
      <c r="K86" s="252">
        <v>0</v>
      </c>
      <c r="L86" s="253">
        <v>627</v>
      </c>
      <c r="M86" s="215">
        <f t="shared" si="10"/>
        <v>1794</v>
      </c>
      <c r="N86" s="252">
        <v>1784</v>
      </c>
      <c r="O86" s="252">
        <v>0</v>
      </c>
      <c r="P86" s="252">
        <v>0</v>
      </c>
      <c r="Q86" s="252">
        <v>0</v>
      </c>
      <c r="R86" s="252">
        <v>0</v>
      </c>
      <c r="S86" s="252">
        <v>0</v>
      </c>
      <c r="T86" s="252">
        <v>0</v>
      </c>
      <c r="U86" s="252">
        <v>0</v>
      </c>
      <c r="V86" s="252">
        <v>0</v>
      </c>
      <c r="W86" s="252">
        <v>0</v>
      </c>
      <c r="X86" s="252">
        <v>0</v>
      </c>
      <c r="Y86" s="253">
        <v>10</v>
      </c>
      <c r="Z86" s="12">
        <f t="shared" si="11"/>
        <v>633</v>
      </c>
      <c r="AA86" s="113">
        <v>0</v>
      </c>
      <c r="AB86" s="252">
        <v>2</v>
      </c>
      <c r="AC86" s="252">
        <v>631</v>
      </c>
      <c r="AD86" s="253">
        <v>0</v>
      </c>
      <c r="AE86" s="33">
        <v>1788</v>
      </c>
      <c r="AF86" s="252">
        <v>0</v>
      </c>
      <c r="AG86" s="252">
        <v>0</v>
      </c>
      <c r="AH86" s="252">
        <v>0</v>
      </c>
      <c r="AI86" s="17">
        <f t="shared" si="13"/>
        <v>1788</v>
      </c>
      <c r="AJ86" s="12">
        <f t="shared" si="12"/>
        <v>287</v>
      </c>
      <c r="AK86" s="113">
        <v>287</v>
      </c>
      <c r="AL86" s="252">
        <v>0</v>
      </c>
      <c r="AM86" s="255">
        <v>0</v>
      </c>
      <c r="AN86" s="254">
        <v>0</v>
      </c>
      <c r="AO86" s="253">
        <v>0</v>
      </c>
    </row>
    <row r="87" spans="1:41" ht="45">
      <c r="A87" s="18">
        <v>520113</v>
      </c>
      <c r="B87" s="219">
        <v>77</v>
      </c>
      <c r="C87" s="19" t="s">
        <v>124</v>
      </c>
      <c r="D87" s="12">
        <f t="shared" si="9"/>
        <v>19694</v>
      </c>
      <c r="E87" s="113">
        <v>19694</v>
      </c>
      <c r="F87" s="252">
        <v>4961</v>
      </c>
      <c r="G87" s="252">
        <v>100</v>
      </c>
      <c r="H87" s="252">
        <v>0</v>
      </c>
      <c r="I87" s="252">
        <v>0</v>
      </c>
      <c r="J87" s="252">
        <v>0</v>
      </c>
      <c r="K87" s="252">
        <v>0</v>
      </c>
      <c r="L87" s="253">
        <v>0</v>
      </c>
      <c r="M87" s="215">
        <f t="shared" si="10"/>
        <v>17321</v>
      </c>
      <c r="N87" s="252">
        <v>17321</v>
      </c>
      <c r="O87" s="252">
        <v>0</v>
      </c>
      <c r="P87" s="252">
        <v>0</v>
      </c>
      <c r="Q87" s="252">
        <v>365</v>
      </c>
      <c r="R87" s="252">
        <v>152</v>
      </c>
      <c r="S87" s="252">
        <v>0</v>
      </c>
      <c r="T87" s="252">
        <v>0</v>
      </c>
      <c r="U87" s="252">
        <v>0</v>
      </c>
      <c r="V87" s="252">
        <v>0</v>
      </c>
      <c r="W87" s="252">
        <v>406</v>
      </c>
      <c r="X87" s="252">
        <v>0</v>
      </c>
      <c r="Y87" s="253">
        <v>0</v>
      </c>
      <c r="Z87" s="12">
        <f t="shared" si="11"/>
        <v>4717</v>
      </c>
      <c r="AA87" s="113">
        <v>4717</v>
      </c>
      <c r="AB87" s="252">
        <v>0</v>
      </c>
      <c r="AC87" s="252">
        <v>0</v>
      </c>
      <c r="AD87" s="253">
        <v>0</v>
      </c>
      <c r="AE87" s="33">
        <v>0</v>
      </c>
      <c r="AF87" s="252">
        <v>0</v>
      </c>
      <c r="AG87" s="252">
        <v>0</v>
      </c>
      <c r="AH87" s="252">
        <v>0</v>
      </c>
      <c r="AI87" s="17">
        <f t="shared" si="13"/>
        <v>0</v>
      </c>
      <c r="AJ87" s="12">
        <f t="shared" si="12"/>
        <v>0</v>
      </c>
      <c r="AK87" s="113">
        <v>0</v>
      </c>
      <c r="AL87" s="252">
        <v>0</v>
      </c>
      <c r="AM87" s="255">
        <v>0</v>
      </c>
      <c r="AN87" s="254">
        <v>0</v>
      </c>
      <c r="AO87" s="253">
        <v>0</v>
      </c>
    </row>
    <row r="88" spans="1:41" ht="45">
      <c r="A88" s="18">
        <v>520114</v>
      </c>
      <c r="B88" s="219">
        <v>78</v>
      </c>
      <c r="C88" s="19" t="s">
        <v>125</v>
      </c>
      <c r="D88" s="12">
        <f t="shared" si="9"/>
        <v>34785</v>
      </c>
      <c r="E88" s="113">
        <v>34785</v>
      </c>
      <c r="F88" s="252">
        <v>9928</v>
      </c>
      <c r="G88" s="252">
        <v>136</v>
      </c>
      <c r="H88" s="252">
        <v>0</v>
      </c>
      <c r="I88" s="252">
        <v>0</v>
      </c>
      <c r="J88" s="252">
        <v>0</v>
      </c>
      <c r="K88" s="252">
        <v>0</v>
      </c>
      <c r="L88" s="253">
        <v>0</v>
      </c>
      <c r="M88" s="215">
        <f t="shared" si="10"/>
        <v>17781</v>
      </c>
      <c r="N88" s="252">
        <v>17781</v>
      </c>
      <c r="O88" s="252">
        <v>0</v>
      </c>
      <c r="P88" s="252">
        <v>0</v>
      </c>
      <c r="Q88" s="252">
        <v>743</v>
      </c>
      <c r="R88" s="252">
        <v>45</v>
      </c>
      <c r="S88" s="252">
        <v>0</v>
      </c>
      <c r="T88" s="252">
        <v>0</v>
      </c>
      <c r="U88" s="252">
        <v>0</v>
      </c>
      <c r="V88" s="252">
        <v>0</v>
      </c>
      <c r="W88" s="252">
        <v>688</v>
      </c>
      <c r="X88" s="252">
        <v>0</v>
      </c>
      <c r="Y88" s="253">
        <v>0</v>
      </c>
      <c r="Z88" s="12">
        <f t="shared" si="11"/>
        <v>6144</v>
      </c>
      <c r="AA88" s="113">
        <v>6144</v>
      </c>
      <c r="AB88" s="252">
        <v>0</v>
      </c>
      <c r="AC88" s="252">
        <v>0</v>
      </c>
      <c r="AD88" s="253">
        <v>0</v>
      </c>
      <c r="AE88" s="33">
        <v>0</v>
      </c>
      <c r="AF88" s="252">
        <v>0</v>
      </c>
      <c r="AG88" s="252">
        <v>0</v>
      </c>
      <c r="AH88" s="252">
        <v>0</v>
      </c>
      <c r="AI88" s="17">
        <f t="shared" si="13"/>
        <v>0</v>
      </c>
      <c r="AJ88" s="12">
        <f t="shared" si="12"/>
        <v>0</v>
      </c>
      <c r="AK88" s="113">
        <v>0</v>
      </c>
      <c r="AL88" s="252">
        <v>0</v>
      </c>
      <c r="AM88" s="255">
        <v>0</v>
      </c>
      <c r="AN88" s="254">
        <v>0</v>
      </c>
      <c r="AO88" s="253">
        <v>0</v>
      </c>
    </row>
    <row r="89" spans="1:41" ht="45">
      <c r="A89" s="18">
        <v>520115</v>
      </c>
      <c r="B89" s="219">
        <v>79</v>
      </c>
      <c r="C89" s="19" t="s">
        <v>126</v>
      </c>
      <c r="D89" s="12">
        <f t="shared" si="9"/>
        <v>26741</v>
      </c>
      <c r="E89" s="113">
        <v>25657</v>
      </c>
      <c r="F89" s="252">
        <v>1725</v>
      </c>
      <c r="G89" s="252">
        <v>4411</v>
      </c>
      <c r="H89" s="252">
        <v>0</v>
      </c>
      <c r="I89" s="252">
        <v>0</v>
      </c>
      <c r="J89" s="252">
        <v>0</v>
      </c>
      <c r="K89" s="252">
        <v>0</v>
      </c>
      <c r="L89" s="253">
        <v>1084</v>
      </c>
      <c r="M89" s="215">
        <f t="shared" si="10"/>
        <v>19763</v>
      </c>
      <c r="N89" s="252">
        <v>15741</v>
      </c>
      <c r="O89" s="252">
        <v>0</v>
      </c>
      <c r="P89" s="252">
        <v>0</v>
      </c>
      <c r="Q89" s="252">
        <v>46</v>
      </c>
      <c r="R89" s="252">
        <v>0</v>
      </c>
      <c r="S89" s="252">
        <v>0</v>
      </c>
      <c r="T89" s="252">
        <v>0</v>
      </c>
      <c r="U89" s="252">
        <v>30</v>
      </c>
      <c r="V89" s="252">
        <v>0</v>
      </c>
      <c r="W89" s="252">
        <v>1915</v>
      </c>
      <c r="X89" s="252">
        <v>0</v>
      </c>
      <c r="Y89" s="253">
        <v>4022</v>
      </c>
      <c r="Z89" s="12">
        <f t="shared" si="11"/>
        <v>7976</v>
      </c>
      <c r="AA89" s="113">
        <v>7972</v>
      </c>
      <c r="AB89" s="252">
        <v>4</v>
      </c>
      <c r="AC89" s="252">
        <v>0</v>
      </c>
      <c r="AD89" s="253">
        <v>0</v>
      </c>
      <c r="AE89" s="33">
        <v>0</v>
      </c>
      <c r="AF89" s="252">
        <v>0</v>
      </c>
      <c r="AG89" s="252">
        <v>0</v>
      </c>
      <c r="AH89" s="252">
        <v>0</v>
      </c>
      <c r="AI89" s="17">
        <f t="shared" si="13"/>
        <v>0</v>
      </c>
      <c r="AJ89" s="12">
        <f t="shared" si="12"/>
        <v>0</v>
      </c>
      <c r="AK89" s="113">
        <v>0</v>
      </c>
      <c r="AL89" s="252">
        <v>0</v>
      </c>
      <c r="AM89" s="255">
        <v>0</v>
      </c>
      <c r="AN89" s="254">
        <v>0</v>
      </c>
      <c r="AO89" s="253">
        <v>0</v>
      </c>
    </row>
    <row r="90" spans="1:41" ht="60">
      <c r="A90" s="18">
        <v>520117</v>
      </c>
      <c r="B90" s="219">
        <v>80</v>
      </c>
      <c r="C90" s="19" t="s">
        <v>127</v>
      </c>
      <c r="D90" s="12">
        <f t="shared" si="9"/>
        <v>22834</v>
      </c>
      <c r="E90" s="113">
        <v>22834</v>
      </c>
      <c r="F90" s="252">
        <v>1272</v>
      </c>
      <c r="G90" s="252">
        <v>3159</v>
      </c>
      <c r="H90" s="252">
        <v>0</v>
      </c>
      <c r="I90" s="252">
        <v>0</v>
      </c>
      <c r="J90" s="252">
        <v>0</v>
      </c>
      <c r="K90" s="252">
        <v>0</v>
      </c>
      <c r="L90" s="253">
        <v>0</v>
      </c>
      <c r="M90" s="215">
        <f t="shared" si="10"/>
        <v>21159</v>
      </c>
      <c r="N90" s="252">
        <v>21159</v>
      </c>
      <c r="O90" s="252">
        <v>366</v>
      </c>
      <c r="P90" s="252">
        <v>0</v>
      </c>
      <c r="Q90" s="252">
        <v>435</v>
      </c>
      <c r="R90" s="252">
        <v>503</v>
      </c>
      <c r="S90" s="252">
        <v>3</v>
      </c>
      <c r="T90" s="252">
        <v>138</v>
      </c>
      <c r="U90" s="252">
        <v>24</v>
      </c>
      <c r="V90" s="252">
        <v>0</v>
      </c>
      <c r="W90" s="252">
        <v>1816</v>
      </c>
      <c r="X90" s="252">
        <v>0</v>
      </c>
      <c r="Y90" s="253">
        <v>0</v>
      </c>
      <c r="Z90" s="12">
        <f t="shared" si="11"/>
        <v>16089</v>
      </c>
      <c r="AA90" s="113">
        <v>5540</v>
      </c>
      <c r="AB90" s="252">
        <v>0</v>
      </c>
      <c r="AC90" s="252">
        <v>2215</v>
      </c>
      <c r="AD90" s="253">
        <v>8334</v>
      </c>
      <c r="AE90" s="33">
        <v>1552</v>
      </c>
      <c r="AF90" s="252">
        <v>0</v>
      </c>
      <c r="AG90" s="252">
        <v>26</v>
      </c>
      <c r="AH90" s="252">
        <v>0</v>
      </c>
      <c r="AI90" s="17">
        <f t="shared" si="13"/>
        <v>1552</v>
      </c>
      <c r="AJ90" s="12">
        <f t="shared" si="12"/>
        <v>808</v>
      </c>
      <c r="AK90" s="113">
        <v>808</v>
      </c>
      <c r="AL90" s="252">
        <v>0</v>
      </c>
      <c r="AM90" s="255">
        <v>0</v>
      </c>
      <c r="AN90" s="254">
        <v>0</v>
      </c>
      <c r="AO90" s="253">
        <v>0</v>
      </c>
    </row>
    <row r="91" spans="1:41" ht="60">
      <c r="A91" s="18">
        <v>520118</v>
      </c>
      <c r="B91" s="219">
        <v>81</v>
      </c>
      <c r="C91" s="19" t="s">
        <v>128</v>
      </c>
      <c r="D91" s="12">
        <f t="shared" si="9"/>
        <v>28363</v>
      </c>
      <c r="E91" s="113">
        <v>28363</v>
      </c>
      <c r="F91" s="252">
        <v>5716</v>
      </c>
      <c r="G91" s="252">
        <v>16</v>
      </c>
      <c r="H91" s="252">
        <v>0</v>
      </c>
      <c r="I91" s="252">
        <v>0</v>
      </c>
      <c r="J91" s="252">
        <v>0</v>
      </c>
      <c r="K91" s="252">
        <v>0</v>
      </c>
      <c r="L91" s="253">
        <v>0</v>
      </c>
      <c r="M91" s="215">
        <f t="shared" si="10"/>
        <v>3260</v>
      </c>
      <c r="N91" s="252">
        <v>3260</v>
      </c>
      <c r="O91" s="252">
        <v>0</v>
      </c>
      <c r="P91" s="252">
        <v>0</v>
      </c>
      <c r="Q91" s="252">
        <v>340</v>
      </c>
      <c r="R91" s="252">
        <v>52</v>
      </c>
      <c r="S91" s="252">
        <v>0</v>
      </c>
      <c r="T91" s="252">
        <v>0</v>
      </c>
      <c r="U91" s="252">
        <v>0</v>
      </c>
      <c r="V91" s="252">
        <v>0</v>
      </c>
      <c r="W91" s="252">
        <v>193</v>
      </c>
      <c r="X91" s="252">
        <v>0</v>
      </c>
      <c r="Y91" s="253">
        <v>0</v>
      </c>
      <c r="Z91" s="12">
        <f t="shared" si="11"/>
        <v>3156</v>
      </c>
      <c r="AA91" s="113">
        <v>382</v>
      </c>
      <c r="AB91" s="252">
        <v>0</v>
      </c>
      <c r="AC91" s="252">
        <v>2774</v>
      </c>
      <c r="AD91" s="253">
        <v>0</v>
      </c>
      <c r="AE91" s="33">
        <v>1364</v>
      </c>
      <c r="AF91" s="252">
        <v>0</v>
      </c>
      <c r="AG91" s="252">
        <v>0</v>
      </c>
      <c r="AH91" s="252">
        <v>0</v>
      </c>
      <c r="AI91" s="17">
        <f t="shared" si="13"/>
        <v>1364</v>
      </c>
      <c r="AJ91" s="12">
        <f t="shared" si="12"/>
        <v>122</v>
      </c>
      <c r="AK91" s="113">
        <v>122</v>
      </c>
      <c r="AL91" s="252">
        <v>0</v>
      </c>
      <c r="AM91" s="255">
        <v>0</v>
      </c>
      <c r="AN91" s="254">
        <v>0</v>
      </c>
      <c r="AO91" s="253">
        <v>0</v>
      </c>
    </row>
    <row r="92" spans="1:41" ht="45">
      <c r="A92" s="18">
        <v>520119</v>
      </c>
      <c r="B92" s="219">
        <v>82</v>
      </c>
      <c r="C92" s="19" t="s">
        <v>129</v>
      </c>
      <c r="D92" s="12">
        <f t="shared" si="9"/>
        <v>12571</v>
      </c>
      <c r="E92" s="113">
        <v>10253</v>
      </c>
      <c r="F92" s="252">
        <v>317</v>
      </c>
      <c r="G92" s="252">
        <v>1450</v>
      </c>
      <c r="H92" s="252">
        <v>2183</v>
      </c>
      <c r="I92" s="252">
        <v>0</v>
      </c>
      <c r="J92" s="252">
        <v>0</v>
      </c>
      <c r="K92" s="252">
        <v>0</v>
      </c>
      <c r="L92" s="253">
        <v>135</v>
      </c>
      <c r="M92" s="215">
        <f t="shared" si="10"/>
        <v>5183</v>
      </c>
      <c r="N92" s="252">
        <v>4964</v>
      </c>
      <c r="O92" s="252">
        <v>496</v>
      </c>
      <c r="P92" s="252">
        <v>0</v>
      </c>
      <c r="Q92" s="252">
        <v>682</v>
      </c>
      <c r="R92" s="252">
        <v>448</v>
      </c>
      <c r="S92" s="252">
        <v>0</v>
      </c>
      <c r="T92" s="252">
        <v>0</v>
      </c>
      <c r="U92" s="252">
        <v>13</v>
      </c>
      <c r="V92" s="252">
        <v>0</v>
      </c>
      <c r="W92" s="252">
        <v>971</v>
      </c>
      <c r="X92" s="252">
        <v>0</v>
      </c>
      <c r="Y92" s="253">
        <v>219</v>
      </c>
      <c r="Z92" s="12">
        <f t="shared" si="11"/>
        <v>3539</v>
      </c>
      <c r="AA92" s="113">
        <v>2570</v>
      </c>
      <c r="AB92" s="252">
        <v>0</v>
      </c>
      <c r="AC92" s="252">
        <v>969</v>
      </c>
      <c r="AD92" s="253">
        <v>0</v>
      </c>
      <c r="AE92" s="33">
        <v>1349</v>
      </c>
      <c r="AF92" s="252">
        <v>0</v>
      </c>
      <c r="AG92" s="252">
        <v>0</v>
      </c>
      <c r="AH92" s="252">
        <v>0</v>
      </c>
      <c r="AI92" s="17">
        <f t="shared" si="13"/>
        <v>1349</v>
      </c>
      <c r="AJ92" s="12">
        <f t="shared" si="12"/>
        <v>738</v>
      </c>
      <c r="AK92" s="113">
        <v>738</v>
      </c>
      <c r="AL92" s="252">
        <v>0</v>
      </c>
      <c r="AM92" s="255">
        <v>0</v>
      </c>
      <c r="AN92" s="254">
        <v>0</v>
      </c>
      <c r="AO92" s="253">
        <v>0</v>
      </c>
    </row>
    <row r="93" spans="1:41" ht="45">
      <c r="A93" s="18">
        <v>520120</v>
      </c>
      <c r="B93" s="219">
        <v>83</v>
      </c>
      <c r="C93" s="19" t="s">
        <v>130</v>
      </c>
      <c r="D93" s="12">
        <f t="shared" si="9"/>
        <v>7018</v>
      </c>
      <c r="E93" s="113">
        <v>7018</v>
      </c>
      <c r="F93" s="252">
        <v>374</v>
      </c>
      <c r="G93" s="252">
        <v>986</v>
      </c>
      <c r="H93" s="252">
        <v>0</v>
      </c>
      <c r="I93" s="252">
        <v>0</v>
      </c>
      <c r="J93" s="252">
        <v>0</v>
      </c>
      <c r="K93" s="252">
        <v>0</v>
      </c>
      <c r="L93" s="253">
        <v>0</v>
      </c>
      <c r="M93" s="215">
        <f t="shared" si="10"/>
        <v>5208</v>
      </c>
      <c r="N93" s="252">
        <v>5208</v>
      </c>
      <c r="O93" s="252">
        <v>1508</v>
      </c>
      <c r="P93" s="252">
        <v>0</v>
      </c>
      <c r="Q93" s="252">
        <v>645</v>
      </c>
      <c r="R93" s="252">
        <v>274</v>
      </c>
      <c r="S93" s="252">
        <v>0</v>
      </c>
      <c r="T93" s="252">
        <v>74</v>
      </c>
      <c r="U93" s="252">
        <v>0</v>
      </c>
      <c r="V93" s="252">
        <v>0</v>
      </c>
      <c r="W93" s="252">
        <v>535</v>
      </c>
      <c r="X93" s="252">
        <v>0</v>
      </c>
      <c r="Y93" s="253">
        <v>0</v>
      </c>
      <c r="Z93" s="12">
        <f t="shared" si="11"/>
        <v>2042</v>
      </c>
      <c r="AA93" s="113">
        <v>1048</v>
      </c>
      <c r="AB93" s="252">
        <v>0</v>
      </c>
      <c r="AC93" s="252">
        <v>994</v>
      </c>
      <c r="AD93" s="253">
        <v>0</v>
      </c>
      <c r="AE93" s="33">
        <v>1106</v>
      </c>
      <c r="AF93" s="252">
        <v>0</v>
      </c>
      <c r="AG93" s="252">
        <v>29</v>
      </c>
      <c r="AH93" s="252">
        <v>0</v>
      </c>
      <c r="AI93" s="17">
        <f t="shared" si="13"/>
        <v>1106</v>
      </c>
      <c r="AJ93" s="12">
        <f t="shared" si="12"/>
        <v>360</v>
      </c>
      <c r="AK93" s="113">
        <v>360</v>
      </c>
      <c r="AL93" s="252">
        <v>0</v>
      </c>
      <c r="AM93" s="255">
        <v>0</v>
      </c>
      <c r="AN93" s="254">
        <v>0</v>
      </c>
      <c r="AO93" s="253">
        <v>0</v>
      </c>
    </row>
    <row r="94" spans="1:41" ht="45">
      <c r="A94" s="18">
        <v>520121</v>
      </c>
      <c r="B94" s="219">
        <v>84</v>
      </c>
      <c r="C94" s="19" t="s">
        <v>131</v>
      </c>
      <c r="D94" s="12">
        <f t="shared" si="9"/>
        <v>12482</v>
      </c>
      <c r="E94" s="113">
        <v>12482</v>
      </c>
      <c r="F94" s="252">
        <v>3210</v>
      </c>
      <c r="G94" s="252">
        <v>36</v>
      </c>
      <c r="H94" s="252">
        <v>0</v>
      </c>
      <c r="I94" s="252">
        <v>0</v>
      </c>
      <c r="J94" s="252">
        <v>0</v>
      </c>
      <c r="K94" s="252">
        <v>0</v>
      </c>
      <c r="L94" s="253">
        <v>0</v>
      </c>
      <c r="M94" s="215">
        <f t="shared" si="10"/>
        <v>5401</v>
      </c>
      <c r="N94" s="252">
        <v>5401</v>
      </c>
      <c r="O94" s="252">
        <v>0</v>
      </c>
      <c r="P94" s="252">
        <v>0</v>
      </c>
      <c r="Q94" s="252">
        <v>4</v>
      </c>
      <c r="R94" s="252">
        <v>4</v>
      </c>
      <c r="S94" s="252">
        <v>0</v>
      </c>
      <c r="T94" s="252">
        <v>0</v>
      </c>
      <c r="U94" s="252">
        <v>0</v>
      </c>
      <c r="V94" s="252">
        <v>0</v>
      </c>
      <c r="W94" s="252">
        <v>251</v>
      </c>
      <c r="X94" s="252">
        <v>0</v>
      </c>
      <c r="Y94" s="253">
        <v>0</v>
      </c>
      <c r="Z94" s="12">
        <f t="shared" si="11"/>
        <v>2693</v>
      </c>
      <c r="AA94" s="113">
        <v>1815</v>
      </c>
      <c r="AB94" s="252">
        <v>0</v>
      </c>
      <c r="AC94" s="252">
        <v>878</v>
      </c>
      <c r="AD94" s="253">
        <v>0</v>
      </c>
      <c r="AE94" s="33">
        <v>1370</v>
      </c>
      <c r="AF94" s="252">
        <v>0</v>
      </c>
      <c r="AG94" s="252">
        <v>0</v>
      </c>
      <c r="AH94" s="252">
        <v>0</v>
      </c>
      <c r="AI94" s="17">
        <f t="shared" si="13"/>
        <v>1370</v>
      </c>
      <c r="AJ94" s="12">
        <f t="shared" si="12"/>
        <v>751</v>
      </c>
      <c r="AK94" s="113">
        <v>751</v>
      </c>
      <c r="AL94" s="252">
        <v>0</v>
      </c>
      <c r="AM94" s="255">
        <v>0</v>
      </c>
      <c r="AN94" s="254">
        <v>0</v>
      </c>
      <c r="AO94" s="253">
        <v>0</v>
      </c>
    </row>
    <row r="95" spans="1:41" ht="45">
      <c r="A95" s="18">
        <v>520122</v>
      </c>
      <c r="B95" s="219">
        <v>85</v>
      </c>
      <c r="C95" s="19" t="s">
        <v>132</v>
      </c>
      <c r="D95" s="12">
        <f t="shared" si="9"/>
        <v>6911</v>
      </c>
      <c r="E95" s="113">
        <v>6337</v>
      </c>
      <c r="F95" s="252">
        <v>0</v>
      </c>
      <c r="G95" s="252">
        <v>0</v>
      </c>
      <c r="H95" s="252">
        <v>0</v>
      </c>
      <c r="I95" s="252">
        <v>0</v>
      </c>
      <c r="J95" s="252">
        <v>0</v>
      </c>
      <c r="K95" s="252">
        <v>0</v>
      </c>
      <c r="L95" s="253">
        <v>574</v>
      </c>
      <c r="M95" s="215">
        <f t="shared" si="10"/>
        <v>2457</v>
      </c>
      <c r="N95" s="252">
        <v>2287</v>
      </c>
      <c r="O95" s="252">
        <v>0</v>
      </c>
      <c r="P95" s="252">
        <v>0</v>
      </c>
      <c r="Q95" s="252">
        <v>0</v>
      </c>
      <c r="R95" s="252">
        <v>0</v>
      </c>
      <c r="S95" s="252">
        <v>0</v>
      </c>
      <c r="T95" s="252">
        <v>0</v>
      </c>
      <c r="U95" s="252">
        <v>0</v>
      </c>
      <c r="V95" s="252">
        <v>0</v>
      </c>
      <c r="W95" s="252">
        <v>0</v>
      </c>
      <c r="X95" s="252">
        <v>0</v>
      </c>
      <c r="Y95" s="253">
        <v>170</v>
      </c>
      <c r="Z95" s="12">
        <f t="shared" si="11"/>
        <v>762</v>
      </c>
      <c r="AA95" s="113">
        <v>0</v>
      </c>
      <c r="AB95" s="252">
        <v>0</v>
      </c>
      <c r="AC95" s="252">
        <v>762</v>
      </c>
      <c r="AD95" s="253">
        <v>0</v>
      </c>
      <c r="AE95" s="33">
        <v>1448</v>
      </c>
      <c r="AF95" s="252">
        <v>0</v>
      </c>
      <c r="AG95" s="252">
        <v>0</v>
      </c>
      <c r="AH95" s="252">
        <v>0</v>
      </c>
      <c r="AI95" s="17">
        <f t="shared" si="13"/>
        <v>1448</v>
      </c>
      <c r="AJ95" s="12">
        <f t="shared" si="12"/>
        <v>455</v>
      </c>
      <c r="AK95" s="113">
        <v>455</v>
      </c>
      <c r="AL95" s="252">
        <v>0</v>
      </c>
      <c r="AM95" s="255">
        <v>0</v>
      </c>
      <c r="AN95" s="254">
        <v>0</v>
      </c>
      <c r="AO95" s="253">
        <v>0</v>
      </c>
    </row>
    <row r="96" spans="1:41" ht="45">
      <c r="A96" s="18">
        <v>520123</v>
      </c>
      <c r="B96" s="219">
        <v>86</v>
      </c>
      <c r="C96" s="19" t="s">
        <v>133</v>
      </c>
      <c r="D96" s="12">
        <f t="shared" si="9"/>
        <v>7157</v>
      </c>
      <c r="E96" s="113">
        <v>7017</v>
      </c>
      <c r="F96" s="252">
        <v>432</v>
      </c>
      <c r="G96" s="252">
        <v>1316</v>
      </c>
      <c r="H96" s="252">
        <v>0</v>
      </c>
      <c r="I96" s="252">
        <v>0</v>
      </c>
      <c r="J96" s="252">
        <v>0</v>
      </c>
      <c r="K96" s="252">
        <v>0</v>
      </c>
      <c r="L96" s="253">
        <v>140</v>
      </c>
      <c r="M96" s="215">
        <f t="shared" si="10"/>
        <v>7883</v>
      </c>
      <c r="N96" s="252">
        <v>7859</v>
      </c>
      <c r="O96" s="252">
        <v>0</v>
      </c>
      <c r="P96" s="252">
        <v>0</v>
      </c>
      <c r="Q96" s="252">
        <v>1230</v>
      </c>
      <c r="R96" s="252">
        <v>521</v>
      </c>
      <c r="S96" s="252">
        <v>0</v>
      </c>
      <c r="T96" s="252">
        <v>0</v>
      </c>
      <c r="U96" s="252">
        <v>281</v>
      </c>
      <c r="V96" s="252">
        <v>0</v>
      </c>
      <c r="W96" s="252">
        <v>1308</v>
      </c>
      <c r="X96" s="252">
        <v>0</v>
      </c>
      <c r="Y96" s="253">
        <v>24</v>
      </c>
      <c r="Z96" s="12">
        <f t="shared" si="11"/>
        <v>10927</v>
      </c>
      <c r="AA96" s="113">
        <v>1813</v>
      </c>
      <c r="AB96" s="252">
        <v>0</v>
      </c>
      <c r="AC96" s="252">
        <v>0</v>
      </c>
      <c r="AD96" s="253">
        <v>9114</v>
      </c>
      <c r="AE96" s="33">
        <v>0</v>
      </c>
      <c r="AF96" s="252">
        <v>0</v>
      </c>
      <c r="AG96" s="252">
        <v>0</v>
      </c>
      <c r="AH96" s="252">
        <v>0</v>
      </c>
      <c r="AI96" s="17">
        <f t="shared" si="13"/>
        <v>0</v>
      </c>
      <c r="AJ96" s="12">
        <f t="shared" si="12"/>
        <v>452</v>
      </c>
      <c r="AK96" s="113">
        <v>452</v>
      </c>
      <c r="AL96" s="252">
        <v>0</v>
      </c>
      <c r="AM96" s="255">
        <v>0</v>
      </c>
      <c r="AN96" s="254">
        <v>0</v>
      </c>
      <c r="AO96" s="253">
        <v>0</v>
      </c>
    </row>
    <row r="97" spans="1:41" ht="45">
      <c r="A97" s="18">
        <v>520126</v>
      </c>
      <c r="B97" s="219">
        <v>87</v>
      </c>
      <c r="C97" s="19" t="s">
        <v>134</v>
      </c>
      <c r="D97" s="12">
        <f t="shared" si="9"/>
        <v>29673</v>
      </c>
      <c r="E97" s="113">
        <v>27233</v>
      </c>
      <c r="F97" s="252">
        <v>0</v>
      </c>
      <c r="G97" s="252">
        <v>0</v>
      </c>
      <c r="H97" s="252">
        <v>0</v>
      </c>
      <c r="I97" s="252">
        <v>0</v>
      </c>
      <c r="J97" s="252">
        <v>0</v>
      </c>
      <c r="K97" s="252">
        <v>0</v>
      </c>
      <c r="L97" s="253">
        <v>2440</v>
      </c>
      <c r="M97" s="215">
        <f t="shared" si="10"/>
        <v>9649</v>
      </c>
      <c r="N97" s="252">
        <v>9572</v>
      </c>
      <c r="O97" s="252">
        <v>0</v>
      </c>
      <c r="P97" s="252">
        <v>0</v>
      </c>
      <c r="Q97" s="252">
        <v>0</v>
      </c>
      <c r="R97" s="252">
        <v>0</v>
      </c>
      <c r="S97" s="252">
        <v>0</v>
      </c>
      <c r="T97" s="252">
        <v>0</v>
      </c>
      <c r="U97" s="252">
        <v>0</v>
      </c>
      <c r="V97" s="252">
        <v>0</v>
      </c>
      <c r="W97" s="252">
        <v>0</v>
      </c>
      <c r="X97" s="252">
        <v>0</v>
      </c>
      <c r="Y97" s="253">
        <v>77</v>
      </c>
      <c r="Z97" s="12">
        <f t="shared" si="11"/>
        <v>169</v>
      </c>
      <c r="AA97" s="113">
        <v>0</v>
      </c>
      <c r="AB97" s="252">
        <v>0</v>
      </c>
      <c r="AC97" s="252">
        <v>169</v>
      </c>
      <c r="AD97" s="253">
        <v>0</v>
      </c>
      <c r="AE97" s="33">
        <v>1337</v>
      </c>
      <c r="AF97" s="252">
        <v>0</v>
      </c>
      <c r="AG97" s="252">
        <v>0</v>
      </c>
      <c r="AH97" s="252">
        <v>0</v>
      </c>
      <c r="AI97" s="17">
        <f t="shared" si="13"/>
        <v>1337</v>
      </c>
      <c r="AJ97" s="12">
        <f t="shared" si="12"/>
        <v>342</v>
      </c>
      <c r="AK97" s="113">
        <v>342</v>
      </c>
      <c r="AL97" s="252">
        <v>0</v>
      </c>
      <c r="AM97" s="255">
        <v>0</v>
      </c>
      <c r="AN97" s="254">
        <v>0</v>
      </c>
      <c r="AO97" s="253">
        <v>0</v>
      </c>
    </row>
    <row r="98" spans="1:41" ht="45">
      <c r="A98" s="18">
        <v>520131</v>
      </c>
      <c r="B98" s="219">
        <v>88</v>
      </c>
      <c r="C98" s="19" t="s">
        <v>135</v>
      </c>
      <c r="D98" s="12">
        <f t="shared" si="9"/>
        <v>42901</v>
      </c>
      <c r="E98" s="113">
        <v>42901</v>
      </c>
      <c r="F98" s="252">
        <v>13275</v>
      </c>
      <c r="G98" s="252">
        <v>117</v>
      </c>
      <c r="H98" s="252">
        <v>0</v>
      </c>
      <c r="I98" s="252">
        <v>0</v>
      </c>
      <c r="J98" s="252">
        <v>0</v>
      </c>
      <c r="K98" s="252">
        <v>0</v>
      </c>
      <c r="L98" s="253">
        <v>0</v>
      </c>
      <c r="M98" s="215">
        <f t="shared" si="10"/>
        <v>29298</v>
      </c>
      <c r="N98" s="252">
        <v>29298</v>
      </c>
      <c r="O98" s="252">
        <v>0</v>
      </c>
      <c r="P98" s="252">
        <v>0</v>
      </c>
      <c r="Q98" s="252">
        <v>971</v>
      </c>
      <c r="R98" s="252">
        <v>404</v>
      </c>
      <c r="S98" s="252">
        <v>0</v>
      </c>
      <c r="T98" s="252">
        <v>0</v>
      </c>
      <c r="U98" s="252">
        <v>0</v>
      </c>
      <c r="V98" s="252">
        <v>0</v>
      </c>
      <c r="W98" s="252">
        <v>1336</v>
      </c>
      <c r="X98" s="252">
        <v>0</v>
      </c>
      <c r="Y98" s="253">
        <v>0</v>
      </c>
      <c r="Z98" s="12">
        <f t="shared" si="11"/>
        <v>5487</v>
      </c>
      <c r="AA98" s="113">
        <v>5487</v>
      </c>
      <c r="AB98" s="252">
        <v>0</v>
      </c>
      <c r="AC98" s="252">
        <v>0</v>
      </c>
      <c r="AD98" s="253">
        <v>0</v>
      </c>
      <c r="AE98" s="33">
        <v>0</v>
      </c>
      <c r="AF98" s="252">
        <v>0</v>
      </c>
      <c r="AG98" s="252">
        <v>0</v>
      </c>
      <c r="AH98" s="252">
        <v>0</v>
      </c>
      <c r="AI98" s="17">
        <f t="shared" si="13"/>
        <v>0</v>
      </c>
      <c r="AJ98" s="12">
        <f t="shared" si="12"/>
        <v>49</v>
      </c>
      <c r="AK98" s="113">
        <v>49</v>
      </c>
      <c r="AL98" s="252">
        <v>0</v>
      </c>
      <c r="AM98" s="255">
        <v>0</v>
      </c>
      <c r="AN98" s="254">
        <v>0</v>
      </c>
      <c r="AO98" s="253">
        <v>0</v>
      </c>
    </row>
    <row r="99" spans="1:41" ht="45">
      <c r="A99" s="18">
        <v>520128</v>
      </c>
      <c r="B99" s="219">
        <v>89</v>
      </c>
      <c r="C99" s="19" t="s">
        <v>136</v>
      </c>
      <c r="D99" s="12">
        <f t="shared" si="9"/>
        <v>34611</v>
      </c>
      <c r="E99" s="113">
        <v>31220</v>
      </c>
      <c r="F99" s="252">
        <v>1685</v>
      </c>
      <c r="G99" s="252">
        <v>4540</v>
      </c>
      <c r="H99" s="252">
        <v>1672</v>
      </c>
      <c r="I99" s="252">
        <v>0</v>
      </c>
      <c r="J99" s="252">
        <v>0</v>
      </c>
      <c r="K99" s="252">
        <v>1719</v>
      </c>
      <c r="L99" s="253">
        <v>0</v>
      </c>
      <c r="M99" s="215">
        <f t="shared" si="10"/>
        <v>15086</v>
      </c>
      <c r="N99" s="252">
        <v>15086</v>
      </c>
      <c r="O99" s="252">
        <v>0</v>
      </c>
      <c r="P99" s="252">
        <v>0</v>
      </c>
      <c r="Q99" s="252">
        <v>1196</v>
      </c>
      <c r="R99" s="252">
        <v>899</v>
      </c>
      <c r="S99" s="252">
        <v>3</v>
      </c>
      <c r="T99" s="252">
        <v>539</v>
      </c>
      <c r="U99" s="252">
        <v>57</v>
      </c>
      <c r="V99" s="252">
        <v>0</v>
      </c>
      <c r="W99" s="252">
        <v>2201</v>
      </c>
      <c r="X99" s="252">
        <v>0</v>
      </c>
      <c r="Y99" s="253">
        <v>0</v>
      </c>
      <c r="Z99" s="12">
        <f t="shared" si="11"/>
        <v>8638</v>
      </c>
      <c r="AA99" s="113">
        <v>8638</v>
      </c>
      <c r="AB99" s="252">
        <v>0</v>
      </c>
      <c r="AC99" s="252">
        <v>0</v>
      </c>
      <c r="AD99" s="253">
        <v>0</v>
      </c>
      <c r="AE99" s="33">
        <v>0</v>
      </c>
      <c r="AF99" s="252">
        <v>0</v>
      </c>
      <c r="AG99" s="252">
        <v>0</v>
      </c>
      <c r="AH99" s="252">
        <v>0</v>
      </c>
      <c r="AI99" s="17">
        <f t="shared" si="13"/>
        <v>0</v>
      </c>
      <c r="AJ99" s="12">
        <f t="shared" si="12"/>
        <v>419</v>
      </c>
      <c r="AK99" s="113">
        <v>419</v>
      </c>
      <c r="AL99" s="252">
        <v>0</v>
      </c>
      <c r="AM99" s="255">
        <v>0</v>
      </c>
      <c r="AN99" s="254">
        <v>0</v>
      </c>
      <c r="AO99" s="253">
        <v>0</v>
      </c>
    </row>
    <row r="100" spans="1:41" ht="45">
      <c r="A100" s="18">
        <v>520129</v>
      </c>
      <c r="B100" s="219">
        <v>90</v>
      </c>
      <c r="C100" s="19" t="s">
        <v>137</v>
      </c>
      <c r="D100" s="12">
        <f t="shared" si="9"/>
        <v>10322</v>
      </c>
      <c r="E100" s="113">
        <v>10265</v>
      </c>
      <c r="F100" s="252">
        <v>728</v>
      </c>
      <c r="G100" s="252">
        <v>2079</v>
      </c>
      <c r="H100" s="252">
        <v>0</v>
      </c>
      <c r="I100" s="252">
        <v>0</v>
      </c>
      <c r="J100" s="252">
        <v>0</v>
      </c>
      <c r="K100" s="252">
        <v>0</v>
      </c>
      <c r="L100" s="253">
        <v>57</v>
      </c>
      <c r="M100" s="215">
        <f t="shared" si="10"/>
        <v>14860</v>
      </c>
      <c r="N100" s="252">
        <v>14814</v>
      </c>
      <c r="O100" s="252">
        <v>0</v>
      </c>
      <c r="P100" s="252">
        <v>0</v>
      </c>
      <c r="Q100" s="252">
        <v>801</v>
      </c>
      <c r="R100" s="252">
        <v>0</v>
      </c>
      <c r="S100" s="252">
        <v>0</v>
      </c>
      <c r="T100" s="252">
        <v>0</v>
      </c>
      <c r="U100" s="252">
        <v>0</v>
      </c>
      <c r="V100" s="252">
        <v>0</v>
      </c>
      <c r="W100" s="252">
        <v>857</v>
      </c>
      <c r="X100" s="252">
        <v>0</v>
      </c>
      <c r="Y100" s="253">
        <v>46</v>
      </c>
      <c r="Z100" s="12">
        <f t="shared" si="11"/>
        <v>13163</v>
      </c>
      <c r="AA100" s="113">
        <v>5075</v>
      </c>
      <c r="AB100" s="252">
        <v>3</v>
      </c>
      <c r="AC100" s="252">
        <v>0</v>
      </c>
      <c r="AD100" s="253">
        <v>8085</v>
      </c>
      <c r="AE100" s="33">
        <v>0</v>
      </c>
      <c r="AF100" s="252">
        <v>0</v>
      </c>
      <c r="AG100" s="252">
        <v>0</v>
      </c>
      <c r="AH100" s="252">
        <v>0</v>
      </c>
      <c r="AI100" s="17">
        <f t="shared" si="13"/>
        <v>0</v>
      </c>
      <c r="AJ100" s="12">
        <f t="shared" si="12"/>
        <v>148</v>
      </c>
      <c r="AK100" s="113">
        <v>148</v>
      </c>
      <c r="AL100" s="252">
        <v>0</v>
      </c>
      <c r="AM100" s="255">
        <v>0</v>
      </c>
      <c r="AN100" s="254">
        <v>0</v>
      </c>
      <c r="AO100" s="253">
        <v>0</v>
      </c>
    </row>
    <row r="101" spans="1:41" ht="45">
      <c r="A101" s="18">
        <v>520132</v>
      </c>
      <c r="B101" s="219">
        <v>91</v>
      </c>
      <c r="C101" s="19" t="s">
        <v>138</v>
      </c>
      <c r="D101" s="12">
        <f t="shared" si="9"/>
        <v>30844</v>
      </c>
      <c r="E101" s="113">
        <v>0</v>
      </c>
      <c r="F101" s="252">
        <v>0</v>
      </c>
      <c r="G101" s="252">
        <v>0</v>
      </c>
      <c r="H101" s="252">
        <v>30844</v>
      </c>
      <c r="I101" s="252">
        <v>0</v>
      </c>
      <c r="J101" s="252">
        <v>0</v>
      </c>
      <c r="K101" s="252">
        <v>0</v>
      </c>
      <c r="L101" s="253">
        <v>0</v>
      </c>
      <c r="M101" s="215">
        <f t="shared" si="10"/>
        <v>0</v>
      </c>
      <c r="N101" s="252">
        <v>0</v>
      </c>
      <c r="O101" s="252">
        <v>156</v>
      </c>
      <c r="P101" s="252">
        <v>0</v>
      </c>
      <c r="Q101" s="252">
        <v>0</v>
      </c>
      <c r="R101" s="252">
        <v>0</v>
      </c>
      <c r="S101" s="252">
        <v>0</v>
      </c>
      <c r="T101" s="252">
        <v>0</v>
      </c>
      <c r="U101" s="252">
        <v>0</v>
      </c>
      <c r="V101" s="252">
        <v>0</v>
      </c>
      <c r="W101" s="252">
        <v>0</v>
      </c>
      <c r="X101" s="252">
        <v>0</v>
      </c>
      <c r="Y101" s="253">
        <v>0</v>
      </c>
      <c r="Z101" s="12">
        <f t="shared" si="11"/>
        <v>1960</v>
      </c>
      <c r="AA101" s="113">
        <v>1</v>
      </c>
      <c r="AB101" s="252">
        <v>0</v>
      </c>
      <c r="AC101" s="252">
        <v>1959</v>
      </c>
      <c r="AD101" s="253">
        <v>0</v>
      </c>
      <c r="AE101" s="33">
        <v>3447</v>
      </c>
      <c r="AF101" s="252">
        <v>386</v>
      </c>
      <c r="AG101" s="252">
        <v>0</v>
      </c>
      <c r="AH101" s="252">
        <v>0</v>
      </c>
      <c r="AI101" s="17">
        <f t="shared" si="13"/>
        <v>3447</v>
      </c>
      <c r="AJ101" s="12">
        <f t="shared" si="12"/>
        <v>383</v>
      </c>
      <c r="AK101" s="113">
        <v>383</v>
      </c>
      <c r="AL101" s="252">
        <v>0</v>
      </c>
      <c r="AM101" s="255">
        <v>0</v>
      </c>
      <c r="AN101" s="254">
        <v>0</v>
      </c>
      <c r="AO101" s="253">
        <v>0</v>
      </c>
    </row>
    <row r="102" spans="1:41" ht="45">
      <c r="A102" s="18">
        <v>520133</v>
      </c>
      <c r="B102" s="219">
        <v>92</v>
      </c>
      <c r="C102" s="19" t="s">
        <v>139</v>
      </c>
      <c r="D102" s="12">
        <f t="shared" si="9"/>
        <v>12450</v>
      </c>
      <c r="E102" s="113">
        <v>11026</v>
      </c>
      <c r="F102" s="252">
        <v>614</v>
      </c>
      <c r="G102" s="252">
        <v>1753</v>
      </c>
      <c r="H102" s="252">
        <v>1424</v>
      </c>
      <c r="I102" s="252">
        <v>0</v>
      </c>
      <c r="J102" s="252">
        <v>0</v>
      </c>
      <c r="K102" s="252">
        <v>0</v>
      </c>
      <c r="L102" s="253">
        <v>0</v>
      </c>
      <c r="M102" s="215">
        <f t="shared" si="10"/>
        <v>10053</v>
      </c>
      <c r="N102" s="252">
        <v>10053</v>
      </c>
      <c r="O102" s="252">
        <v>133</v>
      </c>
      <c r="P102" s="252">
        <v>0</v>
      </c>
      <c r="Q102" s="252">
        <v>402</v>
      </c>
      <c r="R102" s="252">
        <v>205</v>
      </c>
      <c r="S102" s="252">
        <v>0</v>
      </c>
      <c r="T102" s="252">
        <v>0</v>
      </c>
      <c r="U102" s="252">
        <v>0</v>
      </c>
      <c r="V102" s="252">
        <v>0</v>
      </c>
      <c r="W102" s="252">
        <v>614</v>
      </c>
      <c r="X102" s="252">
        <v>0</v>
      </c>
      <c r="Y102" s="253">
        <v>0</v>
      </c>
      <c r="Z102" s="12">
        <f t="shared" si="11"/>
        <v>4453</v>
      </c>
      <c r="AA102" s="113">
        <v>2381</v>
      </c>
      <c r="AB102" s="252">
        <v>0</v>
      </c>
      <c r="AC102" s="252">
        <v>2072</v>
      </c>
      <c r="AD102" s="253">
        <v>0</v>
      </c>
      <c r="AE102" s="33">
        <v>2024</v>
      </c>
      <c r="AF102" s="252">
        <v>0</v>
      </c>
      <c r="AG102" s="252">
        <v>0</v>
      </c>
      <c r="AH102" s="252">
        <v>0</v>
      </c>
      <c r="AI102" s="17">
        <f t="shared" si="13"/>
        <v>2024</v>
      </c>
      <c r="AJ102" s="12">
        <f t="shared" si="12"/>
        <v>237</v>
      </c>
      <c r="AK102" s="113">
        <v>237</v>
      </c>
      <c r="AL102" s="252">
        <v>0</v>
      </c>
      <c r="AM102" s="255">
        <v>0</v>
      </c>
      <c r="AN102" s="254">
        <v>0</v>
      </c>
      <c r="AO102" s="253">
        <v>0</v>
      </c>
    </row>
    <row r="103" spans="1:41" ht="45">
      <c r="A103" s="18">
        <v>520139</v>
      </c>
      <c r="B103" s="219">
        <v>93</v>
      </c>
      <c r="C103" s="19" t="s">
        <v>140</v>
      </c>
      <c r="D103" s="12">
        <f t="shared" si="9"/>
        <v>15310</v>
      </c>
      <c r="E103" s="113">
        <v>13770</v>
      </c>
      <c r="F103" s="252">
        <v>805</v>
      </c>
      <c r="G103" s="252">
        <v>2554</v>
      </c>
      <c r="H103" s="252">
        <v>1540</v>
      </c>
      <c r="I103" s="252">
        <v>0</v>
      </c>
      <c r="J103" s="252">
        <v>0</v>
      </c>
      <c r="K103" s="252">
        <v>0</v>
      </c>
      <c r="L103" s="253">
        <v>0</v>
      </c>
      <c r="M103" s="215">
        <f t="shared" si="10"/>
        <v>13237</v>
      </c>
      <c r="N103" s="252">
        <v>13237</v>
      </c>
      <c r="O103" s="252">
        <v>0</v>
      </c>
      <c r="P103" s="252">
        <v>0</v>
      </c>
      <c r="Q103" s="252">
        <v>1699</v>
      </c>
      <c r="R103" s="252">
        <v>501</v>
      </c>
      <c r="S103" s="252">
        <v>0</v>
      </c>
      <c r="T103" s="252">
        <v>0</v>
      </c>
      <c r="U103" s="252">
        <v>0</v>
      </c>
      <c r="V103" s="252">
        <v>0</v>
      </c>
      <c r="W103" s="252">
        <v>1192</v>
      </c>
      <c r="X103" s="252">
        <v>0</v>
      </c>
      <c r="Y103" s="253">
        <v>0</v>
      </c>
      <c r="Z103" s="12">
        <f t="shared" si="11"/>
        <v>4795</v>
      </c>
      <c r="AA103" s="113">
        <v>4795</v>
      </c>
      <c r="AB103" s="252">
        <v>0</v>
      </c>
      <c r="AC103" s="252">
        <v>0</v>
      </c>
      <c r="AD103" s="253">
        <v>0</v>
      </c>
      <c r="AE103" s="33">
        <v>0</v>
      </c>
      <c r="AF103" s="252">
        <v>0</v>
      </c>
      <c r="AG103" s="252">
        <v>0</v>
      </c>
      <c r="AH103" s="252">
        <v>0</v>
      </c>
      <c r="AI103" s="17">
        <f t="shared" si="13"/>
        <v>0</v>
      </c>
      <c r="AJ103" s="12">
        <f t="shared" si="12"/>
        <v>193</v>
      </c>
      <c r="AK103" s="113">
        <v>193</v>
      </c>
      <c r="AL103" s="252">
        <v>0</v>
      </c>
      <c r="AM103" s="255">
        <v>0</v>
      </c>
      <c r="AN103" s="254">
        <v>0</v>
      </c>
      <c r="AO103" s="253">
        <v>0</v>
      </c>
    </row>
    <row r="104" spans="1:41" ht="45">
      <c r="A104" s="18">
        <v>520140</v>
      </c>
      <c r="B104" s="219">
        <v>94</v>
      </c>
      <c r="C104" s="19" t="s">
        <v>141</v>
      </c>
      <c r="D104" s="12">
        <f t="shared" si="9"/>
        <v>13424</v>
      </c>
      <c r="E104" s="113">
        <v>13424</v>
      </c>
      <c r="F104" s="252">
        <v>784</v>
      </c>
      <c r="G104" s="252">
        <v>1888</v>
      </c>
      <c r="H104" s="252">
        <v>0</v>
      </c>
      <c r="I104" s="252">
        <v>0</v>
      </c>
      <c r="J104" s="252">
        <v>0</v>
      </c>
      <c r="K104" s="252">
        <v>0</v>
      </c>
      <c r="L104" s="253">
        <v>0</v>
      </c>
      <c r="M104" s="215">
        <f t="shared" si="10"/>
        <v>6797</v>
      </c>
      <c r="N104" s="252">
        <v>6797</v>
      </c>
      <c r="O104" s="252">
        <v>0</v>
      </c>
      <c r="P104" s="252">
        <v>0</v>
      </c>
      <c r="Q104" s="252">
        <v>1023</v>
      </c>
      <c r="R104" s="252">
        <v>378</v>
      </c>
      <c r="S104" s="252">
        <v>0</v>
      </c>
      <c r="T104" s="252">
        <v>0</v>
      </c>
      <c r="U104" s="252">
        <v>0</v>
      </c>
      <c r="V104" s="252">
        <v>0</v>
      </c>
      <c r="W104" s="252">
        <v>952</v>
      </c>
      <c r="X104" s="252">
        <v>0</v>
      </c>
      <c r="Y104" s="253">
        <v>0</v>
      </c>
      <c r="Z104" s="12">
        <f t="shared" si="11"/>
        <v>11276</v>
      </c>
      <c r="AA104" s="113">
        <v>3987</v>
      </c>
      <c r="AB104" s="252">
        <v>0</v>
      </c>
      <c r="AC104" s="252">
        <v>0</v>
      </c>
      <c r="AD104" s="253">
        <v>7289</v>
      </c>
      <c r="AE104" s="33">
        <v>0</v>
      </c>
      <c r="AF104" s="252">
        <v>0</v>
      </c>
      <c r="AG104" s="252">
        <v>0</v>
      </c>
      <c r="AH104" s="252">
        <v>0</v>
      </c>
      <c r="AI104" s="17">
        <f t="shared" si="13"/>
        <v>0</v>
      </c>
      <c r="AJ104" s="12">
        <f t="shared" si="12"/>
        <v>363</v>
      </c>
      <c r="AK104" s="113">
        <v>363</v>
      </c>
      <c r="AL104" s="252">
        <v>0</v>
      </c>
      <c r="AM104" s="255">
        <v>0</v>
      </c>
      <c r="AN104" s="254">
        <v>0</v>
      </c>
      <c r="AO104" s="253">
        <v>0</v>
      </c>
    </row>
    <row r="105" spans="1:41" ht="45">
      <c r="A105" s="18">
        <v>520141</v>
      </c>
      <c r="B105" s="219">
        <v>95</v>
      </c>
      <c r="C105" s="19" t="s">
        <v>142</v>
      </c>
      <c r="D105" s="12">
        <f t="shared" si="9"/>
        <v>21327</v>
      </c>
      <c r="E105" s="113">
        <v>19279</v>
      </c>
      <c r="F105" s="252">
        <v>8690</v>
      </c>
      <c r="G105" s="252">
        <v>106</v>
      </c>
      <c r="H105" s="252">
        <v>0</v>
      </c>
      <c r="I105" s="252">
        <v>0</v>
      </c>
      <c r="J105" s="252">
        <v>0</v>
      </c>
      <c r="K105" s="252">
        <v>2048</v>
      </c>
      <c r="L105" s="253">
        <v>0</v>
      </c>
      <c r="M105" s="215">
        <f t="shared" si="10"/>
        <v>11758</v>
      </c>
      <c r="N105" s="252">
        <v>11758</v>
      </c>
      <c r="O105" s="252">
        <v>0</v>
      </c>
      <c r="P105" s="252">
        <v>0</v>
      </c>
      <c r="Q105" s="252">
        <v>723</v>
      </c>
      <c r="R105" s="252">
        <v>15</v>
      </c>
      <c r="S105" s="252">
        <v>0</v>
      </c>
      <c r="T105" s="252">
        <v>0</v>
      </c>
      <c r="U105" s="252">
        <v>0</v>
      </c>
      <c r="V105" s="252">
        <v>0</v>
      </c>
      <c r="W105" s="252">
        <v>874</v>
      </c>
      <c r="X105" s="252">
        <v>0</v>
      </c>
      <c r="Y105" s="253">
        <v>0</v>
      </c>
      <c r="Z105" s="12">
        <f t="shared" si="11"/>
        <v>6163</v>
      </c>
      <c r="AA105" s="113">
        <v>6163</v>
      </c>
      <c r="AB105" s="252">
        <v>0</v>
      </c>
      <c r="AC105" s="252">
        <v>0</v>
      </c>
      <c r="AD105" s="253">
        <v>0</v>
      </c>
      <c r="AE105" s="33">
        <v>0</v>
      </c>
      <c r="AF105" s="252">
        <v>0</v>
      </c>
      <c r="AG105" s="252">
        <v>0</v>
      </c>
      <c r="AH105" s="252">
        <v>0</v>
      </c>
      <c r="AI105" s="17">
        <f t="shared" si="13"/>
        <v>0</v>
      </c>
      <c r="AJ105" s="12">
        <f t="shared" si="12"/>
        <v>372</v>
      </c>
      <c r="AK105" s="113">
        <v>372</v>
      </c>
      <c r="AL105" s="252">
        <v>0</v>
      </c>
      <c r="AM105" s="255">
        <v>0</v>
      </c>
      <c r="AN105" s="254">
        <v>0</v>
      </c>
      <c r="AO105" s="253">
        <v>0</v>
      </c>
    </row>
    <row r="106" spans="1:41" ht="45">
      <c r="A106" s="18">
        <v>520137</v>
      </c>
      <c r="B106" s="219">
        <v>96</v>
      </c>
      <c r="C106" s="19" t="s">
        <v>143</v>
      </c>
      <c r="D106" s="12">
        <f t="shared" si="9"/>
        <v>0</v>
      </c>
      <c r="E106" s="113">
        <v>0</v>
      </c>
      <c r="F106" s="252">
        <v>0</v>
      </c>
      <c r="G106" s="252">
        <v>0</v>
      </c>
      <c r="H106" s="252">
        <v>0</v>
      </c>
      <c r="I106" s="252">
        <v>0</v>
      </c>
      <c r="J106" s="252">
        <v>0</v>
      </c>
      <c r="K106" s="252">
        <v>0</v>
      </c>
      <c r="L106" s="253">
        <v>0</v>
      </c>
      <c r="M106" s="215">
        <f t="shared" si="10"/>
        <v>0</v>
      </c>
      <c r="N106" s="252">
        <v>0</v>
      </c>
      <c r="O106" s="252">
        <v>0</v>
      </c>
      <c r="P106" s="252">
        <v>0</v>
      </c>
      <c r="Q106" s="252">
        <v>0</v>
      </c>
      <c r="R106" s="252">
        <v>0</v>
      </c>
      <c r="S106" s="252">
        <v>0</v>
      </c>
      <c r="T106" s="252">
        <v>0</v>
      </c>
      <c r="U106" s="252">
        <v>0</v>
      </c>
      <c r="V106" s="252">
        <v>0</v>
      </c>
      <c r="W106" s="252">
        <v>0</v>
      </c>
      <c r="X106" s="252">
        <v>0</v>
      </c>
      <c r="Y106" s="253">
        <v>0</v>
      </c>
      <c r="Z106" s="12">
        <f t="shared" si="11"/>
        <v>614</v>
      </c>
      <c r="AA106" s="113">
        <v>0</v>
      </c>
      <c r="AB106" s="252">
        <v>0</v>
      </c>
      <c r="AC106" s="252">
        <v>614</v>
      </c>
      <c r="AD106" s="253">
        <v>0</v>
      </c>
      <c r="AE106" s="33">
        <v>614</v>
      </c>
      <c r="AF106" s="252">
        <v>0</v>
      </c>
      <c r="AG106" s="252">
        <v>0</v>
      </c>
      <c r="AH106" s="252">
        <v>0</v>
      </c>
      <c r="AI106" s="17">
        <f t="shared" si="13"/>
        <v>614</v>
      </c>
      <c r="AJ106" s="12">
        <f t="shared" si="12"/>
        <v>46</v>
      </c>
      <c r="AK106" s="113">
        <v>46</v>
      </c>
      <c r="AL106" s="252">
        <v>0</v>
      </c>
      <c r="AM106" s="255">
        <v>0</v>
      </c>
      <c r="AN106" s="254">
        <v>0</v>
      </c>
      <c r="AO106" s="253">
        <v>0</v>
      </c>
    </row>
    <row r="107" spans="1:41" ht="45">
      <c r="A107" s="18">
        <v>520144</v>
      </c>
      <c r="B107" s="219">
        <v>97</v>
      </c>
      <c r="C107" s="19" t="s">
        <v>144</v>
      </c>
      <c r="D107" s="12">
        <f t="shared" si="9"/>
        <v>10195</v>
      </c>
      <c r="E107" s="113">
        <v>0</v>
      </c>
      <c r="F107" s="252">
        <v>0</v>
      </c>
      <c r="G107" s="252">
        <v>0</v>
      </c>
      <c r="H107" s="252">
        <v>10195</v>
      </c>
      <c r="I107" s="252">
        <v>10017</v>
      </c>
      <c r="J107" s="252">
        <v>0</v>
      </c>
      <c r="K107" s="252">
        <v>0</v>
      </c>
      <c r="L107" s="253">
        <v>0</v>
      </c>
      <c r="M107" s="215">
        <f t="shared" si="10"/>
        <v>0</v>
      </c>
      <c r="N107" s="252">
        <v>0</v>
      </c>
      <c r="O107" s="252">
        <v>600</v>
      </c>
      <c r="P107" s="252">
        <v>520</v>
      </c>
      <c r="Q107" s="252">
        <v>333</v>
      </c>
      <c r="R107" s="252">
        <v>65</v>
      </c>
      <c r="S107" s="252">
        <v>0</v>
      </c>
      <c r="T107" s="252">
        <v>0</v>
      </c>
      <c r="U107" s="252">
        <v>0</v>
      </c>
      <c r="V107" s="252">
        <v>0</v>
      </c>
      <c r="W107" s="252">
        <v>0</v>
      </c>
      <c r="X107" s="252">
        <v>0</v>
      </c>
      <c r="Y107" s="253">
        <v>0</v>
      </c>
      <c r="Z107" s="12">
        <f t="shared" si="11"/>
        <v>9882</v>
      </c>
      <c r="AA107" s="113">
        <v>0</v>
      </c>
      <c r="AB107" s="252">
        <v>0</v>
      </c>
      <c r="AC107" s="252">
        <v>9882</v>
      </c>
      <c r="AD107" s="253">
        <v>0</v>
      </c>
      <c r="AE107" s="33">
        <v>3170</v>
      </c>
      <c r="AF107" s="252">
        <v>86</v>
      </c>
      <c r="AG107" s="252">
        <v>0</v>
      </c>
      <c r="AH107" s="252">
        <v>16</v>
      </c>
      <c r="AI107" s="17">
        <f t="shared" si="13"/>
        <v>3186</v>
      </c>
      <c r="AJ107" s="12">
        <f t="shared" si="12"/>
        <v>0</v>
      </c>
      <c r="AK107" s="113">
        <v>0</v>
      </c>
      <c r="AL107" s="252">
        <v>0</v>
      </c>
      <c r="AM107" s="255">
        <v>0</v>
      </c>
      <c r="AN107" s="254">
        <v>0</v>
      </c>
      <c r="AO107" s="253">
        <v>0</v>
      </c>
    </row>
    <row r="108" spans="1:41" ht="45">
      <c r="A108" s="18">
        <v>520145</v>
      </c>
      <c r="B108" s="219">
        <v>98</v>
      </c>
      <c r="C108" s="19" t="s">
        <v>145</v>
      </c>
      <c r="D108" s="12">
        <f t="shared" si="9"/>
        <v>21761</v>
      </c>
      <c r="E108" s="113">
        <v>20518</v>
      </c>
      <c r="F108" s="252">
        <v>1200</v>
      </c>
      <c r="G108" s="252">
        <v>3377</v>
      </c>
      <c r="H108" s="252">
        <v>0</v>
      </c>
      <c r="I108" s="252">
        <v>0</v>
      </c>
      <c r="J108" s="252">
        <v>0</v>
      </c>
      <c r="K108" s="252">
        <v>0</v>
      </c>
      <c r="L108" s="253">
        <v>1243</v>
      </c>
      <c r="M108" s="215">
        <f t="shared" si="10"/>
        <v>21809</v>
      </c>
      <c r="N108" s="252">
        <v>20805</v>
      </c>
      <c r="O108" s="252">
        <v>0</v>
      </c>
      <c r="P108" s="252">
        <v>0</v>
      </c>
      <c r="Q108" s="252">
        <v>482</v>
      </c>
      <c r="R108" s="252">
        <v>365</v>
      </c>
      <c r="S108" s="252">
        <v>1</v>
      </c>
      <c r="T108" s="252">
        <v>217</v>
      </c>
      <c r="U108" s="252">
        <v>0</v>
      </c>
      <c r="V108" s="252">
        <v>0</v>
      </c>
      <c r="W108" s="252">
        <v>429</v>
      </c>
      <c r="X108" s="252">
        <v>0</v>
      </c>
      <c r="Y108" s="253">
        <v>1004</v>
      </c>
      <c r="Z108" s="12">
        <f t="shared" si="11"/>
        <v>13813</v>
      </c>
      <c r="AA108" s="113">
        <v>5941</v>
      </c>
      <c r="AB108" s="252">
        <v>5</v>
      </c>
      <c r="AC108" s="252">
        <v>0</v>
      </c>
      <c r="AD108" s="253">
        <v>7867</v>
      </c>
      <c r="AE108" s="33">
        <v>0</v>
      </c>
      <c r="AF108" s="252">
        <v>0</v>
      </c>
      <c r="AG108" s="252">
        <v>0</v>
      </c>
      <c r="AH108" s="252">
        <v>0</v>
      </c>
      <c r="AI108" s="17">
        <f t="shared" si="13"/>
        <v>0</v>
      </c>
      <c r="AJ108" s="12">
        <f t="shared" si="12"/>
        <v>418</v>
      </c>
      <c r="AK108" s="113">
        <v>418</v>
      </c>
      <c r="AL108" s="252">
        <v>0</v>
      </c>
      <c r="AM108" s="255">
        <v>0</v>
      </c>
      <c r="AN108" s="254">
        <v>0</v>
      </c>
      <c r="AO108" s="253">
        <v>0</v>
      </c>
    </row>
    <row r="109" spans="1:41" ht="45">
      <c r="A109" s="18">
        <v>520146</v>
      </c>
      <c r="B109" s="219">
        <v>99</v>
      </c>
      <c r="C109" s="19" t="s">
        <v>146</v>
      </c>
      <c r="D109" s="12">
        <f t="shared" si="9"/>
        <v>4703</v>
      </c>
      <c r="E109" s="113">
        <v>0</v>
      </c>
      <c r="F109" s="252">
        <v>0</v>
      </c>
      <c r="G109" s="252">
        <v>0</v>
      </c>
      <c r="H109" s="252">
        <v>4703</v>
      </c>
      <c r="I109" s="252">
        <v>0</v>
      </c>
      <c r="J109" s="252">
        <v>0</v>
      </c>
      <c r="K109" s="252">
        <v>0</v>
      </c>
      <c r="L109" s="253">
        <v>0</v>
      </c>
      <c r="M109" s="215">
        <f t="shared" si="10"/>
        <v>0</v>
      </c>
      <c r="N109" s="252">
        <v>0</v>
      </c>
      <c r="O109" s="252">
        <v>0</v>
      </c>
      <c r="P109" s="252">
        <v>0</v>
      </c>
      <c r="Q109" s="252">
        <v>0</v>
      </c>
      <c r="R109" s="252">
        <v>0</v>
      </c>
      <c r="S109" s="252">
        <v>0</v>
      </c>
      <c r="T109" s="252">
        <v>0</v>
      </c>
      <c r="U109" s="252">
        <v>0</v>
      </c>
      <c r="V109" s="252">
        <v>0</v>
      </c>
      <c r="W109" s="252">
        <v>0</v>
      </c>
      <c r="X109" s="252">
        <v>0</v>
      </c>
      <c r="Y109" s="253">
        <v>0</v>
      </c>
      <c r="Z109" s="12">
        <f t="shared" si="11"/>
        <v>9348</v>
      </c>
      <c r="AA109" s="113">
        <v>4365</v>
      </c>
      <c r="AB109" s="252">
        <v>0</v>
      </c>
      <c r="AC109" s="252">
        <v>4983</v>
      </c>
      <c r="AD109" s="253">
        <v>0</v>
      </c>
      <c r="AE109" s="33">
        <v>2394</v>
      </c>
      <c r="AF109" s="252">
        <v>0</v>
      </c>
      <c r="AG109" s="252">
        <v>24</v>
      </c>
      <c r="AH109" s="252">
        <v>0</v>
      </c>
      <c r="AI109" s="17">
        <f t="shared" si="13"/>
        <v>2394</v>
      </c>
      <c r="AJ109" s="12">
        <f t="shared" si="12"/>
        <v>248</v>
      </c>
      <c r="AK109" s="113">
        <v>248</v>
      </c>
      <c r="AL109" s="252">
        <v>0</v>
      </c>
      <c r="AM109" s="255">
        <v>0</v>
      </c>
      <c r="AN109" s="254">
        <v>0</v>
      </c>
      <c r="AO109" s="253">
        <v>0</v>
      </c>
    </row>
    <row r="110" spans="1:41" ht="45">
      <c r="A110" s="18">
        <v>520147</v>
      </c>
      <c r="B110" s="219">
        <v>100</v>
      </c>
      <c r="C110" s="19" t="s">
        <v>147</v>
      </c>
      <c r="D110" s="12">
        <f t="shared" si="9"/>
        <v>15059</v>
      </c>
      <c r="E110" s="113">
        <v>14958</v>
      </c>
      <c r="F110" s="252">
        <v>1665</v>
      </c>
      <c r="G110" s="252">
        <v>3887</v>
      </c>
      <c r="H110" s="252">
        <v>0</v>
      </c>
      <c r="I110" s="252">
        <v>0</v>
      </c>
      <c r="J110" s="252">
        <v>0</v>
      </c>
      <c r="K110" s="252">
        <v>0</v>
      </c>
      <c r="L110" s="253">
        <v>101</v>
      </c>
      <c r="M110" s="215">
        <f t="shared" si="10"/>
        <v>14826</v>
      </c>
      <c r="N110" s="252">
        <v>14681</v>
      </c>
      <c r="O110" s="252">
        <v>0</v>
      </c>
      <c r="P110" s="252">
        <v>0</v>
      </c>
      <c r="Q110" s="252">
        <v>787</v>
      </c>
      <c r="R110" s="252">
        <v>460</v>
      </c>
      <c r="S110" s="252">
        <v>0</v>
      </c>
      <c r="T110" s="252">
        <v>0</v>
      </c>
      <c r="U110" s="252">
        <v>0</v>
      </c>
      <c r="V110" s="252">
        <v>0</v>
      </c>
      <c r="W110" s="252">
        <v>1732</v>
      </c>
      <c r="X110" s="252">
        <v>0</v>
      </c>
      <c r="Y110" s="253">
        <v>145</v>
      </c>
      <c r="Z110" s="12">
        <f t="shared" si="11"/>
        <v>5640</v>
      </c>
      <c r="AA110" s="113">
        <v>5640</v>
      </c>
      <c r="AB110" s="252">
        <v>0</v>
      </c>
      <c r="AC110" s="252">
        <v>0</v>
      </c>
      <c r="AD110" s="253">
        <v>0</v>
      </c>
      <c r="AE110" s="33">
        <v>0</v>
      </c>
      <c r="AF110" s="252">
        <v>0</v>
      </c>
      <c r="AG110" s="252">
        <v>0</v>
      </c>
      <c r="AH110" s="252">
        <v>0</v>
      </c>
      <c r="AI110" s="17">
        <f t="shared" si="13"/>
        <v>0</v>
      </c>
      <c r="AJ110" s="12">
        <f t="shared" si="12"/>
        <v>139</v>
      </c>
      <c r="AK110" s="113">
        <v>139</v>
      </c>
      <c r="AL110" s="252">
        <v>0</v>
      </c>
      <c r="AM110" s="255">
        <v>0</v>
      </c>
      <c r="AN110" s="254">
        <v>0</v>
      </c>
      <c r="AO110" s="253">
        <v>0</v>
      </c>
    </row>
    <row r="111" spans="1:41" ht="45">
      <c r="A111" s="18">
        <v>520148</v>
      </c>
      <c r="B111" s="219">
        <v>101</v>
      </c>
      <c r="C111" s="19" t="s">
        <v>148</v>
      </c>
      <c r="D111" s="12">
        <f t="shared" si="9"/>
        <v>11131</v>
      </c>
      <c r="E111" s="113">
        <v>11131</v>
      </c>
      <c r="F111" s="252">
        <v>1388</v>
      </c>
      <c r="G111" s="252">
        <v>3471</v>
      </c>
      <c r="H111" s="252">
        <v>0</v>
      </c>
      <c r="I111" s="252">
        <v>0</v>
      </c>
      <c r="J111" s="252">
        <v>0</v>
      </c>
      <c r="K111" s="252">
        <v>0</v>
      </c>
      <c r="L111" s="253">
        <v>0</v>
      </c>
      <c r="M111" s="215">
        <f t="shared" si="10"/>
        <v>19410</v>
      </c>
      <c r="N111" s="252">
        <v>19410</v>
      </c>
      <c r="O111" s="252">
        <v>0</v>
      </c>
      <c r="P111" s="252">
        <v>0</v>
      </c>
      <c r="Q111" s="252">
        <v>929</v>
      </c>
      <c r="R111" s="252">
        <v>0</v>
      </c>
      <c r="S111" s="252">
        <v>0</v>
      </c>
      <c r="T111" s="252">
        <v>147</v>
      </c>
      <c r="U111" s="252">
        <v>0</v>
      </c>
      <c r="V111" s="252">
        <v>0</v>
      </c>
      <c r="W111" s="252">
        <v>1474</v>
      </c>
      <c r="X111" s="252">
        <v>0</v>
      </c>
      <c r="Y111" s="253">
        <v>0</v>
      </c>
      <c r="Z111" s="12">
        <f t="shared" si="11"/>
        <v>6164</v>
      </c>
      <c r="AA111" s="113">
        <v>6164</v>
      </c>
      <c r="AB111" s="252">
        <v>0</v>
      </c>
      <c r="AC111" s="252">
        <v>0</v>
      </c>
      <c r="AD111" s="253">
        <v>0</v>
      </c>
      <c r="AE111" s="33">
        <v>0</v>
      </c>
      <c r="AF111" s="252">
        <v>0</v>
      </c>
      <c r="AG111" s="252">
        <v>0</v>
      </c>
      <c r="AH111" s="252">
        <v>0</v>
      </c>
      <c r="AI111" s="17">
        <f t="shared" si="13"/>
        <v>0</v>
      </c>
      <c r="AJ111" s="12">
        <f t="shared" si="12"/>
        <v>197</v>
      </c>
      <c r="AK111" s="113">
        <v>197</v>
      </c>
      <c r="AL111" s="252">
        <v>0</v>
      </c>
      <c r="AM111" s="255">
        <v>0</v>
      </c>
      <c r="AN111" s="254">
        <v>0</v>
      </c>
      <c r="AO111" s="253">
        <v>0</v>
      </c>
    </row>
    <row r="112" spans="1:41" ht="45">
      <c r="A112" s="18">
        <v>520149</v>
      </c>
      <c r="B112" s="219">
        <v>102</v>
      </c>
      <c r="C112" s="19" t="s">
        <v>149</v>
      </c>
      <c r="D112" s="12">
        <f t="shared" si="9"/>
        <v>11501</v>
      </c>
      <c r="E112" s="113">
        <v>11093</v>
      </c>
      <c r="F112" s="252">
        <v>798</v>
      </c>
      <c r="G112" s="252">
        <v>2414</v>
      </c>
      <c r="H112" s="252">
        <v>0</v>
      </c>
      <c r="I112" s="252">
        <v>0</v>
      </c>
      <c r="J112" s="252">
        <v>0</v>
      </c>
      <c r="K112" s="252">
        <v>0</v>
      </c>
      <c r="L112" s="253">
        <v>408</v>
      </c>
      <c r="M112" s="215">
        <f t="shared" si="10"/>
        <v>17543</v>
      </c>
      <c r="N112" s="252">
        <v>16645</v>
      </c>
      <c r="O112" s="252">
        <v>0</v>
      </c>
      <c r="P112" s="252">
        <v>0</v>
      </c>
      <c r="Q112" s="252">
        <v>763</v>
      </c>
      <c r="R112" s="252">
        <v>0</v>
      </c>
      <c r="S112" s="252">
        <v>0</v>
      </c>
      <c r="T112" s="252">
        <v>0</v>
      </c>
      <c r="U112" s="252">
        <v>0</v>
      </c>
      <c r="V112" s="252">
        <v>0</v>
      </c>
      <c r="W112" s="252">
        <v>1189</v>
      </c>
      <c r="X112" s="252">
        <v>0</v>
      </c>
      <c r="Y112" s="253">
        <v>898</v>
      </c>
      <c r="Z112" s="12">
        <f t="shared" si="11"/>
        <v>5318</v>
      </c>
      <c r="AA112" s="113">
        <v>5311</v>
      </c>
      <c r="AB112" s="252">
        <v>7</v>
      </c>
      <c r="AC112" s="252">
        <v>0</v>
      </c>
      <c r="AD112" s="253">
        <v>0</v>
      </c>
      <c r="AE112" s="33">
        <v>0</v>
      </c>
      <c r="AF112" s="252">
        <v>0</v>
      </c>
      <c r="AG112" s="252">
        <v>0</v>
      </c>
      <c r="AH112" s="252">
        <v>0</v>
      </c>
      <c r="AI112" s="17">
        <f t="shared" si="13"/>
        <v>0</v>
      </c>
      <c r="AJ112" s="12">
        <f t="shared" si="12"/>
        <v>182</v>
      </c>
      <c r="AK112" s="113">
        <v>182</v>
      </c>
      <c r="AL112" s="252">
        <v>0</v>
      </c>
      <c r="AM112" s="255">
        <v>0</v>
      </c>
      <c r="AN112" s="254">
        <v>0</v>
      </c>
      <c r="AO112" s="253">
        <v>0</v>
      </c>
    </row>
    <row r="113" spans="1:41" ht="45">
      <c r="A113" s="18">
        <v>520150</v>
      </c>
      <c r="B113" s="219">
        <v>103</v>
      </c>
      <c r="C113" s="19" t="s">
        <v>150</v>
      </c>
      <c r="D113" s="12">
        <f t="shared" si="9"/>
        <v>39538</v>
      </c>
      <c r="E113" s="113">
        <v>39538</v>
      </c>
      <c r="F113" s="252">
        <v>10790</v>
      </c>
      <c r="G113" s="252">
        <v>222</v>
      </c>
      <c r="H113" s="252">
        <v>0</v>
      </c>
      <c r="I113" s="252">
        <v>0</v>
      </c>
      <c r="J113" s="252">
        <v>0</v>
      </c>
      <c r="K113" s="252">
        <v>0</v>
      </c>
      <c r="L113" s="253">
        <v>0</v>
      </c>
      <c r="M113" s="215">
        <f t="shared" si="10"/>
        <v>22568</v>
      </c>
      <c r="N113" s="252">
        <v>22568</v>
      </c>
      <c r="O113" s="252">
        <v>0</v>
      </c>
      <c r="P113" s="252">
        <v>0</v>
      </c>
      <c r="Q113" s="252">
        <v>545</v>
      </c>
      <c r="R113" s="252">
        <v>0</v>
      </c>
      <c r="S113" s="252">
        <v>0</v>
      </c>
      <c r="T113" s="252">
        <v>0</v>
      </c>
      <c r="U113" s="252">
        <v>0</v>
      </c>
      <c r="V113" s="252">
        <v>0</v>
      </c>
      <c r="W113" s="252">
        <v>780</v>
      </c>
      <c r="X113" s="252">
        <v>0</v>
      </c>
      <c r="Y113" s="253">
        <v>0</v>
      </c>
      <c r="Z113" s="12">
        <f t="shared" si="11"/>
        <v>10331</v>
      </c>
      <c r="AA113" s="113">
        <v>10329</v>
      </c>
      <c r="AB113" s="252">
        <v>0</v>
      </c>
      <c r="AC113" s="252">
        <v>1</v>
      </c>
      <c r="AD113" s="253">
        <v>1</v>
      </c>
      <c r="AE113" s="33">
        <v>0</v>
      </c>
      <c r="AF113" s="252">
        <v>0</v>
      </c>
      <c r="AG113" s="252">
        <v>0</v>
      </c>
      <c r="AH113" s="252">
        <v>0</v>
      </c>
      <c r="AI113" s="17">
        <f t="shared" si="13"/>
        <v>0</v>
      </c>
      <c r="AJ113" s="12">
        <f t="shared" si="12"/>
        <v>306</v>
      </c>
      <c r="AK113" s="113">
        <v>306</v>
      </c>
      <c r="AL113" s="252">
        <v>0</v>
      </c>
      <c r="AM113" s="255">
        <v>0</v>
      </c>
      <c r="AN113" s="254">
        <v>0</v>
      </c>
      <c r="AO113" s="253">
        <v>0</v>
      </c>
    </row>
    <row r="114" spans="1:41" ht="45">
      <c r="A114" s="18">
        <v>520151</v>
      </c>
      <c r="B114" s="219">
        <v>104</v>
      </c>
      <c r="C114" s="19" t="s">
        <v>151</v>
      </c>
      <c r="D114" s="12">
        <f t="shared" si="9"/>
        <v>39174</v>
      </c>
      <c r="E114" s="113">
        <v>39174</v>
      </c>
      <c r="F114" s="252">
        <v>10441</v>
      </c>
      <c r="G114" s="252">
        <v>51</v>
      </c>
      <c r="H114" s="252">
        <v>0</v>
      </c>
      <c r="I114" s="252">
        <v>0</v>
      </c>
      <c r="J114" s="252">
        <v>0</v>
      </c>
      <c r="K114" s="252">
        <v>0</v>
      </c>
      <c r="L114" s="253">
        <v>0</v>
      </c>
      <c r="M114" s="215">
        <f t="shared" si="10"/>
        <v>19924</v>
      </c>
      <c r="N114" s="252">
        <v>19924</v>
      </c>
      <c r="O114" s="252">
        <v>0</v>
      </c>
      <c r="P114" s="252">
        <v>0</v>
      </c>
      <c r="Q114" s="252">
        <v>372</v>
      </c>
      <c r="R114" s="252">
        <v>30</v>
      </c>
      <c r="S114" s="252">
        <v>0</v>
      </c>
      <c r="T114" s="252">
        <v>0</v>
      </c>
      <c r="U114" s="252">
        <v>0</v>
      </c>
      <c r="V114" s="252">
        <v>0</v>
      </c>
      <c r="W114" s="252">
        <v>698</v>
      </c>
      <c r="X114" s="252">
        <v>0</v>
      </c>
      <c r="Y114" s="253">
        <v>0</v>
      </c>
      <c r="Z114" s="12">
        <f t="shared" si="11"/>
        <v>7823</v>
      </c>
      <c r="AA114" s="113">
        <v>7823</v>
      </c>
      <c r="AB114" s="252">
        <v>0</v>
      </c>
      <c r="AC114" s="252">
        <v>0</v>
      </c>
      <c r="AD114" s="253">
        <v>0</v>
      </c>
      <c r="AE114" s="33">
        <v>0</v>
      </c>
      <c r="AF114" s="252">
        <v>0</v>
      </c>
      <c r="AG114" s="252">
        <v>0</v>
      </c>
      <c r="AH114" s="252">
        <v>0</v>
      </c>
      <c r="AI114" s="17">
        <f t="shared" si="13"/>
        <v>0</v>
      </c>
      <c r="AJ114" s="12">
        <f t="shared" si="12"/>
        <v>277</v>
      </c>
      <c r="AK114" s="113">
        <v>277</v>
      </c>
      <c r="AL114" s="252">
        <v>0</v>
      </c>
      <c r="AM114" s="255">
        <v>0</v>
      </c>
      <c r="AN114" s="254">
        <v>0</v>
      </c>
      <c r="AO114" s="253">
        <v>0</v>
      </c>
    </row>
    <row r="115" spans="1:41" ht="45">
      <c r="A115" s="18">
        <v>520154</v>
      </c>
      <c r="B115" s="219">
        <v>105</v>
      </c>
      <c r="C115" s="19" t="s">
        <v>152</v>
      </c>
      <c r="D115" s="12">
        <f t="shared" si="9"/>
        <v>95475</v>
      </c>
      <c r="E115" s="113">
        <v>80977</v>
      </c>
      <c r="F115" s="252">
        <v>5495</v>
      </c>
      <c r="G115" s="252">
        <v>8124</v>
      </c>
      <c r="H115" s="252">
        <v>0</v>
      </c>
      <c r="I115" s="252">
        <v>0</v>
      </c>
      <c r="J115" s="252">
        <v>0</v>
      </c>
      <c r="K115" s="252">
        <v>6229</v>
      </c>
      <c r="L115" s="253">
        <v>8269</v>
      </c>
      <c r="M115" s="215">
        <f t="shared" si="10"/>
        <v>60590</v>
      </c>
      <c r="N115" s="252">
        <v>55340</v>
      </c>
      <c r="O115" s="252">
        <v>732</v>
      </c>
      <c r="P115" s="252">
        <v>0</v>
      </c>
      <c r="Q115" s="252">
        <v>1208</v>
      </c>
      <c r="R115" s="252">
        <v>636</v>
      </c>
      <c r="S115" s="252">
        <v>0</v>
      </c>
      <c r="T115" s="252">
        <v>0</v>
      </c>
      <c r="U115" s="252">
        <v>0</v>
      </c>
      <c r="V115" s="252">
        <v>0</v>
      </c>
      <c r="W115" s="252">
        <v>6662</v>
      </c>
      <c r="X115" s="252">
        <v>0</v>
      </c>
      <c r="Y115" s="253">
        <v>5250</v>
      </c>
      <c r="Z115" s="12">
        <f t="shared" si="11"/>
        <v>23851</v>
      </c>
      <c r="AA115" s="113">
        <v>14811</v>
      </c>
      <c r="AB115" s="252">
        <v>49</v>
      </c>
      <c r="AC115" s="252">
        <v>3340</v>
      </c>
      <c r="AD115" s="253">
        <v>5651</v>
      </c>
      <c r="AE115" s="33">
        <v>3622</v>
      </c>
      <c r="AF115" s="252">
        <v>0</v>
      </c>
      <c r="AG115" s="252">
        <v>105</v>
      </c>
      <c r="AH115" s="252">
        <v>176</v>
      </c>
      <c r="AI115" s="17">
        <f t="shared" si="13"/>
        <v>3798</v>
      </c>
      <c r="AJ115" s="12">
        <f t="shared" si="12"/>
        <v>2609</v>
      </c>
      <c r="AK115" s="113">
        <v>2609</v>
      </c>
      <c r="AL115" s="252">
        <v>193</v>
      </c>
      <c r="AM115" s="255">
        <v>0</v>
      </c>
      <c r="AN115" s="254">
        <v>0</v>
      </c>
      <c r="AO115" s="253">
        <v>0</v>
      </c>
    </row>
    <row r="116" spans="1:41" ht="45">
      <c r="A116" s="18">
        <v>520156</v>
      </c>
      <c r="B116" s="219">
        <v>106</v>
      </c>
      <c r="C116" s="19" t="s">
        <v>153</v>
      </c>
      <c r="D116" s="12">
        <f t="shared" si="9"/>
        <v>76583</v>
      </c>
      <c r="E116" s="113">
        <v>76583</v>
      </c>
      <c r="F116" s="252">
        <v>24160</v>
      </c>
      <c r="G116" s="252">
        <v>210</v>
      </c>
      <c r="H116" s="252">
        <v>0</v>
      </c>
      <c r="I116" s="252">
        <v>0</v>
      </c>
      <c r="J116" s="252">
        <v>0</v>
      </c>
      <c r="K116" s="252">
        <v>0</v>
      </c>
      <c r="L116" s="253">
        <v>0</v>
      </c>
      <c r="M116" s="215">
        <f t="shared" si="10"/>
        <v>37146</v>
      </c>
      <c r="N116" s="252">
        <v>37146</v>
      </c>
      <c r="O116" s="252">
        <v>0</v>
      </c>
      <c r="P116" s="252">
        <v>0</v>
      </c>
      <c r="Q116" s="252">
        <v>1095</v>
      </c>
      <c r="R116" s="252">
        <v>454</v>
      </c>
      <c r="S116" s="252">
        <v>0</v>
      </c>
      <c r="T116" s="252">
        <v>0</v>
      </c>
      <c r="U116" s="252">
        <v>0</v>
      </c>
      <c r="V116" s="252">
        <v>0</v>
      </c>
      <c r="W116" s="252">
        <v>1619</v>
      </c>
      <c r="X116" s="252">
        <v>0</v>
      </c>
      <c r="Y116" s="253">
        <v>0</v>
      </c>
      <c r="Z116" s="12">
        <f t="shared" si="11"/>
        <v>4566</v>
      </c>
      <c r="AA116" s="113">
        <v>4458</v>
      </c>
      <c r="AB116" s="252">
        <v>0</v>
      </c>
      <c r="AC116" s="252">
        <v>108</v>
      </c>
      <c r="AD116" s="253">
        <v>0</v>
      </c>
      <c r="AE116" s="33">
        <v>418</v>
      </c>
      <c r="AF116" s="252">
        <v>0</v>
      </c>
      <c r="AG116" s="252">
        <v>0</v>
      </c>
      <c r="AH116" s="252">
        <v>225</v>
      </c>
      <c r="AI116" s="17">
        <f t="shared" si="13"/>
        <v>643</v>
      </c>
      <c r="AJ116" s="12">
        <f t="shared" si="12"/>
        <v>216</v>
      </c>
      <c r="AK116" s="113">
        <v>216</v>
      </c>
      <c r="AL116" s="252">
        <v>0</v>
      </c>
      <c r="AM116" s="255">
        <v>0</v>
      </c>
      <c r="AN116" s="254">
        <v>0</v>
      </c>
      <c r="AO116" s="253">
        <v>0</v>
      </c>
    </row>
    <row r="117" spans="1:41" ht="45">
      <c r="A117" s="18">
        <v>520164</v>
      </c>
      <c r="B117" s="219">
        <v>107</v>
      </c>
      <c r="C117" s="19" t="s">
        <v>154</v>
      </c>
      <c r="D117" s="12">
        <f t="shared" si="9"/>
        <v>22019</v>
      </c>
      <c r="E117" s="113">
        <v>21182</v>
      </c>
      <c r="F117" s="252">
        <v>0</v>
      </c>
      <c r="G117" s="252">
        <v>0</v>
      </c>
      <c r="H117" s="252">
        <v>0</v>
      </c>
      <c r="I117" s="252">
        <v>0</v>
      </c>
      <c r="J117" s="252">
        <v>0</v>
      </c>
      <c r="K117" s="252">
        <v>0</v>
      </c>
      <c r="L117" s="253">
        <v>837</v>
      </c>
      <c r="M117" s="215">
        <f t="shared" si="10"/>
        <v>4386</v>
      </c>
      <c r="N117" s="252">
        <v>4281</v>
      </c>
      <c r="O117" s="252">
        <v>0</v>
      </c>
      <c r="P117" s="252">
        <v>0</v>
      </c>
      <c r="Q117" s="252">
        <v>0</v>
      </c>
      <c r="R117" s="252">
        <v>0</v>
      </c>
      <c r="S117" s="252">
        <v>0</v>
      </c>
      <c r="T117" s="252">
        <v>0</v>
      </c>
      <c r="U117" s="252">
        <v>0</v>
      </c>
      <c r="V117" s="252">
        <v>0</v>
      </c>
      <c r="W117" s="252">
        <v>0</v>
      </c>
      <c r="X117" s="252">
        <v>0</v>
      </c>
      <c r="Y117" s="253">
        <v>105</v>
      </c>
      <c r="Z117" s="12">
        <f t="shared" si="11"/>
        <v>7</v>
      </c>
      <c r="AA117" s="113">
        <v>0</v>
      </c>
      <c r="AB117" s="252">
        <v>7</v>
      </c>
      <c r="AC117" s="252">
        <v>0</v>
      </c>
      <c r="AD117" s="253">
        <v>0</v>
      </c>
      <c r="AE117" s="33">
        <v>0</v>
      </c>
      <c r="AF117" s="252">
        <v>0</v>
      </c>
      <c r="AG117" s="252">
        <v>0</v>
      </c>
      <c r="AH117" s="252">
        <v>0</v>
      </c>
      <c r="AI117" s="17">
        <f t="shared" si="13"/>
        <v>0</v>
      </c>
      <c r="AJ117" s="12">
        <f t="shared" si="12"/>
        <v>282</v>
      </c>
      <c r="AK117" s="113">
        <v>282</v>
      </c>
      <c r="AL117" s="252">
        <v>0</v>
      </c>
      <c r="AM117" s="255">
        <v>0</v>
      </c>
      <c r="AN117" s="254">
        <v>0</v>
      </c>
      <c r="AO117" s="253">
        <v>0</v>
      </c>
    </row>
    <row r="118" spans="1:41" ht="30">
      <c r="A118" s="18">
        <v>520239</v>
      </c>
      <c r="B118" s="219">
        <v>108</v>
      </c>
      <c r="C118" s="73" t="s">
        <v>155</v>
      </c>
      <c r="D118" s="12">
        <f t="shared" si="9"/>
        <v>0</v>
      </c>
      <c r="E118" s="113">
        <v>0</v>
      </c>
      <c r="F118" s="252">
        <v>0</v>
      </c>
      <c r="G118" s="252">
        <v>0</v>
      </c>
      <c r="H118" s="252">
        <v>0</v>
      </c>
      <c r="I118" s="252">
        <v>0</v>
      </c>
      <c r="J118" s="252">
        <v>0</v>
      </c>
      <c r="K118" s="252">
        <v>0</v>
      </c>
      <c r="L118" s="253">
        <v>0</v>
      </c>
      <c r="M118" s="215">
        <f t="shared" si="10"/>
        <v>0</v>
      </c>
      <c r="N118" s="252">
        <v>0</v>
      </c>
      <c r="O118" s="252">
        <v>0</v>
      </c>
      <c r="P118" s="252">
        <v>0</v>
      </c>
      <c r="Q118" s="252">
        <v>0</v>
      </c>
      <c r="R118" s="252">
        <v>0</v>
      </c>
      <c r="S118" s="252">
        <v>0</v>
      </c>
      <c r="T118" s="252">
        <v>0</v>
      </c>
      <c r="U118" s="252">
        <v>0</v>
      </c>
      <c r="V118" s="252">
        <v>0</v>
      </c>
      <c r="W118" s="252">
        <v>0</v>
      </c>
      <c r="X118" s="252">
        <v>0</v>
      </c>
      <c r="Y118" s="253">
        <v>0</v>
      </c>
      <c r="Z118" s="12">
        <f t="shared" si="11"/>
        <v>0</v>
      </c>
      <c r="AA118" s="113">
        <v>0</v>
      </c>
      <c r="AB118" s="252">
        <v>0</v>
      </c>
      <c r="AC118" s="252">
        <v>0</v>
      </c>
      <c r="AD118" s="253">
        <v>0</v>
      </c>
      <c r="AE118" s="33">
        <v>0</v>
      </c>
      <c r="AF118" s="252">
        <v>0</v>
      </c>
      <c r="AG118" s="252">
        <v>0</v>
      </c>
      <c r="AH118" s="252">
        <v>0</v>
      </c>
      <c r="AI118" s="17">
        <f t="shared" si="13"/>
        <v>0</v>
      </c>
      <c r="AJ118" s="12">
        <f t="shared" si="12"/>
        <v>0</v>
      </c>
      <c r="AK118" s="113">
        <v>0</v>
      </c>
      <c r="AL118" s="252">
        <v>0</v>
      </c>
      <c r="AM118" s="255">
        <v>0</v>
      </c>
      <c r="AN118" s="254">
        <v>108874</v>
      </c>
      <c r="AO118" s="253">
        <v>10</v>
      </c>
    </row>
    <row r="119" spans="1:41" ht="30">
      <c r="A119" s="18">
        <v>520166</v>
      </c>
      <c r="B119" s="219">
        <v>109</v>
      </c>
      <c r="C119" s="11" t="s">
        <v>156</v>
      </c>
      <c r="D119" s="12">
        <f t="shared" si="9"/>
        <v>61843</v>
      </c>
      <c r="E119" s="113">
        <v>0</v>
      </c>
      <c r="F119" s="252">
        <v>0</v>
      </c>
      <c r="G119" s="252">
        <v>0</v>
      </c>
      <c r="H119" s="252">
        <v>49083</v>
      </c>
      <c r="I119" s="252">
        <v>131532</v>
      </c>
      <c r="J119" s="252">
        <v>10257</v>
      </c>
      <c r="K119" s="252">
        <v>0</v>
      </c>
      <c r="L119" s="253">
        <v>2503</v>
      </c>
      <c r="M119" s="215">
        <f t="shared" si="10"/>
        <v>277</v>
      </c>
      <c r="N119" s="252">
        <v>13</v>
      </c>
      <c r="O119" s="252">
        <v>585</v>
      </c>
      <c r="P119" s="252">
        <v>453</v>
      </c>
      <c r="Q119" s="252">
        <v>2127</v>
      </c>
      <c r="R119" s="252">
        <v>1637</v>
      </c>
      <c r="S119" s="252">
        <v>0</v>
      </c>
      <c r="T119" s="252">
        <v>122</v>
      </c>
      <c r="U119" s="252">
        <v>0</v>
      </c>
      <c r="V119" s="252">
        <v>0</v>
      </c>
      <c r="W119" s="252">
        <v>0</v>
      </c>
      <c r="X119" s="252">
        <v>7</v>
      </c>
      <c r="Y119" s="253">
        <v>257</v>
      </c>
      <c r="Z119" s="12">
        <f t="shared" si="11"/>
        <v>2846</v>
      </c>
      <c r="AA119" s="113">
        <v>0</v>
      </c>
      <c r="AB119" s="252">
        <v>4</v>
      </c>
      <c r="AC119" s="252">
        <v>2842</v>
      </c>
      <c r="AD119" s="253">
        <v>0</v>
      </c>
      <c r="AE119" s="33">
        <v>6775</v>
      </c>
      <c r="AF119" s="252">
        <v>151</v>
      </c>
      <c r="AG119" s="252">
        <v>140</v>
      </c>
      <c r="AH119" s="252">
        <v>0</v>
      </c>
      <c r="AI119" s="17">
        <f t="shared" si="13"/>
        <v>6775</v>
      </c>
      <c r="AJ119" s="12">
        <f t="shared" si="12"/>
        <v>613</v>
      </c>
      <c r="AK119" s="113">
        <v>613</v>
      </c>
      <c r="AL119" s="252">
        <v>0</v>
      </c>
      <c r="AM119" s="255">
        <v>0</v>
      </c>
      <c r="AN119" s="254">
        <v>0</v>
      </c>
      <c r="AO119" s="253">
        <v>0</v>
      </c>
    </row>
    <row r="120" spans="1:41" ht="30">
      <c r="A120" s="18">
        <v>520169</v>
      </c>
      <c r="B120" s="219">
        <v>110</v>
      </c>
      <c r="C120" s="19" t="s">
        <v>157</v>
      </c>
      <c r="D120" s="12">
        <f t="shared" si="9"/>
        <v>104684</v>
      </c>
      <c r="E120" s="113">
        <v>129</v>
      </c>
      <c r="F120" s="252">
        <v>0</v>
      </c>
      <c r="G120" s="252">
        <v>0</v>
      </c>
      <c r="H120" s="252">
        <v>50608</v>
      </c>
      <c r="I120" s="252">
        <v>0</v>
      </c>
      <c r="J120" s="252">
        <v>53869</v>
      </c>
      <c r="K120" s="252">
        <v>0</v>
      </c>
      <c r="L120" s="253">
        <v>78</v>
      </c>
      <c r="M120" s="215">
        <f t="shared" si="10"/>
        <v>629</v>
      </c>
      <c r="N120" s="252">
        <v>84</v>
      </c>
      <c r="O120" s="252">
        <v>729</v>
      </c>
      <c r="P120" s="252">
        <v>781</v>
      </c>
      <c r="Q120" s="252">
        <v>5844</v>
      </c>
      <c r="R120" s="252">
        <v>1295</v>
      </c>
      <c r="S120" s="252">
        <v>183</v>
      </c>
      <c r="T120" s="252">
        <v>3602</v>
      </c>
      <c r="U120" s="252">
        <v>0</v>
      </c>
      <c r="V120" s="252">
        <v>0</v>
      </c>
      <c r="W120" s="252">
        <v>0</v>
      </c>
      <c r="X120" s="252">
        <v>419</v>
      </c>
      <c r="Y120" s="253">
        <v>126</v>
      </c>
      <c r="Z120" s="12">
        <f t="shared" si="11"/>
        <v>3709</v>
      </c>
      <c r="AA120" s="113">
        <v>0</v>
      </c>
      <c r="AB120" s="252">
        <v>2</v>
      </c>
      <c r="AC120" s="252">
        <v>3707</v>
      </c>
      <c r="AD120" s="253">
        <v>0</v>
      </c>
      <c r="AE120" s="33">
        <v>10466</v>
      </c>
      <c r="AF120" s="252">
        <v>1044</v>
      </c>
      <c r="AG120" s="252">
        <v>382</v>
      </c>
      <c r="AH120" s="252">
        <v>154</v>
      </c>
      <c r="AI120" s="17">
        <f t="shared" si="13"/>
        <v>10620</v>
      </c>
      <c r="AJ120" s="12">
        <f t="shared" si="12"/>
        <v>0</v>
      </c>
      <c r="AK120" s="113">
        <v>0</v>
      </c>
      <c r="AL120" s="252">
        <v>0</v>
      </c>
      <c r="AM120" s="255">
        <v>0</v>
      </c>
      <c r="AN120" s="254">
        <v>0</v>
      </c>
      <c r="AO120" s="253">
        <v>0</v>
      </c>
    </row>
    <row r="121" spans="1:41" ht="30">
      <c r="A121" s="18">
        <v>520171</v>
      </c>
      <c r="B121" s="219">
        <v>111</v>
      </c>
      <c r="C121" s="19" t="s">
        <v>158</v>
      </c>
      <c r="D121" s="12">
        <f t="shared" si="9"/>
        <v>32865</v>
      </c>
      <c r="E121" s="113">
        <v>1388</v>
      </c>
      <c r="F121" s="252">
        <v>0</v>
      </c>
      <c r="G121" s="252">
        <v>0</v>
      </c>
      <c r="H121" s="252">
        <v>31477</v>
      </c>
      <c r="I121" s="252">
        <v>0</v>
      </c>
      <c r="J121" s="252">
        <v>0</v>
      </c>
      <c r="K121" s="252">
        <v>0</v>
      </c>
      <c r="L121" s="253">
        <v>0</v>
      </c>
      <c r="M121" s="215">
        <f t="shared" si="10"/>
        <v>1574</v>
      </c>
      <c r="N121" s="252">
        <v>1574</v>
      </c>
      <c r="O121" s="252">
        <v>3722</v>
      </c>
      <c r="P121" s="252">
        <v>3174</v>
      </c>
      <c r="Q121" s="252">
        <v>333</v>
      </c>
      <c r="R121" s="252">
        <v>3454</v>
      </c>
      <c r="S121" s="252">
        <v>500</v>
      </c>
      <c r="T121" s="252">
        <v>5683</v>
      </c>
      <c r="U121" s="252">
        <v>1195</v>
      </c>
      <c r="V121" s="252">
        <v>750</v>
      </c>
      <c r="W121" s="252">
        <v>0</v>
      </c>
      <c r="X121" s="252">
        <v>0</v>
      </c>
      <c r="Y121" s="253">
        <v>0</v>
      </c>
      <c r="Z121" s="12">
        <f t="shared" si="11"/>
        <v>0</v>
      </c>
      <c r="AA121" s="113">
        <v>0</v>
      </c>
      <c r="AB121" s="252">
        <v>0</v>
      </c>
      <c r="AC121" s="252">
        <v>0</v>
      </c>
      <c r="AD121" s="253">
        <v>0</v>
      </c>
      <c r="AE121" s="33">
        <v>5554</v>
      </c>
      <c r="AF121" s="252">
        <v>222</v>
      </c>
      <c r="AG121" s="252">
        <v>5007</v>
      </c>
      <c r="AH121" s="252">
        <v>0</v>
      </c>
      <c r="AI121" s="17">
        <f t="shared" si="13"/>
        <v>5554</v>
      </c>
      <c r="AJ121" s="12">
        <f t="shared" si="12"/>
        <v>6219</v>
      </c>
      <c r="AK121" s="113">
        <v>6219</v>
      </c>
      <c r="AL121" s="252">
        <v>5113</v>
      </c>
      <c r="AM121" s="255">
        <v>0</v>
      </c>
      <c r="AN121" s="254">
        <v>0</v>
      </c>
      <c r="AO121" s="253">
        <v>0</v>
      </c>
    </row>
    <row r="122" spans="1:41" ht="45">
      <c r="A122" s="18">
        <v>520170</v>
      </c>
      <c r="B122" s="219">
        <v>112</v>
      </c>
      <c r="C122" s="19" t="s">
        <v>159</v>
      </c>
      <c r="D122" s="12">
        <f t="shared" si="9"/>
        <v>14121</v>
      </c>
      <c r="E122" s="113">
        <v>0</v>
      </c>
      <c r="F122" s="252">
        <v>0</v>
      </c>
      <c r="G122" s="252">
        <v>0</v>
      </c>
      <c r="H122" s="252">
        <v>13740</v>
      </c>
      <c r="I122" s="252">
        <v>0</v>
      </c>
      <c r="J122" s="252">
        <v>0</v>
      </c>
      <c r="K122" s="252">
        <v>0</v>
      </c>
      <c r="L122" s="253">
        <v>381</v>
      </c>
      <c r="M122" s="215">
        <f t="shared" si="10"/>
        <v>307</v>
      </c>
      <c r="N122" s="252">
        <v>0</v>
      </c>
      <c r="O122" s="252">
        <v>0</v>
      </c>
      <c r="P122" s="252">
        <v>481</v>
      </c>
      <c r="Q122" s="252">
        <v>0</v>
      </c>
      <c r="R122" s="252">
        <v>0</v>
      </c>
      <c r="S122" s="252">
        <v>0</v>
      </c>
      <c r="T122" s="252">
        <v>0</v>
      </c>
      <c r="U122" s="252">
        <v>0</v>
      </c>
      <c r="V122" s="252">
        <v>0</v>
      </c>
      <c r="W122" s="252">
        <v>0</v>
      </c>
      <c r="X122" s="252">
        <v>0</v>
      </c>
      <c r="Y122" s="253">
        <v>307</v>
      </c>
      <c r="Z122" s="12">
        <f t="shared" si="11"/>
        <v>216</v>
      </c>
      <c r="AA122" s="113">
        <v>0</v>
      </c>
      <c r="AB122" s="252">
        <v>0</v>
      </c>
      <c r="AC122" s="252">
        <v>216</v>
      </c>
      <c r="AD122" s="253">
        <v>0</v>
      </c>
      <c r="AE122" s="33">
        <v>1664</v>
      </c>
      <c r="AF122" s="252">
        <v>31</v>
      </c>
      <c r="AG122" s="252">
        <v>0</v>
      </c>
      <c r="AH122" s="252">
        <v>82</v>
      </c>
      <c r="AI122" s="17">
        <f t="shared" si="13"/>
        <v>1746</v>
      </c>
      <c r="AJ122" s="12">
        <f t="shared" si="12"/>
        <v>625</v>
      </c>
      <c r="AK122" s="113">
        <v>625</v>
      </c>
      <c r="AL122" s="252">
        <v>0</v>
      </c>
      <c r="AM122" s="255">
        <v>0</v>
      </c>
      <c r="AN122" s="254">
        <v>0</v>
      </c>
      <c r="AO122" s="253">
        <v>0</v>
      </c>
    </row>
    <row r="123" spans="1:41" ht="30">
      <c r="A123" s="18">
        <v>520023</v>
      </c>
      <c r="B123" s="219">
        <v>113</v>
      </c>
      <c r="C123" s="19" t="s">
        <v>160</v>
      </c>
      <c r="D123" s="12">
        <f t="shared" si="9"/>
        <v>26974</v>
      </c>
      <c r="E123" s="113">
        <v>0</v>
      </c>
      <c r="F123" s="252">
        <v>0</v>
      </c>
      <c r="G123" s="252">
        <v>0</v>
      </c>
      <c r="H123" s="252">
        <v>26974</v>
      </c>
      <c r="I123" s="252">
        <v>144657</v>
      </c>
      <c r="J123" s="252">
        <v>0</v>
      </c>
      <c r="K123" s="252">
        <v>0</v>
      </c>
      <c r="L123" s="253">
        <v>0</v>
      </c>
      <c r="M123" s="215">
        <f t="shared" si="10"/>
        <v>0</v>
      </c>
      <c r="N123" s="252">
        <v>0</v>
      </c>
      <c r="O123" s="252">
        <v>2627</v>
      </c>
      <c r="P123" s="252">
        <v>516</v>
      </c>
      <c r="Q123" s="252">
        <v>5686</v>
      </c>
      <c r="R123" s="252">
        <v>3692</v>
      </c>
      <c r="S123" s="252">
        <v>0</v>
      </c>
      <c r="T123" s="252">
        <v>0</v>
      </c>
      <c r="U123" s="252">
        <v>958</v>
      </c>
      <c r="V123" s="252">
        <v>0</v>
      </c>
      <c r="W123" s="252">
        <v>0</v>
      </c>
      <c r="X123" s="252">
        <v>0</v>
      </c>
      <c r="Y123" s="253">
        <v>0</v>
      </c>
      <c r="Z123" s="12">
        <f t="shared" si="11"/>
        <v>0</v>
      </c>
      <c r="AA123" s="113">
        <v>0</v>
      </c>
      <c r="AB123" s="252">
        <v>0</v>
      </c>
      <c r="AC123" s="252">
        <v>0</v>
      </c>
      <c r="AD123" s="253">
        <v>0</v>
      </c>
      <c r="AE123" s="33">
        <v>155</v>
      </c>
      <c r="AF123" s="252">
        <v>0</v>
      </c>
      <c r="AG123" s="252">
        <v>0</v>
      </c>
      <c r="AH123" s="252">
        <v>0</v>
      </c>
      <c r="AI123" s="17">
        <f t="shared" si="13"/>
        <v>155</v>
      </c>
      <c r="AJ123" s="12">
        <f t="shared" si="12"/>
        <v>0</v>
      </c>
      <c r="AK123" s="113">
        <v>0</v>
      </c>
      <c r="AL123" s="252">
        <v>0</v>
      </c>
      <c r="AM123" s="255">
        <v>0</v>
      </c>
      <c r="AN123" s="254">
        <v>0</v>
      </c>
      <c r="AO123" s="253">
        <v>0</v>
      </c>
    </row>
    <row r="124" spans="1:41" ht="30">
      <c r="A124" s="18">
        <v>520055</v>
      </c>
      <c r="B124" s="219">
        <v>114</v>
      </c>
      <c r="C124" s="19" t="s">
        <v>161</v>
      </c>
      <c r="D124" s="12">
        <f t="shared" si="9"/>
        <v>0</v>
      </c>
      <c r="E124" s="113">
        <v>0</v>
      </c>
      <c r="F124" s="252">
        <v>0</v>
      </c>
      <c r="G124" s="252">
        <v>0</v>
      </c>
      <c r="H124" s="252">
        <v>0</v>
      </c>
      <c r="I124" s="252">
        <v>0</v>
      </c>
      <c r="J124" s="252">
        <v>0</v>
      </c>
      <c r="K124" s="252">
        <v>0</v>
      </c>
      <c r="L124" s="253">
        <v>0</v>
      </c>
      <c r="M124" s="215">
        <f t="shared" si="10"/>
        <v>0</v>
      </c>
      <c r="N124" s="252">
        <v>0</v>
      </c>
      <c r="O124" s="252">
        <v>396</v>
      </c>
      <c r="P124" s="252">
        <v>0</v>
      </c>
      <c r="Q124" s="252">
        <v>0</v>
      </c>
      <c r="R124" s="252">
        <v>0</v>
      </c>
      <c r="S124" s="252">
        <v>0</v>
      </c>
      <c r="T124" s="252">
        <v>0</v>
      </c>
      <c r="U124" s="252">
        <v>0</v>
      </c>
      <c r="V124" s="252">
        <v>0</v>
      </c>
      <c r="W124" s="252">
        <v>0</v>
      </c>
      <c r="X124" s="252">
        <v>0</v>
      </c>
      <c r="Y124" s="253">
        <v>0</v>
      </c>
      <c r="Z124" s="12">
        <f t="shared" si="11"/>
        <v>1864</v>
      </c>
      <c r="AA124" s="113">
        <v>0</v>
      </c>
      <c r="AB124" s="252">
        <v>0</v>
      </c>
      <c r="AC124" s="252">
        <v>1864</v>
      </c>
      <c r="AD124" s="253">
        <v>0</v>
      </c>
      <c r="AE124" s="33">
        <v>2777</v>
      </c>
      <c r="AF124" s="252">
        <v>0</v>
      </c>
      <c r="AG124" s="252">
        <v>0</v>
      </c>
      <c r="AH124" s="252">
        <v>195</v>
      </c>
      <c r="AI124" s="17">
        <f t="shared" si="13"/>
        <v>2972</v>
      </c>
      <c r="AJ124" s="12">
        <f t="shared" si="12"/>
        <v>113</v>
      </c>
      <c r="AK124" s="113">
        <v>113</v>
      </c>
      <c r="AL124" s="252">
        <v>0</v>
      </c>
      <c r="AM124" s="255">
        <v>0</v>
      </c>
      <c r="AN124" s="254">
        <v>0</v>
      </c>
      <c r="AO124" s="253">
        <v>0</v>
      </c>
    </row>
    <row r="125" spans="1:41" ht="60">
      <c r="A125" s="18">
        <v>520172</v>
      </c>
      <c r="B125" s="219">
        <v>115</v>
      </c>
      <c r="C125" s="19" t="s">
        <v>162</v>
      </c>
      <c r="D125" s="12">
        <f t="shared" si="9"/>
        <v>135127</v>
      </c>
      <c r="E125" s="113">
        <v>0</v>
      </c>
      <c r="F125" s="252">
        <v>0</v>
      </c>
      <c r="G125" s="252">
        <v>0</v>
      </c>
      <c r="H125" s="252">
        <v>0</v>
      </c>
      <c r="I125" s="252">
        <v>0</v>
      </c>
      <c r="J125" s="252">
        <v>16121</v>
      </c>
      <c r="K125" s="252">
        <v>0</v>
      </c>
      <c r="L125" s="253">
        <v>119006</v>
      </c>
      <c r="M125" s="215">
        <f t="shared" si="10"/>
        <v>96653</v>
      </c>
      <c r="N125" s="252">
        <v>0</v>
      </c>
      <c r="O125" s="252">
        <v>0</v>
      </c>
      <c r="P125" s="252">
        <v>0</v>
      </c>
      <c r="Q125" s="252">
        <v>0</v>
      </c>
      <c r="R125" s="252">
        <v>0</v>
      </c>
      <c r="S125" s="252">
        <v>0</v>
      </c>
      <c r="T125" s="252">
        <v>0</v>
      </c>
      <c r="U125" s="252">
        <v>0</v>
      </c>
      <c r="V125" s="252">
        <v>0</v>
      </c>
      <c r="W125" s="252">
        <v>0</v>
      </c>
      <c r="X125" s="252">
        <v>0</v>
      </c>
      <c r="Y125" s="253">
        <v>96653</v>
      </c>
      <c r="Z125" s="12">
        <f t="shared" si="11"/>
        <v>289</v>
      </c>
      <c r="AA125" s="113">
        <v>0</v>
      </c>
      <c r="AB125" s="252">
        <v>289</v>
      </c>
      <c r="AC125" s="252">
        <v>0</v>
      </c>
      <c r="AD125" s="253">
        <v>0</v>
      </c>
      <c r="AE125" s="33">
        <v>0</v>
      </c>
      <c r="AF125" s="252">
        <v>0</v>
      </c>
      <c r="AG125" s="252">
        <v>0</v>
      </c>
      <c r="AH125" s="252">
        <v>0</v>
      </c>
      <c r="AI125" s="17">
        <f t="shared" si="13"/>
        <v>0</v>
      </c>
      <c r="AJ125" s="12">
        <f t="shared" si="12"/>
        <v>0</v>
      </c>
      <c r="AK125" s="113">
        <v>0</v>
      </c>
      <c r="AL125" s="252">
        <v>0</v>
      </c>
      <c r="AM125" s="255">
        <v>0</v>
      </c>
      <c r="AN125" s="254">
        <v>0</v>
      </c>
      <c r="AO125" s="253">
        <v>0</v>
      </c>
    </row>
    <row r="126" spans="1:41" ht="60">
      <c r="A126" s="18">
        <v>520284</v>
      </c>
      <c r="B126" s="219">
        <v>116</v>
      </c>
      <c r="C126" s="31" t="s">
        <v>163</v>
      </c>
      <c r="D126" s="12">
        <f t="shared" si="9"/>
        <v>9590</v>
      </c>
      <c r="E126" s="113">
        <v>0</v>
      </c>
      <c r="F126" s="252">
        <v>0</v>
      </c>
      <c r="G126" s="252">
        <v>0</v>
      </c>
      <c r="H126" s="252">
        <v>9590</v>
      </c>
      <c r="I126" s="252">
        <v>0</v>
      </c>
      <c r="J126" s="252">
        <v>0</v>
      </c>
      <c r="K126" s="252">
        <v>0</v>
      </c>
      <c r="L126" s="253">
        <v>0</v>
      </c>
      <c r="M126" s="215">
        <f t="shared" si="10"/>
        <v>0</v>
      </c>
      <c r="N126" s="252">
        <v>0</v>
      </c>
      <c r="O126" s="252">
        <v>46</v>
      </c>
      <c r="P126" s="252">
        <v>0</v>
      </c>
      <c r="Q126" s="252">
        <v>0</v>
      </c>
      <c r="R126" s="252">
        <v>0</v>
      </c>
      <c r="S126" s="252">
        <v>0</v>
      </c>
      <c r="T126" s="252">
        <v>0</v>
      </c>
      <c r="U126" s="252">
        <v>0</v>
      </c>
      <c r="V126" s="252">
        <v>0</v>
      </c>
      <c r="W126" s="252">
        <v>0</v>
      </c>
      <c r="X126" s="252">
        <v>0</v>
      </c>
      <c r="Y126" s="253">
        <v>0</v>
      </c>
      <c r="Z126" s="12">
        <f t="shared" si="11"/>
        <v>0</v>
      </c>
      <c r="AA126" s="113">
        <v>0</v>
      </c>
      <c r="AB126" s="252">
        <v>0</v>
      </c>
      <c r="AC126" s="252">
        <v>0</v>
      </c>
      <c r="AD126" s="253">
        <v>0</v>
      </c>
      <c r="AE126" s="33">
        <v>1047</v>
      </c>
      <c r="AF126" s="252">
        <v>634</v>
      </c>
      <c r="AG126" s="252">
        <v>0</v>
      </c>
      <c r="AH126" s="252">
        <v>0</v>
      </c>
      <c r="AI126" s="17">
        <f t="shared" si="13"/>
        <v>1047</v>
      </c>
      <c r="AJ126" s="12">
        <f t="shared" si="12"/>
        <v>156</v>
      </c>
      <c r="AK126" s="113">
        <v>156</v>
      </c>
      <c r="AL126" s="252">
        <v>0</v>
      </c>
      <c r="AM126" s="255">
        <v>0</v>
      </c>
      <c r="AN126" s="254">
        <v>0</v>
      </c>
      <c r="AO126" s="253">
        <v>0</v>
      </c>
    </row>
    <row r="127" spans="1:41" ht="45">
      <c r="A127" s="18">
        <v>520345</v>
      </c>
      <c r="B127" s="219">
        <v>117</v>
      </c>
      <c r="C127" s="19" t="s">
        <v>164</v>
      </c>
      <c r="D127" s="12">
        <f t="shared" si="9"/>
        <v>0</v>
      </c>
      <c r="E127" s="113">
        <v>0</v>
      </c>
      <c r="F127" s="252">
        <v>0</v>
      </c>
      <c r="G127" s="252">
        <v>0</v>
      </c>
      <c r="H127" s="252">
        <v>0</v>
      </c>
      <c r="I127" s="252">
        <v>0</v>
      </c>
      <c r="J127" s="252">
        <v>0</v>
      </c>
      <c r="K127" s="252">
        <v>0</v>
      </c>
      <c r="L127" s="253">
        <v>0</v>
      </c>
      <c r="M127" s="215">
        <f t="shared" si="10"/>
        <v>0</v>
      </c>
      <c r="N127" s="252">
        <v>0</v>
      </c>
      <c r="O127" s="252">
        <v>0</v>
      </c>
      <c r="P127" s="252">
        <v>0</v>
      </c>
      <c r="Q127" s="252">
        <v>0</v>
      </c>
      <c r="R127" s="252">
        <v>0</v>
      </c>
      <c r="S127" s="252">
        <v>0</v>
      </c>
      <c r="T127" s="252">
        <v>0</v>
      </c>
      <c r="U127" s="252">
        <v>0</v>
      </c>
      <c r="V127" s="252">
        <v>0</v>
      </c>
      <c r="W127" s="252">
        <v>0</v>
      </c>
      <c r="X127" s="252">
        <v>0</v>
      </c>
      <c r="Y127" s="253">
        <v>0</v>
      </c>
      <c r="Z127" s="12">
        <f t="shared" si="11"/>
        <v>0</v>
      </c>
      <c r="AA127" s="113">
        <v>0</v>
      </c>
      <c r="AB127" s="252">
        <v>0</v>
      </c>
      <c r="AC127" s="252">
        <v>0</v>
      </c>
      <c r="AD127" s="253">
        <v>0</v>
      </c>
      <c r="AE127" s="33">
        <v>0</v>
      </c>
      <c r="AF127" s="252">
        <v>0</v>
      </c>
      <c r="AG127" s="252">
        <v>0</v>
      </c>
      <c r="AH127" s="252">
        <v>0</v>
      </c>
      <c r="AI127" s="17">
        <f t="shared" si="13"/>
        <v>0</v>
      </c>
      <c r="AJ127" s="12">
        <f t="shared" si="12"/>
        <v>27</v>
      </c>
      <c r="AK127" s="113">
        <v>27</v>
      </c>
      <c r="AL127" s="252">
        <v>0</v>
      </c>
      <c r="AM127" s="255">
        <v>0</v>
      </c>
      <c r="AN127" s="254">
        <v>0</v>
      </c>
      <c r="AO127" s="253">
        <v>0</v>
      </c>
    </row>
    <row r="128" spans="1:41" ht="75">
      <c r="A128" s="18">
        <v>520165</v>
      </c>
      <c r="B128" s="219">
        <v>118</v>
      </c>
      <c r="C128" s="19" t="s">
        <v>165</v>
      </c>
      <c r="D128" s="12">
        <f t="shared" si="9"/>
        <v>3282</v>
      </c>
      <c r="E128" s="113">
        <v>2216</v>
      </c>
      <c r="F128" s="252">
        <v>111</v>
      </c>
      <c r="G128" s="252">
        <v>34</v>
      </c>
      <c r="H128" s="252">
        <v>0</v>
      </c>
      <c r="I128" s="252">
        <v>0</v>
      </c>
      <c r="J128" s="252">
        <v>0</v>
      </c>
      <c r="K128" s="252">
        <v>26</v>
      </c>
      <c r="L128" s="253">
        <v>1040</v>
      </c>
      <c r="M128" s="215">
        <f t="shared" si="10"/>
        <v>1502</v>
      </c>
      <c r="N128" s="252">
        <v>1087</v>
      </c>
      <c r="O128" s="252">
        <v>35</v>
      </c>
      <c r="P128" s="252">
        <v>18</v>
      </c>
      <c r="Q128" s="252">
        <v>139</v>
      </c>
      <c r="R128" s="252">
        <v>56</v>
      </c>
      <c r="S128" s="252">
        <v>47</v>
      </c>
      <c r="T128" s="252">
        <v>17</v>
      </c>
      <c r="U128" s="252">
        <v>118</v>
      </c>
      <c r="V128" s="252">
        <v>0</v>
      </c>
      <c r="W128" s="252">
        <v>149</v>
      </c>
      <c r="X128" s="252">
        <v>2</v>
      </c>
      <c r="Y128" s="253">
        <v>413</v>
      </c>
      <c r="Z128" s="12">
        <f t="shared" si="11"/>
        <v>450</v>
      </c>
      <c r="AA128" s="113">
        <v>248</v>
      </c>
      <c r="AB128" s="252">
        <v>2</v>
      </c>
      <c r="AC128" s="252">
        <v>200</v>
      </c>
      <c r="AD128" s="253">
        <v>0</v>
      </c>
      <c r="AE128" s="33">
        <v>0</v>
      </c>
      <c r="AF128" s="252">
        <v>0</v>
      </c>
      <c r="AG128" s="252">
        <v>0</v>
      </c>
      <c r="AH128" s="252">
        <v>0</v>
      </c>
      <c r="AI128" s="17">
        <f t="shared" si="13"/>
        <v>0</v>
      </c>
      <c r="AJ128" s="12">
        <f t="shared" si="12"/>
        <v>75</v>
      </c>
      <c r="AK128" s="113">
        <v>75</v>
      </c>
      <c r="AL128" s="252">
        <v>0</v>
      </c>
      <c r="AM128" s="255">
        <v>0</v>
      </c>
      <c r="AN128" s="254">
        <v>337</v>
      </c>
      <c r="AO128" s="253">
        <v>1</v>
      </c>
    </row>
    <row r="129" spans="1:41" ht="45">
      <c r="A129" s="18">
        <v>520136</v>
      </c>
      <c r="B129" s="219">
        <v>119</v>
      </c>
      <c r="C129" s="19" t="s">
        <v>166</v>
      </c>
      <c r="D129" s="12">
        <f t="shared" si="9"/>
        <v>15545</v>
      </c>
      <c r="E129" s="113">
        <v>13040</v>
      </c>
      <c r="F129" s="252">
        <v>308</v>
      </c>
      <c r="G129" s="252">
        <v>658</v>
      </c>
      <c r="H129" s="252">
        <v>0</v>
      </c>
      <c r="I129" s="252">
        <v>0</v>
      </c>
      <c r="J129" s="252">
        <v>0</v>
      </c>
      <c r="K129" s="252">
        <v>0</v>
      </c>
      <c r="L129" s="253">
        <v>2505</v>
      </c>
      <c r="M129" s="215">
        <f t="shared" si="10"/>
        <v>13705</v>
      </c>
      <c r="N129" s="252">
        <v>9677</v>
      </c>
      <c r="O129" s="252">
        <v>170</v>
      </c>
      <c r="P129" s="252">
        <v>0</v>
      </c>
      <c r="Q129" s="252">
        <v>225</v>
      </c>
      <c r="R129" s="252">
        <v>288</v>
      </c>
      <c r="S129" s="252">
        <v>41</v>
      </c>
      <c r="T129" s="252">
        <v>0</v>
      </c>
      <c r="U129" s="252">
        <v>38</v>
      </c>
      <c r="V129" s="252">
        <v>0</v>
      </c>
      <c r="W129" s="252">
        <v>498</v>
      </c>
      <c r="X129" s="252">
        <v>154</v>
      </c>
      <c r="Y129" s="253">
        <v>3874</v>
      </c>
      <c r="Z129" s="12">
        <f t="shared" si="11"/>
        <v>868</v>
      </c>
      <c r="AA129" s="113">
        <v>811</v>
      </c>
      <c r="AB129" s="252">
        <v>57</v>
      </c>
      <c r="AC129" s="252">
        <v>0</v>
      </c>
      <c r="AD129" s="253">
        <v>0</v>
      </c>
      <c r="AE129" s="33">
        <v>136</v>
      </c>
      <c r="AF129" s="252">
        <v>0</v>
      </c>
      <c r="AG129" s="252">
        <v>0</v>
      </c>
      <c r="AH129" s="252">
        <v>0</v>
      </c>
      <c r="AI129" s="17">
        <f t="shared" si="13"/>
        <v>136</v>
      </c>
      <c r="AJ129" s="12">
        <f t="shared" si="12"/>
        <v>265</v>
      </c>
      <c r="AK129" s="113">
        <v>265</v>
      </c>
      <c r="AL129" s="252">
        <v>0</v>
      </c>
      <c r="AM129" s="255">
        <v>0</v>
      </c>
      <c r="AN129" s="254">
        <v>2901</v>
      </c>
      <c r="AO129" s="253">
        <v>3</v>
      </c>
    </row>
    <row r="130" spans="1:41" ht="60">
      <c r="A130" s="18">
        <v>520198</v>
      </c>
      <c r="B130" s="219">
        <v>120</v>
      </c>
      <c r="C130" s="19" t="s">
        <v>167</v>
      </c>
      <c r="D130" s="12">
        <f t="shared" si="9"/>
        <v>6417</v>
      </c>
      <c r="E130" s="113">
        <v>6176</v>
      </c>
      <c r="F130" s="252">
        <v>364</v>
      </c>
      <c r="G130" s="252">
        <v>509</v>
      </c>
      <c r="H130" s="252">
        <v>0</v>
      </c>
      <c r="I130" s="252">
        <v>0</v>
      </c>
      <c r="J130" s="252">
        <v>0</v>
      </c>
      <c r="K130" s="252">
        <v>0</v>
      </c>
      <c r="L130" s="253">
        <v>241</v>
      </c>
      <c r="M130" s="215">
        <f t="shared" si="10"/>
        <v>3406</v>
      </c>
      <c r="N130" s="252">
        <v>2987</v>
      </c>
      <c r="O130" s="252">
        <v>0</v>
      </c>
      <c r="P130" s="252">
        <v>0</v>
      </c>
      <c r="Q130" s="252">
        <v>32</v>
      </c>
      <c r="R130" s="252">
        <v>23</v>
      </c>
      <c r="S130" s="252">
        <v>0</v>
      </c>
      <c r="T130" s="252">
        <v>0</v>
      </c>
      <c r="U130" s="252">
        <v>0</v>
      </c>
      <c r="V130" s="252">
        <v>0</v>
      </c>
      <c r="W130" s="252">
        <v>697</v>
      </c>
      <c r="X130" s="252">
        <v>0</v>
      </c>
      <c r="Y130" s="253">
        <v>419</v>
      </c>
      <c r="Z130" s="12">
        <f t="shared" si="11"/>
        <v>84</v>
      </c>
      <c r="AA130" s="113">
        <v>83</v>
      </c>
      <c r="AB130" s="252">
        <v>1</v>
      </c>
      <c r="AC130" s="252">
        <v>0</v>
      </c>
      <c r="AD130" s="253">
        <v>0</v>
      </c>
      <c r="AE130" s="33">
        <v>0</v>
      </c>
      <c r="AF130" s="252">
        <v>0</v>
      </c>
      <c r="AG130" s="252">
        <v>0</v>
      </c>
      <c r="AH130" s="252">
        <v>0</v>
      </c>
      <c r="AI130" s="17">
        <f t="shared" si="13"/>
        <v>0</v>
      </c>
      <c r="AJ130" s="12">
        <f t="shared" si="12"/>
        <v>65</v>
      </c>
      <c r="AK130" s="113">
        <v>65</v>
      </c>
      <c r="AL130" s="252">
        <v>0</v>
      </c>
      <c r="AM130" s="255">
        <v>0</v>
      </c>
      <c r="AN130" s="254">
        <v>0</v>
      </c>
      <c r="AO130" s="253">
        <v>0</v>
      </c>
    </row>
    <row r="131" spans="1:41" ht="45">
      <c r="A131" s="18">
        <v>520176</v>
      </c>
      <c r="B131" s="219">
        <v>121</v>
      </c>
      <c r="C131" s="19" t="s">
        <v>168</v>
      </c>
      <c r="D131" s="12">
        <f t="shared" si="9"/>
        <v>279</v>
      </c>
      <c r="E131" s="113">
        <v>0</v>
      </c>
      <c r="F131" s="252">
        <v>0</v>
      </c>
      <c r="G131" s="252">
        <v>0</v>
      </c>
      <c r="H131" s="252">
        <v>126</v>
      </c>
      <c r="I131" s="252">
        <v>0</v>
      </c>
      <c r="J131" s="252">
        <v>0</v>
      </c>
      <c r="K131" s="252">
        <v>0</v>
      </c>
      <c r="L131" s="253">
        <v>153</v>
      </c>
      <c r="M131" s="215">
        <f t="shared" si="10"/>
        <v>250</v>
      </c>
      <c r="N131" s="252">
        <v>0</v>
      </c>
      <c r="O131" s="252">
        <v>0</v>
      </c>
      <c r="P131" s="252">
        <v>0</v>
      </c>
      <c r="Q131" s="252">
        <v>0</v>
      </c>
      <c r="R131" s="252">
        <v>0</v>
      </c>
      <c r="S131" s="252">
        <v>0</v>
      </c>
      <c r="T131" s="252">
        <v>0</v>
      </c>
      <c r="U131" s="252">
        <v>0</v>
      </c>
      <c r="V131" s="252">
        <v>0</v>
      </c>
      <c r="W131" s="252">
        <v>0</v>
      </c>
      <c r="X131" s="252">
        <v>0</v>
      </c>
      <c r="Y131" s="253">
        <v>250</v>
      </c>
      <c r="Z131" s="12">
        <f t="shared" si="11"/>
        <v>403</v>
      </c>
      <c r="AA131" s="113">
        <v>0</v>
      </c>
      <c r="AB131" s="252">
        <v>0</v>
      </c>
      <c r="AC131" s="252">
        <v>403</v>
      </c>
      <c r="AD131" s="253">
        <v>0</v>
      </c>
      <c r="AE131" s="33">
        <v>217</v>
      </c>
      <c r="AF131" s="252">
        <v>12</v>
      </c>
      <c r="AG131" s="252">
        <v>0</v>
      </c>
      <c r="AH131" s="252">
        <v>0</v>
      </c>
      <c r="AI131" s="17">
        <f t="shared" si="13"/>
        <v>217</v>
      </c>
      <c r="AJ131" s="12">
        <f t="shared" si="12"/>
        <v>0</v>
      </c>
      <c r="AK131" s="113">
        <v>0</v>
      </c>
      <c r="AL131" s="252">
        <v>0</v>
      </c>
      <c r="AM131" s="255">
        <v>0</v>
      </c>
      <c r="AN131" s="254">
        <v>0</v>
      </c>
      <c r="AO131" s="253">
        <v>0</v>
      </c>
    </row>
    <row r="132" spans="1:41" ht="75">
      <c r="A132" s="18">
        <v>520213</v>
      </c>
      <c r="B132" s="219">
        <v>122</v>
      </c>
      <c r="C132" s="19" t="s">
        <v>169</v>
      </c>
      <c r="D132" s="12">
        <f t="shared" si="9"/>
        <v>177</v>
      </c>
      <c r="E132" s="113">
        <v>177</v>
      </c>
      <c r="F132" s="252">
        <v>0</v>
      </c>
      <c r="G132" s="252">
        <v>0</v>
      </c>
      <c r="H132" s="252">
        <v>0</v>
      </c>
      <c r="I132" s="252">
        <v>0</v>
      </c>
      <c r="J132" s="252">
        <v>0</v>
      </c>
      <c r="K132" s="252">
        <v>0</v>
      </c>
      <c r="L132" s="253">
        <v>0</v>
      </c>
      <c r="M132" s="215">
        <f t="shared" si="10"/>
        <v>1533</v>
      </c>
      <c r="N132" s="252">
        <v>1533</v>
      </c>
      <c r="O132" s="252">
        <v>0</v>
      </c>
      <c r="P132" s="252">
        <v>0</v>
      </c>
      <c r="Q132" s="252">
        <v>0</v>
      </c>
      <c r="R132" s="252">
        <v>0</v>
      </c>
      <c r="S132" s="252">
        <v>0</v>
      </c>
      <c r="T132" s="252">
        <v>26</v>
      </c>
      <c r="U132" s="252">
        <v>0</v>
      </c>
      <c r="V132" s="252">
        <v>0</v>
      </c>
      <c r="W132" s="252">
        <v>0</v>
      </c>
      <c r="X132" s="252">
        <v>0</v>
      </c>
      <c r="Y132" s="253">
        <v>0</v>
      </c>
      <c r="Z132" s="12">
        <f t="shared" si="11"/>
        <v>0</v>
      </c>
      <c r="AA132" s="113">
        <v>0</v>
      </c>
      <c r="AB132" s="252">
        <v>0</v>
      </c>
      <c r="AC132" s="252">
        <v>0</v>
      </c>
      <c r="AD132" s="253">
        <v>0</v>
      </c>
      <c r="AE132" s="33">
        <v>0</v>
      </c>
      <c r="AF132" s="252">
        <v>0</v>
      </c>
      <c r="AG132" s="252">
        <v>0</v>
      </c>
      <c r="AH132" s="252">
        <v>0</v>
      </c>
      <c r="AI132" s="17">
        <f t="shared" si="13"/>
        <v>0</v>
      </c>
      <c r="AJ132" s="12">
        <f t="shared" si="12"/>
        <v>17</v>
      </c>
      <c r="AK132" s="113">
        <v>17</v>
      </c>
      <c r="AL132" s="252">
        <v>0</v>
      </c>
      <c r="AM132" s="255">
        <v>0</v>
      </c>
      <c r="AN132" s="254">
        <v>0</v>
      </c>
      <c r="AO132" s="253">
        <v>0</v>
      </c>
    </row>
    <row r="133" spans="1:41" ht="45">
      <c r="A133" s="18">
        <v>520384</v>
      </c>
      <c r="B133" s="219">
        <v>123</v>
      </c>
      <c r="C133" s="19" t="s">
        <v>170</v>
      </c>
      <c r="D133" s="12">
        <f t="shared" si="9"/>
        <v>0</v>
      </c>
      <c r="E133" s="113">
        <v>0</v>
      </c>
      <c r="F133" s="252">
        <v>0</v>
      </c>
      <c r="G133" s="252">
        <v>0</v>
      </c>
      <c r="H133" s="252">
        <v>0</v>
      </c>
      <c r="I133" s="252">
        <v>0</v>
      </c>
      <c r="J133" s="252">
        <v>0</v>
      </c>
      <c r="K133" s="252">
        <v>0</v>
      </c>
      <c r="L133" s="253">
        <v>0</v>
      </c>
      <c r="M133" s="215">
        <f t="shared" si="10"/>
        <v>0</v>
      </c>
      <c r="N133" s="252">
        <v>0</v>
      </c>
      <c r="O133" s="252">
        <v>0</v>
      </c>
      <c r="P133" s="252">
        <v>0</v>
      </c>
      <c r="Q133" s="252">
        <v>0</v>
      </c>
      <c r="R133" s="252">
        <v>0</v>
      </c>
      <c r="S133" s="252">
        <v>0</v>
      </c>
      <c r="T133" s="252">
        <v>0</v>
      </c>
      <c r="U133" s="252">
        <v>0</v>
      </c>
      <c r="V133" s="252">
        <v>0</v>
      </c>
      <c r="W133" s="252">
        <v>0</v>
      </c>
      <c r="X133" s="252">
        <v>0</v>
      </c>
      <c r="Y133" s="253">
        <v>0</v>
      </c>
      <c r="Z133" s="12">
        <f t="shared" si="11"/>
        <v>0</v>
      </c>
      <c r="AA133" s="113">
        <v>0</v>
      </c>
      <c r="AB133" s="252">
        <v>0</v>
      </c>
      <c r="AC133" s="252">
        <v>0</v>
      </c>
      <c r="AD133" s="253">
        <v>0</v>
      </c>
      <c r="AE133" s="33">
        <v>0</v>
      </c>
      <c r="AF133" s="252">
        <v>0</v>
      </c>
      <c r="AG133" s="252">
        <v>0</v>
      </c>
      <c r="AH133" s="252">
        <v>0</v>
      </c>
      <c r="AI133" s="17">
        <f t="shared" si="13"/>
        <v>0</v>
      </c>
      <c r="AJ133" s="12">
        <f t="shared" si="12"/>
        <v>27</v>
      </c>
      <c r="AK133" s="113">
        <v>27</v>
      </c>
      <c r="AL133" s="252">
        <v>0</v>
      </c>
      <c r="AM133" s="255">
        <v>0</v>
      </c>
      <c r="AN133" s="254">
        <v>0</v>
      </c>
      <c r="AO133" s="253">
        <v>0</v>
      </c>
    </row>
    <row r="134" spans="1:41" ht="45">
      <c r="A134" s="18">
        <v>520109</v>
      </c>
      <c r="B134" s="219">
        <v>124</v>
      </c>
      <c r="C134" s="19" t="s">
        <v>344</v>
      </c>
      <c r="D134" s="12">
        <f t="shared" si="9"/>
        <v>6150</v>
      </c>
      <c r="E134" s="113">
        <v>5906</v>
      </c>
      <c r="F134" s="252">
        <v>143</v>
      </c>
      <c r="G134" s="252">
        <v>286</v>
      </c>
      <c r="H134" s="252">
        <v>0</v>
      </c>
      <c r="I134" s="252">
        <v>0</v>
      </c>
      <c r="J134" s="252">
        <v>0</v>
      </c>
      <c r="K134" s="252">
        <v>0</v>
      </c>
      <c r="L134" s="253">
        <v>244</v>
      </c>
      <c r="M134" s="215">
        <f t="shared" si="10"/>
        <v>5773</v>
      </c>
      <c r="N134" s="252">
        <v>4959</v>
      </c>
      <c r="O134" s="252">
        <v>0</v>
      </c>
      <c r="P134" s="252">
        <v>19</v>
      </c>
      <c r="Q134" s="252">
        <v>183</v>
      </c>
      <c r="R134" s="252">
        <v>76</v>
      </c>
      <c r="S134" s="252">
        <v>0</v>
      </c>
      <c r="T134" s="252">
        <v>81</v>
      </c>
      <c r="U134" s="252">
        <v>0</v>
      </c>
      <c r="V134" s="252">
        <v>0</v>
      </c>
      <c r="W134" s="252">
        <v>1334</v>
      </c>
      <c r="X134" s="252">
        <v>0</v>
      </c>
      <c r="Y134" s="253">
        <v>814</v>
      </c>
      <c r="Z134" s="12">
        <f t="shared" si="11"/>
        <v>323</v>
      </c>
      <c r="AA134" s="113">
        <v>303</v>
      </c>
      <c r="AB134" s="252">
        <v>2</v>
      </c>
      <c r="AC134" s="252">
        <v>18</v>
      </c>
      <c r="AD134" s="253">
        <v>0</v>
      </c>
      <c r="AE134" s="33">
        <v>780</v>
      </c>
      <c r="AF134" s="252">
        <v>31</v>
      </c>
      <c r="AG134" s="252">
        <v>0</v>
      </c>
      <c r="AH134" s="252">
        <v>0</v>
      </c>
      <c r="AI134" s="17">
        <f t="shared" si="13"/>
        <v>780</v>
      </c>
      <c r="AJ134" s="12">
        <f t="shared" si="12"/>
        <v>375</v>
      </c>
      <c r="AK134" s="113">
        <v>375</v>
      </c>
      <c r="AL134" s="252">
        <v>0</v>
      </c>
      <c r="AM134" s="255">
        <v>0</v>
      </c>
      <c r="AN134" s="254">
        <v>0</v>
      </c>
      <c r="AO134" s="253">
        <v>0</v>
      </c>
    </row>
    <row r="135" spans="1:41" ht="18.75">
      <c r="A135" s="18">
        <v>520089</v>
      </c>
      <c r="B135" s="219">
        <v>125</v>
      </c>
      <c r="C135" s="19" t="s">
        <v>171</v>
      </c>
      <c r="D135" s="12">
        <f t="shared" si="9"/>
        <v>2086</v>
      </c>
      <c r="E135" s="113">
        <v>1982</v>
      </c>
      <c r="F135" s="252">
        <v>23</v>
      </c>
      <c r="G135" s="252">
        <v>110</v>
      </c>
      <c r="H135" s="252">
        <v>0</v>
      </c>
      <c r="I135" s="252">
        <v>0</v>
      </c>
      <c r="J135" s="252">
        <v>0</v>
      </c>
      <c r="K135" s="252">
        <v>0</v>
      </c>
      <c r="L135" s="253">
        <v>104</v>
      </c>
      <c r="M135" s="215">
        <f t="shared" si="10"/>
        <v>1447</v>
      </c>
      <c r="N135" s="252">
        <v>1314</v>
      </c>
      <c r="O135" s="252">
        <v>0</v>
      </c>
      <c r="P135" s="252">
        <v>0</v>
      </c>
      <c r="Q135" s="252">
        <v>22</v>
      </c>
      <c r="R135" s="252">
        <v>18</v>
      </c>
      <c r="S135" s="252">
        <v>0</v>
      </c>
      <c r="T135" s="252">
        <v>0</v>
      </c>
      <c r="U135" s="252">
        <v>0</v>
      </c>
      <c r="V135" s="252">
        <v>0</v>
      </c>
      <c r="W135" s="252">
        <v>98</v>
      </c>
      <c r="X135" s="252">
        <v>0</v>
      </c>
      <c r="Y135" s="253">
        <v>133</v>
      </c>
      <c r="Z135" s="12">
        <f t="shared" si="11"/>
        <v>455</v>
      </c>
      <c r="AA135" s="113">
        <v>454</v>
      </c>
      <c r="AB135" s="252">
        <v>1</v>
      </c>
      <c r="AC135" s="252">
        <v>0</v>
      </c>
      <c r="AD135" s="253">
        <v>0</v>
      </c>
      <c r="AE135" s="33">
        <v>0</v>
      </c>
      <c r="AF135" s="252">
        <v>0</v>
      </c>
      <c r="AG135" s="252">
        <v>0</v>
      </c>
      <c r="AH135" s="252">
        <v>0</v>
      </c>
      <c r="AI135" s="17">
        <f t="shared" si="13"/>
        <v>0</v>
      </c>
      <c r="AJ135" s="12">
        <f t="shared" si="12"/>
        <v>87</v>
      </c>
      <c r="AK135" s="113">
        <v>87</v>
      </c>
      <c r="AL135" s="252">
        <v>0</v>
      </c>
      <c r="AM135" s="255">
        <v>0</v>
      </c>
      <c r="AN135" s="254">
        <v>0</v>
      </c>
      <c r="AO135" s="253">
        <v>0</v>
      </c>
    </row>
    <row r="136" spans="1:41" ht="30">
      <c r="A136" s="18">
        <v>520095</v>
      </c>
      <c r="B136" s="219">
        <v>126</v>
      </c>
      <c r="C136" s="19" t="s">
        <v>172</v>
      </c>
      <c r="D136" s="12">
        <f t="shared" si="9"/>
        <v>18872</v>
      </c>
      <c r="E136" s="113">
        <v>18872</v>
      </c>
      <c r="F136" s="252">
        <v>915</v>
      </c>
      <c r="G136" s="252">
        <v>2510</v>
      </c>
      <c r="H136" s="252">
        <v>0</v>
      </c>
      <c r="I136" s="252">
        <v>0</v>
      </c>
      <c r="J136" s="252">
        <v>0</v>
      </c>
      <c r="K136" s="252">
        <v>0</v>
      </c>
      <c r="L136" s="253">
        <v>0</v>
      </c>
      <c r="M136" s="215">
        <f t="shared" si="10"/>
        <v>16936</v>
      </c>
      <c r="N136" s="252">
        <v>16936</v>
      </c>
      <c r="O136" s="252">
        <v>0</v>
      </c>
      <c r="P136" s="252">
        <v>34</v>
      </c>
      <c r="Q136" s="252">
        <v>713</v>
      </c>
      <c r="R136" s="252">
        <v>464</v>
      </c>
      <c r="S136" s="252">
        <v>0</v>
      </c>
      <c r="T136" s="252">
        <v>0</v>
      </c>
      <c r="U136" s="252">
        <v>122</v>
      </c>
      <c r="V136" s="252">
        <v>0</v>
      </c>
      <c r="W136" s="252">
        <v>1021</v>
      </c>
      <c r="X136" s="252">
        <v>0</v>
      </c>
      <c r="Y136" s="253">
        <v>0</v>
      </c>
      <c r="Z136" s="12">
        <f t="shared" si="11"/>
        <v>1153</v>
      </c>
      <c r="AA136" s="113">
        <v>1153</v>
      </c>
      <c r="AB136" s="252">
        <v>0</v>
      </c>
      <c r="AC136" s="252">
        <v>0</v>
      </c>
      <c r="AD136" s="253">
        <v>0</v>
      </c>
      <c r="AE136" s="33">
        <v>0</v>
      </c>
      <c r="AF136" s="252">
        <v>0</v>
      </c>
      <c r="AG136" s="252">
        <v>0</v>
      </c>
      <c r="AH136" s="252">
        <v>0</v>
      </c>
      <c r="AI136" s="17">
        <f t="shared" si="13"/>
        <v>0</v>
      </c>
      <c r="AJ136" s="12">
        <f t="shared" si="12"/>
        <v>331</v>
      </c>
      <c r="AK136" s="113">
        <v>331</v>
      </c>
      <c r="AL136" s="252">
        <v>0</v>
      </c>
      <c r="AM136" s="255">
        <v>0</v>
      </c>
      <c r="AN136" s="254">
        <v>0</v>
      </c>
      <c r="AO136" s="253">
        <v>0</v>
      </c>
    </row>
    <row r="137" spans="1:41" ht="30">
      <c r="A137" s="18">
        <v>520125</v>
      </c>
      <c r="B137" s="219">
        <v>127</v>
      </c>
      <c r="C137" s="19" t="s">
        <v>173</v>
      </c>
      <c r="D137" s="12">
        <f t="shared" ref="D137:D200" si="14">E137+H137+J137+K137+L137</f>
        <v>1155</v>
      </c>
      <c r="E137" s="113">
        <v>1027</v>
      </c>
      <c r="F137" s="252">
        <v>0</v>
      </c>
      <c r="G137" s="252">
        <v>0</v>
      </c>
      <c r="H137" s="252">
        <v>0</v>
      </c>
      <c r="I137" s="252">
        <v>0</v>
      </c>
      <c r="J137" s="252">
        <v>0</v>
      </c>
      <c r="K137" s="252">
        <v>0</v>
      </c>
      <c r="L137" s="253">
        <v>128</v>
      </c>
      <c r="M137" s="215">
        <f t="shared" ref="M137:M200" si="15">N137+X137+Y137</f>
        <v>1004</v>
      </c>
      <c r="N137" s="252">
        <v>952</v>
      </c>
      <c r="O137" s="252">
        <v>0</v>
      </c>
      <c r="P137" s="252">
        <v>0</v>
      </c>
      <c r="Q137" s="252">
        <v>0</v>
      </c>
      <c r="R137" s="252">
        <v>0</v>
      </c>
      <c r="S137" s="252">
        <v>0</v>
      </c>
      <c r="T137" s="252">
        <v>0</v>
      </c>
      <c r="U137" s="252">
        <v>0</v>
      </c>
      <c r="V137" s="252">
        <v>0</v>
      </c>
      <c r="W137" s="252">
        <v>0</v>
      </c>
      <c r="X137" s="252">
        <v>0</v>
      </c>
      <c r="Y137" s="253">
        <v>52</v>
      </c>
      <c r="Z137" s="12">
        <f t="shared" ref="Z137:Z200" si="16">AA137+AB137+AC137+AD137</f>
        <v>1</v>
      </c>
      <c r="AA137" s="113">
        <v>0</v>
      </c>
      <c r="AB137" s="252">
        <v>1</v>
      </c>
      <c r="AC137" s="252">
        <v>0</v>
      </c>
      <c r="AD137" s="253">
        <v>0</v>
      </c>
      <c r="AE137" s="33">
        <v>0</v>
      </c>
      <c r="AF137" s="252">
        <v>0</v>
      </c>
      <c r="AG137" s="252">
        <v>0</v>
      </c>
      <c r="AH137" s="252">
        <v>0</v>
      </c>
      <c r="AI137" s="17">
        <f t="shared" si="13"/>
        <v>0</v>
      </c>
      <c r="AJ137" s="12">
        <f t="shared" ref="AJ137:AJ200" si="17">AK137+AM137</f>
        <v>0</v>
      </c>
      <c r="AK137" s="113">
        <v>0</v>
      </c>
      <c r="AL137" s="252">
        <v>0</v>
      </c>
      <c r="AM137" s="255">
        <v>0</v>
      </c>
      <c r="AN137" s="254">
        <v>0</v>
      </c>
      <c r="AO137" s="253">
        <v>0</v>
      </c>
    </row>
    <row r="138" spans="1:41" ht="45">
      <c r="A138" s="18">
        <v>520030</v>
      </c>
      <c r="B138" s="219">
        <v>128</v>
      </c>
      <c r="C138" s="19" t="s">
        <v>174</v>
      </c>
      <c r="D138" s="12">
        <f t="shared" si="14"/>
        <v>0</v>
      </c>
      <c r="E138" s="113">
        <v>0</v>
      </c>
      <c r="F138" s="252">
        <v>0</v>
      </c>
      <c r="G138" s="252">
        <v>0</v>
      </c>
      <c r="H138" s="252">
        <v>0</v>
      </c>
      <c r="I138" s="252">
        <v>0</v>
      </c>
      <c r="J138" s="252">
        <v>0</v>
      </c>
      <c r="K138" s="252">
        <v>0</v>
      </c>
      <c r="L138" s="253">
        <v>0</v>
      </c>
      <c r="M138" s="215">
        <f t="shared" si="15"/>
        <v>1</v>
      </c>
      <c r="N138" s="252">
        <v>1</v>
      </c>
      <c r="O138" s="252">
        <v>0</v>
      </c>
      <c r="P138" s="252">
        <v>0</v>
      </c>
      <c r="Q138" s="252">
        <v>0</v>
      </c>
      <c r="R138" s="252">
        <v>0</v>
      </c>
      <c r="S138" s="252">
        <v>0</v>
      </c>
      <c r="T138" s="252">
        <v>0</v>
      </c>
      <c r="U138" s="252">
        <v>0</v>
      </c>
      <c r="V138" s="252">
        <v>0</v>
      </c>
      <c r="W138" s="252">
        <v>0</v>
      </c>
      <c r="X138" s="252">
        <v>0</v>
      </c>
      <c r="Y138" s="253">
        <v>0</v>
      </c>
      <c r="Z138" s="12">
        <f t="shared" si="16"/>
        <v>1</v>
      </c>
      <c r="AA138" s="113">
        <v>1</v>
      </c>
      <c r="AB138" s="252">
        <v>0</v>
      </c>
      <c r="AC138" s="252">
        <v>0</v>
      </c>
      <c r="AD138" s="253">
        <v>0</v>
      </c>
      <c r="AE138" s="33">
        <v>0</v>
      </c>
      <c r="AF138" s="252">
        <v>0</v>
      </c>
      <c r="AG138" s="252">
        <v>0</v>
      </c>
      <c r="AH138" s="252">
        <v>0</v>
      </c>
      <c r="AI138" s="17">
        <f t="shared" ref="AI138:AI201" si="18">AE138+AH138</f>
        <v>0</v>
      </c>
      <c r="AJ138" s="12">
        <f t="shared" si="17"/>
        <v>0</v>
      </c>
      <c r="AK138" s="113">
        <v>0</v>
      </c>
      <c r="AL138" s="252">
        <v>0</v>
      </c>
      <c r="AM138" s="255">
        <v>0</v>
      </c>
      <c r="AN138" s="254">
        <v>0</v>
      </c>
      <c r="AO138" s="253">
        <v>0</v>
      </c>
    </row>
    <row r="139" spans="1:41" ht="18.75">
      <c r="A139" s="18">
        <v>520283</v>
      </c>
      <c r="B139" s="219">
        <v>129</v>
      </c>
      <c r="C139" s="19" t="s">
        <v>175</v>
      </c>
      <c r="D139" s="12">
        <f t="shared" si="14"/>
        <v>796</v>
      </c>
      <c r="E139" s="113">
        <v>796</v>
      </c>
      <c r="F139" s="252">
        <v>0</v>
      </c>
      <c r="G139" s="252">
        <v>0</v>
      </c>
      <c r="H139" s="252">
        <v>0</v>
      </c>
      <c r="I139" s="252">
        <v>0</v>
      </c>
      <c r="J139" s="252">
        <v>0</v>
      </c>
      <c r="K139" s="252">
        <v>0</v>
      </c>
      <c r="L139" s="253">
        <v>0</v>
      </c>
      <c r="M139" s="215">
        <f t="shared" si="15"/>
        <v>762</v>
      </c>
      <c r="N139" s="252">
        <v>762</v>
      </c>
      <c r="O139" s="252">
        <v>0</v>
      </c>
      <c r="P139" s="252">
        <v>0</v>
      </c>
      <c r="Q139" s="252">
        <v>0</v>
      </c>
      <c r="R139" s="252">
        <v>0</v>
      </c>
      <c r="S139" s="252">
        <v>0</v>
      </c>
      <c r="T139" s="252">
        <v>0</v>
      </c>
      <c r="U139" s="252">
        <v>0</v>
      </c>
      <c r="V139" s="252">
        <v>0</v>
      </c>
      <c r="W139" s="252">
        <v>0</v>
      </c>
      <c r="X139" s="252">
        <v>0</v>
      </c>
      <c r="Y139" s="253">
        <v>0</v>
      </c>
      <c r="Z139" s="12">
        <f t="shared" si="16"/>
        <v>0</v>
      </c>
      <c r="AA139" s="113">
        <v>0</v>
      </c>
      <c r="AB139" s="252">
        <v>0</v>
      </c>
      <c r="AC139" s="252">
        <v>0</v>
      </c>
      <c r="AD139" s="253">
        <v>0</v>
      </c>
      <c r="AE139" s="33">
        <v>0</v>
      </c>
      <c r="AF139" s="252">
        <v>0</v>
      </c>
      <c r="AG139" s="252">
        <v>0</v>
      </c>
      <c r="AH139" s="252">
        <v>0</v>
      </c>
      <c r="AI139" s="17">
        <f t="shared" si="18"/>
        <v>0</v>
      </c>
      <c r="AJ139" s="12">
        <f t="shared" si="17"/>
        <v>0</v>
      </c>
      <c r="AK139" s="113">
        <v>0</v>
      </c>
      <c r="AL139" s="252">
        <v>0</v>
      </c>
      <c r="AM139" s="255">
        <v>0</v>
      </c>
      <c r="AN139" s="254">
        <v>0</v>
      </c>
      <c r="AO139" s="253">
        <v>0</v>
      </c>
    </row>
    <row r="140" spans="1:41" ht="45">
      <c r="A140" s="18">
        <v>520217</v>
      </c>
      <c r="B140" s="219">
        <v>130</v>
      </c>
      <c r="C140" s="19" t="s">
        <v>176</v>
      </c>
      <c r="D140" s="12">
        <f t="shared" si="14"/>
        <v>3171</v>
      </c>
      <c r="E140" s="113">
        <v>3171</v>
      </c>
      <c r="F140" s="252">
        <v>0</v>
      </c>
      <c r="G140" s="252">
        <v>0</v>
      </c>
      <c r="H140" s="252">
        <v>0</v>
      </c>
      <c r="I140" s="252">
        <v>0</v>
      </c>
      <c r="J140" s="252">
        <v>0</v>
      </c>
      <c r="K140" s="252">
        <v>0</v>
      </c>
      <c r="L140" s="253">
        <v>0</v>
      </c>
      <c r="M140" s="215">
        <f t="shared" si="15"/>
        <v>2087</v>
      </c>
      <c r="N140" s="252">
        <v>2087</v>
      </c>
      <c r="O140" s="252">
        <v>0</v>
      </c>
      <c r="P140" s="252">
        <v>0</v>
      </c>
      <c r="Q140" s="252">
        <v>0</v>
      </c>
      <c r="R140" s="252">
        <v>0</v>
      </c>
      <c r="S140" s="252">
        <v>0</v>
      </c>
      <c r="T140" s="252">
        <v>0</v>
      </c>
      <c r="U140" s="252">
        <v>0</v>
      </c>
      <c r="V140" s="252">
        <v>0</v>
      </c>
      <c r="W140" s="252">
        <v>0</v>
      </c>
      <c r="X140" s="252">
        <v>0</v>
      </c>
      <c r="Y140" s="253">
        <v>0</v>
      </c>
      <c r="Z140" s="12">
        <f t="shared" si="16"/>
        <v>0</v>
      </c>
      <c r="AA140" s="113">
        <v>0</v>
      </c>
      <c r="AB140" s="252">
        <v>0</v>
      </c>
      <c r="AC140" s="252">
        <v>0</v>
      </c>
      <c r="AD140" s="253">
        <v>0</v>
      </c>
      <c r="AE140" s="33">
        <v>0</v>
      </c>
      <c r="AF140" s="252">
        <v>0</v>
      </c>
      <c r="AG140" s="252">
        <v>0</v>
      </c>
      <c r="AH140" s="252">
        <v>0</v>
      </c>
      <c r="AI140" s="17">
        <f t="shared" si="18"/>
        <v>0</v>
      </c>
      <c r="AJ140" s="12">
        <f t="shared" si="17"/>
        <v>523</v>
      </c>
      <c r="AK140" s="113">
        <v>379</v>
      </c>
      <c r="AL140" s="252">
        <v>0</v>
      </c>
      <c r="AM140" s="255">
        <v>144</v>
      </c>
      <c r="AN140" s="254">
        <v>0</v>
      </c>
      <c r="AO140" s="253">
        <v>0</v>
      </c>
    </row>
    <row r="141" spans="1:41" ht="18.75">
      <c r="A141" s="18">
        <v>520225</v>
      </c>
      <c r="B141" s="219">
        <v>131</v>
      </c>
      <c r="C141" s="19" t="s">
        <v>177</v>
      </c>
      <c r="D141" s="12">
        <f t="shared" si="14"/>
        <v>489</v>
      </c>
      <c r="E141" s="113">
        <v>287</v>
      </c>
      <c r="F141" s="252">
        <v>0</v>
      </c>
      <c r="G141" s="252">
        <v>0</v>
      </c>
      <c r="H141" s="252">
        <v>0</v>
      </c>
      <c r="I141" s="252">
        <v>0</v>
      </c>
      <c r="J141" s="252">
        <v>0</v>
      </c>
      <c r="K141" s="252">
        <v>0</v>
      </c>
      <c r="L141" s="253">
        <v>202</v>
      </c>
      <c r="M141" s="215">
        <f t="shared" si="15"/>
        <v>309</v>
      </c>
      <c r="N141" s="252">
        <v>121</v>
      </c>
      <c r="O141" s="252">
        <v>0</v>
      </c>
      <c r="P141" s="252">
        <v>1067</v>
      </c>
      <c r="Q141" s="252">
        <v>0</v>
      </c>
      <c r="R141" s="252">
        <v>0</v>
      </c>
      <c r="S141" s="252">
        <v>0</v>
      </c>
      <c r="T141" s="252">
        <v>0</v>
      </c>
      <c r="U141" s="252">
        <v>0</v>
      </c>
      <c r="V141" s="252">
        <v>0</v>
      </c>
      <c r="W141" s="252">
        <v>0</v>
      </c>
      <c r="X141" s="252">
        <v>0</v>
      </c>
      <c r="Y141" s="253">
        <v>188</v>
      </c>
      <c r="Z141" s="12">
        <f t="shared" si="16"/>
        <v>0</v>
      </c>
      <c r="AA141" s="113">
        <v>0</v>
      </c>
      <c r="AB141" s="252">
        <v>0</v>
      </c>
      <c r="AC141" s="252">
        <v>0</v>
      </c>
      <c r="AD141" s="253">
        <v>0</v>
      </c>
      <c r="AE141" s="33">
        <v>0</v>
      </c>
      <c r="AF141" s="252">
        <v>0</v>
      </c>
      <c r="AG141" s="252">
        <v>0</v>
      </c>
      <c r="AH141" s="252">
        <v>0</v>
      </c>
      <c r="AI141" s="17">
        <f t="shared" si="18"/>
        <v>0</v>
      </c>
      <c r="AJ141" s="12">
        <f t="shared" si="17"/>
        <v>0</v>
      </c>
      <c r="AK141" s="113">
        <v>0</v>
      </c>
      <c r="AL141" s="252">
        <v>0</v>
      </c>
      <c r="AM141" s="255">
        <v>0</v>
      </c>
      <c r="AN141" s="254">
        <v>0</v>
      </c>
      <c r="AO141" s="253">
        <v>0</v>
      </c>
    </row>
    <row r="142" spans="1:41" ht="18.75">
      <c r="A142" s="18">
        <v>520281</v>
      </c>
      <c r="B142" s="219">
        <v>132</v>
      </c>
      <c r="C142" s="19" t="s">
        <v>178</v>
      </c>
      <c r="D142" s="12">
        <f t="shared" si="14"/>
        <v>2044</v>
      </c>
      <c r="E142" s="113">
        <v>900</v>
      </c>
      <c r="F142" s="252">
        <v>0</v>
      </c>
      <c r="G142" s="252">
        <v>0</v>
      </c>
      <c r="H142" s="252">
        <v>0</v>
      </c>
      <c r="I142" s="252">
        <v>0</v>
      </c>
      <c r="J142" s="252">
        <v>0</v>
      </c>
      <c r="K142" s="252">
        <v>0</v>
      </c>
      <c r="L142" s="253">
        <v>1144</v>
      </c>
      <c r="M142" s="215">
        <f t="shared" si="15"/>
        <v>1486</v>
      </c>
      <c r="N142" s="252">
        <v>900</v>
      </c>
      <c r="O142" s="252">
        <v>0</v>
      </c>
      <c r="P142" s="252">
        <v>0</v>
      </c>
      <c r="Q142" s="252">
        <v>0</v>
      </c>
      <c r="R142" s="252">
        <v>0</v>
      </c>
      <c r="S142" s="252">
        <v>0</v>
      </c>
      <c r="T142" s="252">
        <v>0</v>
      </c>
      <c r="U142" s="252">
        <v>0</v>
      </c>
      <c r="V142" s="252">
        <v>0</v>
      </c>
      <c r="W142" s="252">
        <v>0</v>
      </c>
      <c r="X142" s="252">
        <v>0</v>
      </c>
      <c r="Y142" s="253">
        <v>586</v>
      </c>
      <c r="Z142" s="12">
        <f t="shared" si="16"/>
        <v>3</v>
      </c>
      <c r="AA142" s="113">
        <v>0</v>
      </c>
      <c r="AB142" s="252">
        <v>3</v>
      </c>
      <c r="AC142" s="252">
        <v>0</v>
      </c>
      <c r="AD142" s="253">
        <v>0</v>
      </c>
      <c r="AE142" s="33">
        <v>0</v>
      </c>
      <c r="AF142" s="252">
        <v>0</v>
      </c>
      <c r="AG142" s="252">
        <v>0</v>
      </c>
      <c r="AH142" s="252">
        <v>0</v>
      </c>
      <c r="AI142" s="17">
        <f t="shared" si="18"/>
        <v>0</v>
      </c>
      <c r="AJ142" s="12">
        <f t="shared" si="17"/>
        <v>0</v>
      </c>
      <c r="AK142" s="113">
        <v>0</v>
      </c>
      <c r="AL142" s="252">
        <v>0</v>
      </c>
      <c r="AM142" s="255">
        <v>0</v>
      </c>
      <c r="AN142" s="254">
        <v>0</v>
      </c>
      <c r="AO142" s="253">
        <v>0</v>
      </c>
    </row>
    <row r="143" spans="1:41" ht="18.75">
      <c r="A143" s="18">
        <v>520316</v>
      </c>
      <c r="B143" s="219">
        <v>133</v>
      </c>
      <c r="C143" s="19" t="s">
        <v>179</v>
      </c>
      <c r="D143" s="12">
        <f t="shared" si="14"/>
        <v>0</v>
      </c>
      <c r="E143" s="113">
        <v>0</v>
      </c>
      <c r="F143" s="252">
        <v>0</v>
      </c>
      <c r="G143" s="252">
        <v>0</v>
      </c>
      <c r="H143" s="252">
        <v>0</v>
      </c>
      <c r="I143" s="252">
        <v>0</v>
      </c>
      <c r="J143" s="252">
        <v>0</v>
      </c>
      <c r="K143" s="252">
        <v>0</v>
      </c>
      <c r="L143" s="253">
        <v>0</v>
      </c>
      <c r="M143" s="215">
        <f t="shared" si="15"/>
        <v>0</v>
      </c>
      <c r="N143" s="252">
        <v>0</v>
      </c>
      <c r="O143" s="252">
        <v>0</v>
      </c>
      <c r="P143" s="252">
        <v>0</v>
      </c>
      <c r="Q143" s="252">
        <v>0</v>
      </c>
      <c r="R143" s="252">
        <v>0</v>
      </c>
      <c r="S143" s="252">
        <v>0</v>
      </c>
      <c r="T143" s="252">
        <v>0</v>
      </c>
      <c r="U143" s="252">
        <v>0</v>
      </c>
      <c r="V143" s="252">
        <v>0</v>
      </c>
      <c r="W143" s="252">
        <v>0</v>
      </c>
      <c r="X143" s="252">
        <v>0</v>
      </c>
      <c r="Y143" s="253">
        <v>0</v>
      </c>
      <c r="Z143" s="12">
        <f t="shared" si="16"/>
        <v>0</v>
      </c>
      <c r="AA143" s="113">
        <v>0</v>
      </c>
      <c r="AB143" s="252">
        <v>0</v>
      </c>
      <c r="AC143" s="252">
        <v>0</v>
      </c>
      <c r="AD143" s="253">
        <v>0</v>
      </c>
      <c r="AE143" s="33">
        <v>0</v>
      </c>
      <c r="AF143" s="252">
        <v>0</v>
      </c>
      <c r="AG143" s="252">
        <v>0</v>
      </c>
      <c r="AH143" s="252">
        <v>0</v>
      </c>
      <c r="AI143" s="17">
        <f t="shared" si="18"/>
        <v>0</v>
      </c>
      <c r="AJ143" s="12">
        <f t="shared" si="17"/>
        <v>0</v>
      </c>
      <c r="AK143" s="113">
        <v>0</v>
      </c>
      <c r="AL143" s="252">
        <v>0</v>
      </c>
      <c r="AM143" s="255">
        <v>0</v>
      </c>
      <c r="AN143" s="254">
        <v>2738</v>
      </c>
      <c r="AO143" s="253">
        <v>3</v>
      </c>
    </row>
    <row r="144" spans="1:41" ht="18.75">
      <c r="A144" s="18">
        <v>520306</v>
      </c>
      <c r="B144" s="219">
        <v>134</v>
      </c>
      <c r="C144" s="19" t="s">
        <v>180</v>
      </c>
      <c r="D144" s="12">
        <f t="shared" si="14"/>
        <v>1241</v>
      </c>
      <c r="E144" s="113">
        <v>0</v>
      </c>
      <c r="F144" s="252">
        <v>0</v>
      </c>
      <c r="G144" s="252">
        <v>0</v>
      </c>
      <c r="H144" s="252">
        <v>0</v>
      </c>
      <c r="I144" s="252">
        <v>0</v>
      </c>
      <c r="J144" s="252">
        <v>0</v>
      </c>
      <c r="K144" s="252">
        <v>0</v>
      </c>
      <c r="L144" s="253">
        <v>1241</v>
      </c>
      <c r="M144" s="215">
        <f t="shared" si="15"/>
        <v>1407</v>
      </c>
      <c r="N144" s="252">
        <v>0</v>
      </c>
      <c r="O144" s="252">
        <v>0</v>
      </c>
      <c r="P144" s="252">
        <v>0</v>
      </c>
      <c r="Q144" s="252">
        <v>0</v>
      </c>
      <c r="R144" s="252">
        <v>0</v>
      </c>
      <c r="S144" s="252">
        <v>0</v>
      </c>
      <c r="T144" s="252">
        <v>0</v>
      </c>
      <c r="U144" s="252">
        <v>0</v>
      </c>
      <c r="V144" s="252">
        <v>0</v>
      </c>
      <c r="W144" s="252">
        <v>0</v>
      </c>
      <c r="X144" s="252">
        <v>0</v>
      </c>
      <c r="Y144" s="253">
        <v>1407</v>
      </c>
      <c r="Z144" s="12">
        <f t="shared" si="16"/>
        <v>0</v>
      </c>
      <c r="AA144" s="113">
        <v>0</v>
      </c>
      <c r="AB144" s="252">
        <v>0</v>
      </c>
      <c r="AC144" s="252">
        <v>0</v>
      </c>
      <c r="AD144" s="253">
        <v>0</v>
      </c>
      <c r="AE144" s="33">
        <v>0</v>
      </c>
      <c r="AF144" s="252">
        <v>0</v>
      </c>
      <c r="AG144" s="252">
        <v>0</v>
      </c>
      <c r="AH144" s="252">
        <v>0</v>
      </c>
      <c r="AI144" s="17">
        <f t="shared" si="18"/>
        <v>0</v>
      </c>
      <c r="AJ144" s="12">
        <f t="shared" si="17"/>
        <v>0</v>
      </c>
      <c r="AK144" s="113">
        <v>0</v>
      </c>
      <c r="AL144" s="252">
        <v>0</v>
      </c>
      <c r="AM144" s="255">
        <v>0</v>
      </c>
      <c r="AN144" s="254">
        <v>0</v>
      </c>
      <c r="AO144" s="253">
        <v>0</v>
      </c>
    </row>
    <row r="145" spans="1:41" ht="18.75">
      <c r="A145" s="18">
        <v>520397</v>
      </c>
      <c r="B145" s="219">
        <v>135</v>
      </c>
      <c r="C145" s="19" t="s">
        <v>181</v>
      </c>
      <c r="D145" s="12">
        <f t="shared" si="14"/>
        <v>0</v>
      </c>
      <c r="E145" s="113">
        <v>0</v>
      </c>
      <c r="F145" s="252">
        <v>0</v>
      </c>
      <c r="G145" s="252">
        <v>0</v>
      </c>
      <c r="H145" s="252">
        <v>0</v>
      </c>
      <c r="I145" s="252">
        <v>0</v>
      </c>
      <c r="J145" s="252">
        <v>0</v>
      </c>
      <c r="K145" s="252">
        <v>0</v>
      </c>
      <c r="L145" s="253">
        <v>0</v>
      </c>
      <c r="M145" s="215">
        <f t="shared" si="15"/>
        <v>0</v>
      </c>
      <c r="N145" s="252">
        <v>0</v>
      </c>
      <c r="O145" s="252">
        <v>0</v>
      </c>
      <c r="P145" s="252">
        <v>0</v>
      </c>
      <c r="Q145" s="252">
        <v>0</v>
      </c>
      <c r="R145" s="252">
        <v>0</v>
      </c>
      <c r="S145" s="252">
        <v>0</v>
      </c>
      <c r="T145" s="252">
        <v>0</v>
      </c>
      <c r="U145" s="252">
        <v>0</v>
      </c>
      <c r="V145" s="252">
        <v>0</v>
      </c>
      <c r="W145" s="252">
        <v>0</v>
      </c>
      <c r="X145" s="252">
        <v>0</v>
      </c>
      <c r="Y145" s="253">
        <v>0</v>
      </c>
      <c r="Z145" s="12">
        <f t="shared" si="16"/>
        <v>0</v>
      </c>
      <c r="AA145" s="113">
        <v>0</v>
      </c>
      <c r="AB145" s="252">
        <v>0</v>
      </c>
      <c r="AC145" s="252">
        <v>0</v>
      </c>
      <c r="AD145" s="253">
        <v>0</v>
      </c>
      <c r="AE145" s="33">
        <v>0</v>
      </c>
      <c r="AF145" s="252">
        <v>0</v>
      </c>
      <c r="AG145" s="252">
        <v>0</v>
      </c>
      <c r="AH145" s="252">
        <v>91</v>
      </c>
      <c r="AI145" s="17">
        <f t="shared" si="18"/>
        <v>91</v>
      </c>
      <c r="AJ145" s="12">
        <f t="shared" si="17"/>
        <v>0</v>
      </c>
      <c r="AK145" s="113">
        <v>0</v>
      </c>
      <c r="AL145" s="252">
        <v>0</v>
      </c>
      <c r="AM145" s="255">
        <v>0</v>
      </c>
      <c r="AN145" s="254">
        <v>0</v>
      </c>
      <c r="AO145" s="253">
        <v>0</v>
      </c>
    </row>
    <row r="146" spans="1:41" ht="18.75">
      <c r="A146" s="18">
        <v>520193</v>
      </c>
      <c r="B146" s="219">
        <v>136</v>
      </c>
      <c r="C146" s="19" t="s">
        <v>182</v>
      </c>
      <c r="D146" s="12">
        <f t="shared" si="14"/>
        <v>1496</v>
      </c>
      <c r="E146" s="113">
        <v>977</v>
      </c>
      <c r="F146" s="252">
        <v>0</v>
      </c>
      <c r="G146" s="252">
        <v>0</v>
      </c>
      <c r="H146" s="252">
        <v>0</v>
      </c>
      <c r="I146" s="252">
        <v>0</v>
      </c>
      <c r="J146" s="252">
        <v>0</v>
      </c>
      <c r="K146" s="252">
        <v>0</v>
      </c>
      <c r="L146" s="253">
        <v>519</v>
      </c>
      <c r="M146" s="215">
        <f t="shared" si="15"/>
        <v>535</v>
      </c>
      <c r="N146" s="252">
        <v>328</v>
      </c>
      <c r="O146" s="252">
        <v>0</v>
      </c>
      <c r="P146" s="252">
        <v>0</v>
      </c>
      <c r="Q146" s="252">
        <v>0</v>
      </c>
      <c r="R146" s="252">
        <v>0</v>
      </c>
      <c r="S146" s="252">
        <v>0</v>
      </c>
      <c r="T146" s="252">
        <v>0</v>
      </c>
      <c r="U146" s="252">
        <v>0</v>
      </c>
      <c r="V146" s="252">
        <v>0</v>
      </c>
      <c r="W146" s="252">
        <v>0</v>
      </c>
      <c r="X146" s="252">
        <v>0</v>
      </c>
      <c r="Y146" s="253">
        <v>207</v>
      </c>
      <c r="Z146" s="12">
        <f t="shared" si="16"/>
        <v>3</v>
      </c>
      <c r="AA146" s="113">
        <v>0</v>
      </c>
      <c r="AB146" s="252">
        <v>3</v>
      </c>
      <c r="AC146" s="252">
        <v>0</v>
      </c>
      <c r="AD146" s="253">
        <v>0</v>
      </c>
      <c r="AE146" s="33">
        <v>0</v>
      </c>
      <c r="AF146" s="252">
        <v>0</v>
      </c>
      <c r="AG146" s="252">
        <v>0</v>
      </c>
      <c r="AH146" s="252">
        <v>0</v>
      </c>
      <c r="AI146" s="17">
        <f t="shared" si="18"/>
        <v>0</v>
      </c>
      <c r="AJ146" s="12">
        <f t="shared" si="17"/>
        <v>0</v>
      </c>
      <c r="AK146" s="113">
        <v>0</v>
      </c>
      <c r="AL146" s="252">
        <v>0</v>
      </c>
      <c r="AM146" s="255">
        <v>0</v>
      </c>
      <c r="AN146" s="254">
        <v>0</v>
      </c>
      <c r="AO146" s="253">
        <v>0</v>
      </c>
    </row>
    <row r="147" spans="1:41" ht="18.75">
      <c r="A147" s="18">
        <v>520279</v>
      </c>
      <c r="B147" s="219">
        <v>137</v>
      </c>
      <c r="C147" s="19" t="s">
        <v>183</v>
      </c>
      <c r="D147" s="12">
        <f t="shared" si="14"/>
        <v>1589</v>
      </c>
      <c r="E147" s="113">
        <v>0</v>
      </c>
      <c r="F147" s="252">
        <v>0</v>
      </c>
      <c r="G147" s="252">
        <v>0</v>
      </c>
      <c r="H147" s="252">
        <v>0</v>
      </c>
      <c r="I147" s="252">
        <v>0</v>
      </c>
      <c r="J147" s="252">
        <v>0</v>
      </c>
      <c r="K147" s="252">
        <v>0</v>
      </c>
      <c r="L147" s="253">
        <v>1589</v>
      </c>
      <c r="M147" s="215">
        <f t="shared" si="15"/>
        <v>627</v>
      </c>
      <c r="N147" s="252">
        <v>0</v>
      </c>
      <c r="O147" s="252">
        <v>0</v>
      </c>
      <c r="P147" s="252">
        <v>0</v>
      </c>
      <c r="Q147" s="252">
        <v>0</v>
      </c>
      <c r="R147" s="252">
        <v>0</v>
      </c>
      <c r="S147" s="252">
        <v>0</v>
      </c>
      <c r="T147" s="252">
        <v>0</v>
      </c>
      <c r="U147" s="252">
        <v>0</v>
      </c>
      <c r="V147" s="252">
        <v>0</v>
      </c>
      <c r="W147" s="252">
        <v>0</v>
      </c>
      <c r="X147" s="252">
        <v>0</v>
      </c>
      <c r="Y147" s="253">
        <v>627</v>
      </c>
      <c r="Z147" s="12">
        <f t="shared" si="16"/>
        <v>5</v>
      </c>
      <c r="AA147" s="113">
        <v>0</v>
      </c>
      <c r="AB147" s="252">
        <v>5</v>
      </c>
      <c r="AC147" s="252">
        <v>0</v>
      </c>
      <c r="AD147" s="253">
        <v>0</v>
      </c>
      <c r="AE147" s="33">
        <v>0</v>
      </c>
      <c r="AF147" s="252">
        <v>0</v>
      </c>
      <c r="AG147" s="252">
        <v>0</v>
      </c>
      <c r="AH147" s="252">
        <v>0</v>
      </c>
      <c r="AI147" s="17">
        <f t="shared" si="18"/>
        <v>0</v>
      </c>
      <c r="AJ147" s="12">
        <f t="shared" si="17"/>
        <v>0</v>
      </c>
      <c r="AK147" s="113">
        <v>0</v>
      </c>
      <c r="AL147" s="252">
        <v>0</v>
      </c>
      <c r="AM147" s="255">
        <v>0</v>
      </c>
      <c r="AN147" s="254">
        <v>0</v>
      </c>
      <c r="AO147" s="253">
        <v>0</v>
      </c>
    </row>
    <row r="148" spans="1:41" ht="18.75">
      <c r="A148" s="18">
        <v>520240</v>
      </c>
      <c r="B148" s="219">
        <v>138</v>
      </c>
      <c r="C148" s="19" t="s">
        <v>184</v>
      </c>
      <c r="D148" s="12">
        <f t="shared" si="14"/>
        <v>885</v>
      </c>
      <c r="E148" s="113">
        <v>885</v>
      </c>
      <c r="F148" s="252">
        <v>0</v>
      </c>
      <c r="G148" s="252">
        <v>0</v>
      </c>
      <c r="H148" s="252">
        <v>0</v>
      </c>
      <c r="I148" s="252">
        <v>0</v>
      </c>
      <c r="J148" s="252">
        <v>0</v>
      </c>
      <c r="K148" s="252">
        <v>0</v>
      </c>
      <c r="L148" s="253">
        <v>0</v>
      </c>
      <c r="M148" s="215">
        <f t="shared" si="15"/>
        <v>135</v>
      </c>
      <c r="N148" s="252">
        <v>135</v>
      </c>
      <c r="O148" s="252">
        <v>0</v>
      </c>
      <c r="P148" s="252">
        <v>0</v>
      </c>
      <c r="Q148" s="252">
        <v>0</v>
      </c>
      <c r="R148" s="252">
        <v>0</v>
      </c>
      <c r="S148" s="252">
        <v>0</v>
      </c>
      <c r="T148" s="252">
        <v>0</v>
      </c>
      <c r="U148" s="252">
        <v>0</v>
      </c>
      <c r="V148" s="252">
        <v>0</v>
      </c>
      <c r="W148" s="252">
        <v>0</v>
      </c>
      <c r="X148" s="252">
        <v>0</v>
      </c>
      <c r="Y148" s="253">
        <v>0</v>
      </c>
      <c r="Z148" s="12">
        <f t="shared" si="16"/>
        <v>0</v>
      </c>
      <c r="AA148" s="113">
        <v>0</v>
      </c>
      <c r="AB148" s="252">
        <v>0</v>
      </c>
      <c r="AC148" s="252">
        <v>0</v>
      </c>
      <c r="AD148" s="253">
        <v>0</v>
      </c>
      <c r="AE148" s="33">
        <v>0</v>
      </c>
      <c r="AF148" s="252">
        <v>0</v>
      </c>
      <c r="AG148" s="252">
        <v>0</v>
      </c>
      <c r="AH148" s="252">
        <v>0</v>
      </c>
      <c r="AI148" s="17">
        <f t="shared" si="18"/>
        <v>0</v>
      </c>
      <c r="AJ148" s="12">
        <f t="shared" si="17"/>
        <v>23</v>
      </c>
      <c r="AK148" s="113">
        <v>23</v>
      </c>
      <c r="AL148" s="252">
        <v>0</v>
      </c>
      <c r="AM148" s="255">
        <v>0</v>
      </c>
      <c r="AN148" s="254">
        <v>0</v>
      </c>
      <c r="AO148" s="253">
        <v>0</v>
      </c>
    </row>
    <row r="149" spans="1:41" ht="30">
      <c r="A149" s="18">
        <v>520052</v>
      </c>
      <c r="B149" s="219">
        <v>139</v>
      </c>
      <c r="C149" s="19" t="s">
        <v>185</v>
      </c>
      <c r="D149" s="12">
        <f t="shared" si="14"/>
        <v>962</v>
      </c>
      <c r="E149" s="113">
        <v>962</v>
      </c>
      <c r="F149" s="252">
        <v>0</v>
      </c>
      <c r="G149" s="252">
        <v>0</v>
      </c>
      <c r="H149" s="252">
        <v>0</v>
      </c>
      <c r="I149" s="252">
        <v>0</v>
      </c>
      <c r="J149" s="252">
        <v>0</v>
      </c>
      <c r="K149" s="252">
        <v>0</v>
      </c>
      <c r="L149" s="253">
        <v>0</v>
      </c>
      <c r="M149" s="215">
        <f t="shared" si="15"/>
        <v>650</v>
      </c>
      <c r="N149" s="252">
        <v>650</v>
      </c>
      <c r="O149" s="252">
        <v>0</v>
      </c>
      <c r="P149" s="252">
        <v>0</v>
      </c>
      <c r="Q149" s="252">
        <v>0</v>
      </c>
      <c r="R149" s="252">
        <v>0</v>
      </c>
      <c r="S149" s="252">
        <v>0</v>
      </c>
      <c r="T149" s="252">
        <v>0</v>
      </c>
      <c r="U149" s="252">
        <v>0</v>
      </c>
      <c r="V149" s="252">
        <v>0</v>
      </c>
      <c r="W149" s="252">
        <v>0</v>
      </c>
      <c r="X149" s="252">
        <v>0</v>
      </c>
      <c r="Y149" s="253">
        <v>0</v>
      </c>
      <c r="Z149" s="12">
        <f t="shared" si="16"/>
        <v>0</v>
      </c>
      <c r="AA149" s="113">
        <v>0</v>
      </c>
      <c r="AB149" s="252">
        <v>0</v>
      </c>
      <c r="AC149" s="252">
        <v>0</v>
      </c>
      <c r="AD149" s="253">
        <v>0</v>
      </c>
      <c r="AE149" s="33">
        <v>0</v>
      </c>
      <c r="AF149" s="252">
        <v>0</v>
      </c>
      <c r="AG149" s="252">
        <v>0</v>
      </c>
      <c r="AH149" s="252">
        <v>0</v>
      </c>
      <c r="AI149" s="17">
        <f t="shared" si="18"/>
        <v>0</v>
      </c>
      <c r="AJ149" s="12">
        <f t="shared" si="17"/>
        <v>97</v>
      </c>
      <c r="AK149" s="113">
        <v>97</v>
      </c>
      <c r="AL149" s="252">
        <v>0</v>
      </c>
      <c r="AM149" s="255">
        <v>0</v>
      </c>
      <c r="AN149" s="254">
        <v>0</v>
      </c>
      <c r="AO149" s="253">
        <v>0</v>
      </c>
    </row>
    <row r="150" spans="1:41" ht="18.75">
      <c r="A150" s="18">
        <v>520297</v>
      </c>
      <c r="B150" s="219">
        <v>140</v>
      </c>
      <c r="C150" s="19" t="s">
        <v>186</v>
      </c>
      <c r="D150" s="12">
        <f t="shared" si="14"/>
        <v>1712</v>
      </c>
      <c r="E150" s="113">
        <v>0</v>
      </c>
      <c r="F150" s="252">
        <v>0</v>
      </c>
      <c r="G150" s="252">
        <v>0</v>
      </c>
      <c r="H150" s="252">
        <v>0</v>
      </c>
      <c r="I150" s="252">
        <v>0</v>
      </c>
      <c r="J150" s="252">
        <v>0</v>
      </c>
      <c r="K150" s="252">
        <v>0</v>
      </c>
      <c r="L150" s="253">
        <v>1712</v>
      </c>
      <c r="M150" s="215">
        <f t="shared" si="15"/>
        <v>1383</v>
      </c>
      <c r="N150" s="252">
        <v>0</v>
      </c>
      <c r="O150" s="252">
        <v>0</v>
      </c>
      <c r="P150" s="252">
        <v>0</v>
      </c>
      <c r="Q150" s="252">
        <v>0</v>
      </c>
      <c r="R150" s="252">
        <v>0</v>
      </c>
      <c r="S150" s="252">
        <v>0</v>
      </c>
      <c r="T150" s="252">
        <v>0</v>
      </c>
      <c r="U150" s="252">
        <v>0</v>
      </c>
      <c r="V150" s="252">
        <v>0</v>
      </c>
      <c r="W150" s="252">
        <v>0</v>
      </c>
      <c r="X150" s="252">
        <v>0</v>
      </c>
      <c r="Y150" s="253">
        <v>1383</v>
      </c>
      <c r="Z150" s="12">
        <f t="shared" si="16"/>
        <v>4</v>
      </c>
      <c r="AA150" s="113">
        <v>0</v>
      </c>
      <c r="AB150" s="252">
        <v>4</v>
      </c>
      <c r="AC150" s="252">
        <v>0</v>
      </c>
      <c r="AD150" s="253">
        <v>0</v>
      </c>
      <c r="AE150" s="33">
        <v>0</v>
      </c>
      <c r="AF150" s="252">
        <v>0</v>
      </c>
      <c r="AG150" s="252">
        <v>0</v>
      </c>
      <c r="AH150" s="252">
        <v>0</v>
      </c>
      <c r="AI150" s="17">
        <f t="shared" si="18"/>
        <v>0</v>
      </c>
      <c r="AJ150" s="12">
        <f t="shared" si="17"/>
        <v>0</v>
      </c>
      <c r="AK150" s="113">
        <v>0</v>
      </c>
      <c r="AL150" s="252">
        <v>0</v>
      </c>
      <c r="AM150" s="255">
        <v>0</v>
      </c>
      <c r="AN150" s="254">
        <v>0</v>
      </c>
      <c r="AO150" s="253">
        <v>0</v>
      </c>
    </row>
    <row r="151" spans="1:41" ht="18.75">
      <c r="A151" s="18">
        <v>520248</v>
      </c>
      <c r="B151" s="219">
        <v>141</v>
      </c>
      <c r="C151" s="19" t="s">
        <v>187</v>
      </c>
      <c r="D151" s="12">
        <f t="shared" si="14"/>
        <v>1526</v>
      </c>
      <c r="E151" s="113">
        <v>0</v>
      </c>
      <c r="F151" s="252">
        <v>0</v>
      </c>
      <c r="G151" s="252">
        <v>0</v>
      </c>
      <c r="H151" s="252">
        <v>0</v>
      </c>
      <c r="I151" s="252">
        <v>0</v>
      </c>
      <c r="J151" s="252">
        <v>0</v>
      </c>
      <c r="K151" s="252">
        <v>0</v>
      </c>
      <c r="L151" s="253">
        <v>1526</v>
      </c>
      <c r="M151" s="215">
        <f t="shared" si="15"/>
        <v>409</v>
      </c>
      <c r="N151" s="252">
        <v>0</v>
      </c>
      <c r="O151" s="252">
        <v>0</v>
      </c>
      <c r="P151" s="252">
        <v>0</v>
      </c>
      <c r="Q151" s="252">
        <v>0</v>
      </c>
      <c r="R151" s="252">
        <v>0</v>
      </c>
      <c r="S151" s="252">
        <v>0</v>
      </c>
      <c r="T151" s="252">
        <v>0</v>
      </c>
      <c r="U151" s="252">
        <v>0</v>
      </c>
      <c r="V151" s="252">
        <v>0</v>
      </c>
      <c r="W151" s="252">
        <v>0</v>
      </c>
      <c r="X151" s="252">
        <v>0</v>
      </c>
      <c r="Y151" s="253">
        <v>409</v>
      </c>
      <c r="Z151" s="12">
        <f t="shared" si="16"/>
        <v>3</v>
      </c>
      <c r="AA151" s="113">
        <v>0</v>
      </c>
      <c r="AB151" s="252">
        <v>3</v>
      </c>
      <c r="AC151" s="252">
        <v>0</v>
      </c>
      <c r="AD151" s="253">
        <v>0</v>
      </c>
      <c r="AE151" s="33">
        <v>0</v>
      </c>
      <c r="AF151" s="252">
        <v>0</v>
      </c>
      <c r="AG151" s="252">
        <v>0</v>
      </c>
      <c r="AH151" s="252">
        <v>0</v>
      </c>
      <c r="AI151" s="17">
        <f t="shared" si="18"/>
        <v>0</v>
      </c>
      <c r="AJ151" s="12">
        <f t="shared" si="17"/>
        <v>0</v>
      </c>
      <c r="AK151" s="113">
        <v>0</v>
      </c>
      <c r="AL151" s="252">
        <v>0</v>
      </c>
      <c r="AM151" s="255">
        <v>0</v>
      </c>
      <c r="AN151" s="254">
        <v>0</v>
      </c>
      <c r="AO151" s="253">
        <v>0</v>
      </c>
    </row>
    <row r="152" spans="1:41" ht="18.75">
      <c r="A152" s="18">
        <v>520291</v>
      </c>
      <c r="B152" s="219">
        <v>142</v>
      </c>
      <c r="C152" s="19" t="s">
        <v>188</v>
      </c>
      <c r="D152" s="12">
        <f t="shared" si="14"/>
        <v>425</v>
      </c>
      <c r="E152" s="113">
        <v>0</v>
      </c>
      <c r="F152" s="252">
        <v>0</v>
      </c>
      <c r="G152" s="252">
        <v>0</v>
      </c>
      <c r="H152" s="252">
        <v>0</v>
      </c>
      <c r="I152" s="252">
        <v>0</v>
      </c>
      <c r="J152" s="252">
        <v>0</v>
      </c>
      <c r="K152" s="252">
        <v>0</v>
      </c>
      <c r="L152" s="253">
        <v>425</v>
      </c>
      <c r="M152" s="215">
        <f t="shared" si="15"/>
        <v>1694</v>
      </c>
      <c r="N152" s="252">
        <v>0</v>
      </c>
      <c r="O152" s="252">
        <v>0</v>
      </c>
      <c r="P152" s="252">
        <v>0</v>
      </c>
      <c r="Q152" s="252">
        <v>0</v>
      </c>
      <c r="R152" s="252">
        <v>0</v>
      </c>
      <c r="S152" s="252">
        <v>0</v>
      </c>
      <c r="T152" s="252">
        <v>0</v>
      </c>
      <c r="U152" s="252">
        <v>0</v>
      </c>
      <c r="V152" s="252">
        <v>0</v>
      </c>
      <c r="W152" s="252">
        <v>0</v>
      </c>
      <c r="X152" s="252">
        <v>0</v>
      </c>
      <c r="Y152" s="253">
        <v>1694</v>
      </c>
      <c r="Z152" s="12">
        <f t="shared" si="16"/>
        <v>2</v>
      </c>
      <c r="AA152" s="113">
        <v>0</v>
      </c>
      <c r="AB152" s="252">
        <v>2</v>
      </c>
      <c r="AC152" s="252">
        <v>0</v>
      </c>
      <c r="AD152" s="253">
        <v>0</v>
      </c>
      <c r="AE152" s="33">
        <v>0</v>
      </c>
      <c r="AF152" s="252">
        <v>0</v>
      </c>
      <c r="AG152" s="252">
        <v>0</v>
      </c>
      <c r="AH152" s="252">
        <v>0</v>
      </c>
      <c r="AI152" s="17">
        <f t="shared" si="18"/>
        <v>0</v>
      </c>
      <c r="AJ152" s="12">
        <f t="shared" si="17"/>
        <v>0</v>
      </c>
      <c r="AK152" s="113">
        <v>0</v>
      </c>
      <c r="AL152" s="252">
        <v>0</v>
      </c>
      <c r="AM152" s="255">
        <v>0</v>
      </c>
      <c r="AN152" s="254">
        <v>0</v>
      </c>
      <c r="AO152" s="253">
        <v>0</v>
      </c>
    </row>
    <row r="153" spans="1:41" ht="18.75">
      <c r="A153" s="18">
        <v>520353</v>
      </c>
      <c r="B153" s="219">
        <v>143</v>
      </c>
      <c r="C153" s="19" t="s">
        <v>189</v>
      </c>
      <c r="D153" s="12">
        <f t="shared" si="14"/>
        <v>608</v>
      </c>
      <c r="E153" s="113">
        <v>0</v>
      </c>
      <c r="F153" s="252">
        <v>0</v>
      </c>
      <c r="G153" s="252">
        <v>0</v>
      </c>
      <c r="H153" s="252">
        <v>0</v>
      </c>
      <c r="I153" s="252">
        <v>0</v>
      </c>
      <c r="J153" s="252">
        <v>0</v>
      </c>
      <c r="K153" s="252">
        <v>0</v>
      </c>
      <c r="L153" s="253">
        <v>608</v>
      </c>
      <c r="M153" s="215">
        <f t="shared" si="15"/>
        <v>136</v>
      </c>
      <c r="N153" s="252">
        <v>0</v>
      </c>
      <c r="O153" s="252">
        <v>0</v>
      </c>
      <c r="P153" s="252">
        <v>0</v>
      </c>
      <c r="Q153" s="252">
        <v>0</v>
      </c>
      <c r="R153" s="252">
        <v>0</v>
      </c>
      <c r="S153" s="252">
        <v>0</v>
      </c>
      <c r="T153" s="252">
        <v>0</v>
      </c>
      <c r="U153" s="252">
        <v>0</v>
      </c>
      <c r="V153" s="252">
        <v>0</v>
      </c>
      <c r="W153" s="252">
        <v>0</v>
      </c>
      <c r="X153" s="252">
        <v>0</v>
      </c>
      <c r="Y153" s="253">
        <v>136</v>
      </c>
      <c r="Z153" s="12">
        <f t="shared" si="16"/>
        <v>3</v>
      </c>
      <c r="AA153" s="113">
        <v>0</v>
      </c>
      <c r="AB153" s="252">
        <v>3</v>
      </c>
      <c r="AC153" s="252">
        <v>0</v>
      </c>
      <c r="AD153" s="253">
        <v>0</v>
      </c>
      <c r="AE153" s="33">
        <v>0</v>
      </c>
      <c r="AF153" s="252">
        <v>0</v>
      </c>
      <c r="AG153" s="252">
        <v>0</v>
      </c>
      <c r="AH153" s="252">
        <v>0</v>
      </c>
      <c r="AI153" s="17">
        <f t="shared" si="18"/>
        <v>0</v>
      </c>
      <c r="AJ153" s="12">
        <f t="shared" si="17"/>
        <v>0</v>
      </c>
      <c r="AK153" s="113">
        <v>0</v>
      </c>
      <c r="AL153" s="252">
        <v>0</v>
      </c>
      <c r="AM153" s="255">
        <v>0</v>
      </c>
      <c r="AN153" s="254">
        <v>0</v>
      </c>
      <c r="AO153" s="253">
        <v>0</v>
      </c>
    </row>
    <row r="154" spans="1:41" ht="18.75">
      <c r="A154" s="18">
        <v>520380</v>
      </c>
      <c r="B154" s="219">
        <v>144</v>
      </c>
      <c r="C154" s="19" t="s">
        <v>190</v>
      </c>
      <c r="D154" s="12">
        <f t="shared" si="14"/>
        <v>3139</v>
      </c>
      <c r="E154" s="113">
        <v>0</v>
      </c>
      <c r="F154" s="252">
        <v>0</v>
      </c>
      <c r="G154" s="252">
        <v>0</v>
      </c>
      <c r="H154" s="252">
        <v>0</v>
      </c>
      <c r="I154" s="252">
        <v>0</v>
      </c>
      <c r="J154" s="252">
        <v>0</v>
      </c>
      <c r="K154" s="252">
        <v>0</v>
      </c>
      <c r="L154" s="253">
        <v>3139</v>
      </c>
      <c r="M154" s="215">
        <f t="shared" si="15"/>
        <v>6654</v>
      </c>
      <c r="N154" s="252">
        <v>0</v>
      </c>
      <c r="O154" s="252">
        <v>0</v>
      </c>
      <c r="P154" s="252">
        <v>0</v>
      </c>
      <c r="Q154" s="252">
        <v>0</v>
      </c>
      <c r="R154" s="252">
        <v>0</v>
      </c>
      <c r="S154" s="252">
        <v>0</v>
      </c>
      <c r="T154" s="252">
        <v>0</v>
      </c>
      <c r="U154" s="252">
        <v>0</v>
      </c>
      <c r="V154" s="252">
        <v>0</v>
      </c>
      <c r="W154" s="252">
        <v>0</v>
      </c>
      <c r="X154" s="252">
        <v>0</v>
      </c>
      <c r="Y154" s="253">
        <v>6654</v>
      </c>
      <c r="Z154" s="12">
        <f t="shared" si="16"/>
        <v>40</v>
      </c>
      <c r="AA154" s="113">
        <v>0</v>
      </c>
      <c r="AB154" s="252">
        <v>40</v>
      </c>
      <c r="AC154" s="252">
        <v>0</v>
      </c>
      <c r="AD154" s="253">
        <v>0</v>
      </c>
      <c r="AE154" s="33">
        <v>0</v>
      </c>
      <c r="AF154" s="252">
        <v>0</v>
      </c>
      <c r="AG154" s="252">
        <v>0</v>
      </c>
      <c r="AH154" s="252">
        <v>0</v>
      </c>
      <c r="AI154" s="17">
        <f t="shared" si="18"/>
        <v>0</v>
      </c>
      <c r="AJ154" s="12">
        <f t="shared" si="17"/>
        <v>0</v>
      </c>
      <c r="AK154" s="113">
        <v>0</v>
      </c>
      <c r="AL154" s="252">
        <v>0</v>
      </c>
      <c r="AM154" s="255">
        <v>0</v>
      </c>
      <c r="AN154" s="254">
        <v>0</v>
      </c>
      <c r="AO154" s="253">
        <v>0</v>
      </c>
    </row>
    <row r="155" spans="1:41" ht="30">
      <c r="A155" s="18">
        <v>520231</v>
      </c>
      <c r="B155" s="219">
        <v>145</v>
      </c>
      <c r="C155" s="19" t="s">
        <v>191</v>
      </c>
      <c r="D155" s="12">
        <f t="shared" si="14"/>
        <v>323</v>
      </c>
      <c r="E155" s="113">
        <v>0</v>
      </c>
      <c r="F155" s="252">
        <v>0</v>
      </c>
      <c r="G155" s="252">
        <v>0</v>
      </c>
      <c r="H155" s="252">
        <v>0</v>
      </c>
      <c r="I155" s="252">
        <v>0</v>
      </c>
      <c r="J155" s="252">
        <v>0</v>
      </c>
      <c r="K155" s="252">
        <v>0</v>
      </c>
      <c r="L155" s="253">
        <v>323</v>
      </c>
      <c r="M155" s="215">
        <f t="shared" si="15"/>
        <v>127</v>
      </c>
      <c r="N155" s="252">
        <v>0</v>
      </c>
      <c r="O155" s="252">
        <v>0</v>
      </c>
      <c r="P155" s="252">
        <v>0</v>
      </c>
      <c r="Q155" s="252">
        <v>0</v>
      </c>
      <c r="R155" s="252">
        <v>0</v>
      </c>
      <c r="S155" s="252">
        <v>0</v>
      </c>
      <c r="T155" s="252">
        <v>0</v>
      </c>
      <c r="U155" s="252">
        <v>0</v>
      </c>
      <c r="V155" s="252">
        <v>0</v>
      </c>
      <c r="W155" s="252">
        <v>0</v>
      </c>
      <c r="X155" s="252">
        <v>0</v>
      </c>
      <c r="Y155" s="253">
        <v>127</v>
      </c>
      <c r="Z155" s="12">
        <f t="shared" si="16"/>
        <v>3</v>
      </c>
      <c r="AA155" s="113">
        <v>0</v>
      </c>
      <c r="AB155" s="252">
        <v>3</v>
      </c>
      <c r="AC155" s="252">
        <v>0</v>
      </c>
      <c r="AD155" s="253">
        <v>0</v>
      </c>
      <c r="AE155" s="33">
        <v>0</v>
      </c>
      <c r="AF155" s="252">
        <v>0</v>
      </c>
      <c r="AG155" s="252">
        <v>0</v>
      </c>
      <c r="AH155" s="252">
        <v>0</v>
      </c>
      <c r="AI155" s="17">
        <f t="shared" si="18"/>
        <v>0</v>
      </c>
      <c r="AJ155" s="12">
        <f t="shared" si="17"/>
        <v>0</v>
      </c>
      <c r="AK155" s="113">
        <v>0</v>
      </c>
      <c r="AL155" s="252">
        <v>0</v>
      </c>
      <c r="AM155" s="255">
        <v>0</v>
      </c>
      <c r="AN155" s="254">
        <v>0</v>
      </c>
      <c r="AO155" s="253">
        <v>0</v>
      </c>
    </row>
    <row r="156" spans="1:41" ht="18.75">
      <c r="A156" s="18">
        <v>520311</v>
      </c>
      <c r="B156" s="219">
        <v>146</v>
      </c>
      <c r="C156" s="19" t="s">
        <v>192</v>
      </c>
      <c r="D156" s="12">
        <f t="shared" si="14"/>
        <v>3534</v>
      </c>
      <c r="E156" s="113">
        <v>0</v>
      </c>
      <c r="F156" s="252">
        <v>0</v>
      </c>
      <c r="G156" s="252">
        <v>0</v>
      </c>
      <c r="H156" s="252">
        <v>0</v>
      </c>
      <c r="I156" s="252">
        <v>0</v>
      </c>
      <c r="J156" s="252">
        <v>0</v>
      </c>
      <c r="K156" s="252">
        <v>0</v>
      </c>
      <c r="L156" s="253">
        <v>3534</v>
      </c>
      <c r="M156" s="215">
        <f t="shared" si="15"/>
        <v>6566</v>
      </c>
      <c r="N156" s="252">
        <v>0</v>
      </c>
      <c r="O156" s="252">
        <v>0</v>
      </c>
      <c r="P156" s="252">
        <v>0</v>
      </c>
      <c r="Q156" s="252">
        <v>0</v>
      </c>
      <c r="R156" s="252">
        <v>0</v>
      </c>
      <c r="S156" s="252">
        <v>0</v>
      </c>
      <c r="T156" s="252">
        <v>0</v>
      </c>
      <c r="U156" s="252">
        <v>0</v>
      </c>
      <c r="V156" s="252">
        <v>0</v>
      </c>
      <c r="W156" s="252">
        <v>0</v>
      </c>
      <c r="X156" s="252">
        <v>0</v>
      </c>
      <c r="Y156" s="253">
        <v>6566</v>
      </c>
      <c r="Z156" s="12">
        <f t="shared" si="16"/>
        <v>7</v>
      </c>
      <c r="AA156" s="113">
        <v>0</v>
      </c>
      <c r="AB156" s="252">
        <v>7</v>
      </c>
      <c r="AC156" s="252">
        <v>0</v>
      </c>
      <c r="AD156" s="253">
        <v>0</v>
      </c>
      <c r="AE156" s="33">
        <v>0</v>
      </c>
      <c r="AF156" s="252">
        <v>0</v>
      </c>
      <c r="AG156" s="252">
        <v>0</v>
      </c>
      <c r="AH156" s="252">
        <v>0</v>
      </c>
      <c r="AI156" s="17">
        <f t="shared" si="18"/>
        <v>0</v>
      </c>
      <c r="AJ156" s="12">
        <f t="shared" si="17"/>
        <v>0</v>
      </c>
      <c r="AK156" s="113">
        <v>0</v>
      </c>
      <c r="AL156" s="252">
        <v>0</v>
      </c>
      <c r="AM156" s="255">
        <v>0</v>
      </c>
      <c r="AN156" s="254">
        <v>0</v>
      </c>
      <c r="AO156" s="253">
        <v>0</v>
      </c>
    </row>
    <row r="157" spans="1:41" ht="18.75">
      <c r="A157" s="18">
        <v>520407</v>
      </c>
      <c r="B157" s="219">
        <v>147</v>
      </c>
      <c r="C157" s="19" t="s">
        <v>193</v>
      </c>
      <c r="D157" s="12">
        <f t="shared" si="14"/>
        <v>0</v>
      </c>
      <c r="E157" s="113">
        <v>0</v>
      </c>
      <c r="F157" s="252">
        <v>0</v>
      </c>
      <c r="G157" s="252">
        <v>0</v>
      </c>
      <c r="H157" s="252">
        <v>0</v>
      </c>
      <c r="I157" s="252">
        <v>0</v>
      </c>
      <c r="J157" s="252">
        <v>0</v>
      </c>
      <c r="K157" s="252">
        <v>0</v>
      </c>
      <c r="L157" s="253">
        <v>0</v>
      </c>
      <c r="M157" s="215">
        <f t="shared" si="15"/>
        <v>0</v>
      </c>
      <c r="N157" s="252">
        <v>0</v>
      </c>
      <c r="O157" s="252">
        <v>480</v>
      </c>
      <c r="P157" s="252">
        <v>475</v>
      </c>
      <c r="Q157" s="252">
        <v>0</v>
      </c>
      <c r="R157" s="252">
        <v>0</v>
      </c>
      <c r="S157" s="252">
        <v>0</v>
      </c>
      <c r="T157" s="252">
        <v>0</v>
      </c>
      <c r="U157" s="252">
        <v>0</v>
      </c>
      <c r="V157" s="252">
        <v>0</v>
      </c>
      <c r="W157" s="252">
        <v>0</v>
      </c>
      <c r="X157" s="252">
        <v>0</v>
      </c>
      <c r="Y157" s="253">
        <v>0</v>
      </c>
      <c r="Z157" s="12">
        <f t="shared" si="16"/>
        <v>0</v>
      </c>
      <c r="AA157" s="113">
        <v>0</v>
      </c>
      <c r="AB157" s="252">
        <v>0</v>
      </c>
      <c r="AC157" s="252">
        <v>0</v>
      </c>
      <c r="AD157" s="253">
        <v>0</v>
      </c>
      <c r="AE157" s="33">
        <v>0</v>
      </c>
      <c r="AF157" s="252">
        <v>0</v>
      </c>
      <c r="AG157" s="252">
        <v>0</v>
      </c>
      <c r="AH157" s="252">
        <v>0</v>
      </c>
      <c r="AI157" s="17">
        <f t="shared" si="18"/>
        <v>0</v>
      </c>
      <c r="AJ157" s="12">
        <f t="shared" si="17"/>
        <v>0</v>
      </c>
      <c r="AK157" s="113">
        <v>0</v>
      </c>
      <c r="AL157" s="252">
        <v>0</v>
      </c>
      <c r="AM157" s="255">
        <v>0</v>
      </c>
      <c r="AN157" s="254">
        <v>0</v>
      </c>
      <c r="AO157" s="253">
        <v>0</v>
      </c>
    </row>
    <row r="158" spans="1:41" ht="18.75">
      <c r="A158" s="18">
        <v>520210</v>
      </c>
      <c r="B158" s="219">
        <v>148</v>
      </c>
      <c r="C158" s="19" t="s">
        <v>194</v>
      </c>
      <c r="D158" s="12">
        <f t="shared" si="14"/>
        <v>5592</v>
      </c>
      <c r="E158" s="113">
        <v>3422</v>
      </c>
      <c r="F158" s="252">
        <v>0</v>
      </c>
      <c r="G158" s="252">
        <v>0</v>
      </c>
      <c r="H158" s="252">
        <v>0</v>
      </c>
      <c r="I158" s="252">
        <v>0</v>
      </c>
      <c r="J158" s="252">
        <v>0</v>
      </c>
      <c r="K158" s="252">
        <v>0</v>
      </c>
      <c r="L158" s="253">
        <v>2170</v>
      </c>
      <c r="M158" s="215">
        <f t="shared" si="15"/>
        <v>6143</v>
      </c>
      <c r="N158" s="252">
        <v>5953</v>
      </c>
      <c r="O158" s="252">
        <v>0</v>
      </c>
      <c r="P158" s="252">
        <v>0</v>
      </c>
      <c r="Q158" s="252">
        <v>0</v>
      </c>
      <c r="R158" s="252">
        <v>0</v>
      </c>
      <c r="S158" s="252">
        <v>0</v>
      </c>
      <c r="T158" s="252">
        <v>0</v>
      </c>
      <c r="U158" s="252">
        <v>0</v>
      </c>
      <c r="V158" s="252">
        <v>0</v>
      </c>
      <c r="W158" s="252">
        <v>0</v>
      </c>
      <c r="X158" s="252">
        <v>0</v>
      </c>
      <c r="Y158" s="253">
        <v>190</v>
      </c>
      <c r="Z158" s="12">
        <f t="shared" si="16"/>
        <v>3</v>
      </c>
      <c r="AA158" s="113">
        <v>0</v>
      </c>
      <c r="AB158" s="252">
        <v>3</v>
      </c>
      <c r="AC158" s="252">
        <v>0</v>
      </c>
      <c r="AD158" s="253">
        <v>0</v>
      </c>
      <c r="AE158" s="33">
        <v>0</v>
      </c>
      <c r="AF158" s="252">
        <v>0</v>
      </c>
      <c r="AG158" s="252">
        <v>0</v>
      </c>
      <c r="AH158" s="252">
        <v>0</v>
      </c>
      <c r="AI158" s="17">
        <f t="shared" si="18"/>
        <v>0</v>
      </c>
      <c r="AJ158" s="12">
        <f t="shared" si="17"/>
        <v>0</v>
      </c>
      <c r="AK158" s="113">
        <v>0</v>
      </c>
      <c r="AL158" s="252">
        <v>0</v>
      </c>
      <c r="AM158" s="255">
        <v>0</v>
      </c>
      <c r="AN158" s="254">
        <v>0</v>
      </c>
      <c r="AO158" s="253">
        <v>0</v>
      </c>
    </row>
    <row r="159" spans="1:41" ht="18.75">
      <c r="A159" s="18">
        <v>520191</v>
      </c>
      <c r="B159" s="219">
        <v>149</v>
      </c>
      <c r="C159" s="19" t="s">
        <v>195</v>
      </c>
      <c r="D159" s="12">
        <f t="shared" si="14"/>
        <v>8</v>
      </c>
      <c r="E159" s="113">
        <v>8</v>
      </c>
      <c r="F159" s="252">
        <v>0</v>
      </c>
      <c r="G159" s="252">
        <v>0</v>
      </c>
      <c r="H159" s="252">
        <v>0</v>
      </c>
      <c r="I159" s="252">
        <v>0</v>
      </c>
      <c r="J159" s="252">
        <v>0</v>
      </c>
      <c r="K159" s="252">
        <v>0</v>
      </c>
      <c r="L159" s="253">
        <v>0</v>
      </c>
      <c r="M159" s="215">
        <f t="shared" si="15"/>
        <v>282</v>
      </c>
      <c r="N159" s="252">
        <v>282</v>
      </c>
      <c r="O159" s="252">
        <v>0</v>
      </c>
      <c r="P159" s="252">
        <v>0</v>
      </c>
      <c r="Q159" s="252">
        <v>0</v>
      </c>
      <c r="R159" s="252">
        <v>0</v>
      </c>
      <c r="S159" s="252">
        <v>0</v>
      </c>
      <c r="T159" s="252">
        <v>0</v>
      </c>
      <c r="U159" s="252">
        <v>0</v>
      </c>
      <c r="V159" s="252">
        <v>0</v>
      </c>
      <c r="W159" s="252">
        <v>0</v>
      </c>
      <c r="X159" s="252">
        <v>0</v>
      </c>
      <c r="Y159" s="253">
        <v>0</v>
      </c>
      <c r="Z159" s="12">
        <f t="shared" si="16"/>
        <v>0</v>
      </c>
      <c r="AA159" s="113">
        <v>0</v>
      </c>
      <c r="AB159" s="252">
        <v>0</v>
      </c>
      <c r="AC159" s="252">
        <v>0</v>
      </c>
      <c r="AD159" s="253">
        <v>0</v>
      </c>
      <c r="AE159" s="33">
        <v>0</v>
      </c>
      <c r="AF159" s="252">
        <v>0</v>
      </c>
      <c r="AG159" s="252">
        <v>0</v>
      </c>
      <c r="AH159" s="252">
        <v>0</v>
      </c>
      <c r="AI159" s="17">
        <f t="shared" si="18"/>
        <v>0</v>
      </c>
      <c r="AJ159" s="12">
        <f t="shared" si="17"/>
        <v>0</v>
      </c>
      <c r="AK159" s="113">
        <v>0</v>
      </c>
      <c r="AL159" s="252">
        <v>0</v>
      </c>
      <c r="AM159" s="255">
        <v>0</v>
      </c>
      <c r="AN159" s="254">
        <v>0</v>
      </c>
      <c r="AO159" s="253">
        <v>0</v>
      </c>
    </row>
    <row r="160" spans="1:41" ht="18.75">
      <c r="A160" s="18">
        <v>520188</v>
      </c>
      <c r="B160" s="219">
        <v>150</v>
      </c>
      <c r="C160" s="19" t="s">
        <v>196</v>
      </c>
      <c r="D160" s="12">
        <f t="shared" si="14"/>
        <v>19</v>
      </c>
      <c r="E160" s="113">
        <v>19</v>
      </c>
      <c r="F160" s="252">
        <v>74</v>
      </c>
      <c r="G160" s="252">
        <v>2</v>
      </c>
      <c r="H160" s="252">
        <v>0</v>
      </c>
      <c r="I160" s="252">
        <v>0</v>
      </c>
      <c r="J160" s="252">
        <v>0</v>
      </c>
      <c r="K160" s="252">
        <v>0</v>
      </c>
      <c r="L160" s="253">
        <v>0</v>
      </c>
      <c r="M160" s="215">
        <f t="shared" si="15"/>
        <v>193</v>
      </c>
      <c r="N160" s="252">
        <v>193</v>
      </c>
      <c r="O160" s="252">
        <v>0</v>
      </c>
      <c r="P160" s="252">
        <v>0</v>
      </c>
      <c r="Q160" s="252">
        <v>101</v>
      </c>
      <c r="R160" s="252">
        <v>46</v>
      </c>
      <c r="S160" s="252">
        <v>0</v>
      </c>
      <c r="T160" s="252">
        <v>0</v>
      </c>
      <c r="U160" s="252">
        <v>3</v>
      </c>
      <c r="V160" s="252">
        <v>0</v>
      </c>
      <c r="W160" s="252">
        <v>4</v>
      </c>
      <c r="X160" s="252">
        <v>0</v>
      </c>
      <c r="Y160" s="253">
        <v>0</v>
      </c>
      <c r="Z160" s="12">
        <f t="shared" si="16"/>
        <v>5</v>
      </c>
      <c r="AA160" s="113">
        <v>5</v>
      </c>
      <c r="AB160" s="252">
        <v>0</v>
      </c>
      <c r="AC160" s="252">
        <v>0</v>
      </c>
      <c r="AD160" s="253">
        <v>0</v>
      </c>
      <c r="AE160" s="33">
        <v>0</v>
      </c>
      <c r="AF160" s="252">
        <v>0</v>
      </c>
      <c r="AG160" s="252">
        <v>0</v>
      </c>
      <c r="AH160" s="252">
        <v>0</v>
      </c>
      <c r="AI160" s="17">
        <f t="shared" si="18"/>
        <v>0</v>
      </c>
      <c r="AJ160" s="12">
        <f t="shared" si="17"/>
        <v>47</v>
      </c>
      <c r="AK160" s="113">
        <v>47</v>
      </c>
      <c r="AL160" s="252">
        <v>40</v>
      </c>
      <c r="AM160" s="255">
        <v>0</v>
      </c>
      <c r="AN160" s="254">
        <v>0</v>
      </c>
      <c r="AO160" s="253">
        <v>0</v>
      </c>
    </row>
    <row r="161" spans="1:41" ht="18.75">
      <c r="A161" s="32">
        <v>520414</v>
      </c>
      <c r="B161" s="219">
        <v>151</v>
      </c>
      <c r="C161" s="19" t="s">
        <v>197</v>
      </c>
      <c r="D161" s="12">
        <f t="shared" si="14"/>
        <v>5036</v>
      </c>
      <c r="E161" s="113">
        <v>5036</v>
      </c>
      <c r="F161" s="252">
        <v>0</v>
      </c>
      <c r="G161" s="252">
        <v>0</v>
      </c>
      <c r="H161" s="252">
        <v>0</v>
      </c>
      <c r="I161" s="252">
        <v>0</v>
      </c>
      <c r="J161" s="252">
        <v>0</v>
      </c>
      <c r="K161" s="252">
        <v>0</v>
      </c>
      <c r="L161" s="253">
        <v>0</v>
      </c>
      <c r="M161" s="215">
        <f t="shared" si="15"/>
        <v>4195</v>
      </c>
      <c r="N161" s="252">
        <v>4195</v>
      </c>
      <c r="O161" s="252">
        <v>0</v>
      </c>
      <c r="P161" s="252">
        <v>0</v>
      </c>
      <c r="Q161" s="252">
        <v>0</v>
      </c>
      <c r="R161" s="252">
        <v>0</v>
      </c>
      <c r="S161" s="252">
        <v>0</v>
      </c>
      <c r="T161" s="252">
        <v>0</v>
      </c>
      <c r="U161" s="252">
        <v>0</v>
      </c>
      <c r="V161" s="252">
        <v>0</v>
      </c>
      <c r="W161" s="252">
        <v>0</v>
      </c>
      <c r="X161" s="252">
        <v>0</v>
      </c>
      <c r="Y161" s="253">
        <v>0</v>
      </c>
      <c r="Z161" s="12">
        <f t="shared" si="16"/>
        <v>1580</v>
      </c>
      <c r="AA161" s="113">
        <v>0</v>
      </c>
      <c r="AB161" s="252">
        <v>0</v>
      </c>
      <c r="AC161" s="252">
        <v>0</v>
      </c>
      <c r="AD161" s="253">
        <v>1580</v>
      </c>
      <c r="AE161" s="33">
        <v>0</v>
      </c>
      <c r="AF161" s="252">
        <v>0</v>
      </c>
      <c r="AG161" s="252">
        <v>0</v>
      </c>
      <c r="AH161" s="252">
        <v>0</v>
      </c>
      <c r="AI161" s="17">
        <f t="shared" si="18"/>
        <v>0</v>
      </c>
      <c r="AJ161" s="12">
        <f t="shared" si="17"/>
        <v>0</v>
      </c>
      <c r="AK161" s="113">
        <v>0</v>
      </c>
      <c r="AL161" s="252">
        <v>0</v>
      </c>
      <c r="AM161" s="255">
        <v>0</v>
      </c>
      <c r="AN161" s="254">
        <v>0</v>
      </c>
      <c r="AO161" s="253">
        <v>0</v>
      </c>
    </row>
    <row r="162" spans="1:41" ht="18.75">
      <c r="A162" s="18">
        <v>520269</v>
      </c>
      <c r="B162" s="219">
        <v>152</v>
      </c>
      <c r="C162" s="19" t="s">
        <v>198</v>
      </c>
      <c r="D162" s="12">
        <f t="shared" si="14"/>
        <v>498</v>
      </c>
      <c r="E162" s="113">
        <v>0</v>
      </c>
      <c r="F162" s="252">
        <v>0</v>
      </c>
      <c r="G162" s="252">
        <v>0</v>
      </c>
      <c r="H162" s="252">
        <v>0</v>
      </c>
      <c r="I162" s="252">
        <v>0</v>
      </c>
      <c r="J162" s="252">
        <v>0</v>
      </c>
      <c r="K162" s="252">
        <v>0</v>
      </c>
      <c r="L162" s="253">
        <v>498</v>
      </c>
      <c r="M162" s="215">
        <f t="shared" si="15"/>
        <v>296</v>
      </c>
      <c r="N162" s="252">
        <v>0</v>
      </c>
      <c r="O162" s="252">
        <v>0</v>
      </c>
      <c r="P162" s="252">
        <v>0</v>
      </c>
      <c r="Q162" s="252">
        <v>0</v>
      </c>
      <c r="R162" s="252">
        <v>0</v>
      </c>
      <c r="S162" s="252">
        <v>0</v>
      </c>
      <c r="T162" s="252">
        <v>0</v>
      </c>
      <c r="U162" s="252">
        <v>0</v>
      </c>
      <c r="V162" s="252">
        <v>0</v>
      </c>
      <c r="W162" s="252">
        <v>0</v>
      </c>
      <c r="X162" s="252">
        <v>0</v>
      </c>
      <c r="Y162" s="253">
        <v>296</v>
      </c>
      <c r="Z162" s="12">
        <f t="shared" si="16"/>
        <v>0</v>
      </c>
      <c r="AA162" s="113">
        <v>0</v>
      </c>
      <c r="AB162" s="252">
        <v>0</v>
      </c>
      <c r="AC162" s="252">
        <v>0</v>
      </c>
      <c r="AD162" s="253">
        <v>0</v>
      </c>
      <c r="AE162" s="33">
        <v>0</v>
      </c>
      <c r="AF162" s="252">
        <v>0</v>
      </c>
      <c r="AG162" s="252">
        <v>0</v>
      </c>
      <c r="AH162" s="252">
        <v>0</v>
      </c>
      <c r="AI162" s="17">
        <f t="shared" si="18"/>
        <v>0</v>
      </c>
      <c r="AJ162" s="12">
        <f t="shared" si="17"/>
        <v>0</v>
      </c>
      <c r="AK162" s="113">
        <v>0</v>
      </c>
      <c r="AL162" s="252">
        <v>0</v>
      </c>
      <c r="AM162" s="255">
        <v>0</v>
      </c>
      <c r="AN162" s="254">
        <v>0</v>
      </c>
      <c r="AO162" s="253">
        <v>0</v>
      </c>
    </row>
    <row r="163" spans="1:41" ht="18.75">
      <c r="A163" s="18">
        <v>520391</v>
      </c>
      <c r="B163" s="219">
        <v>153</v>
      </c>
      <c r="C163" s="19" t="s">
        <v>199</v>
      </c>
      <c r="D163" s="12">
        <f t="shared" si="14"/>
        <v>0</v>
      </c>
      <c r="E163" s="113">
        <v>0</v>
      </c>
      <c r="F163" s="252">
        <v>0</v>
      </c>
      <c r="G163" s="252">
        <v>0</v>
      </c>
      <c r="H163" s="252">
        <v>0</v>
      </c>
      <c r="I163" s="252">
        <v>0</v>
      </c>
      <c r="J163" s="252">
        <v>0</v>
      </c>
      <c r="K163" s="252">
        <v>0</v>
      </c>
      <c r="L163" s="253">
        <v>0</v>
      </c>
      <c r="M163" s="215">
        <f t="shared" si="15"/>
        <v>0</v>
      </c>
      <c r="N163" s="252">
        <v>0</v>
      </c>
      <c r="O163" s="252">
        <v>261</v>
      </c>
      <c r="P163" s="252">
        <v>0</v>
      </c>
      <c r="Q163" s="252">
        <v>399</v>
      </c>
      <c r="R163" s="252">
        <v>391</v>
      </c>
      <c r="S163" s="252">
        <v>0</v>
      </c>
      <c r="T163" s="252">
        <v>0</v>
      </c>
      <c r="U163" s="252">
        <v>0</v>
      </c>
      <c r="V163" s="252">
        <v>0</v>
      </c>
      <c r="W163" s="252">
        <v>0</v>
      </c>
      <c r="X163" s="252">
        <v>0</v>
      </c>
      <c r="Y163" s="253">
        <v>0</v>
      </c>
      <c r="Z163" s="12">
        <f t="shared" si="16"/>
        <v>0</v>
      </c>
      <c r="AA163" s="113">
        <v>0</v>
      </c>
      <c r="AB163" s="252">
        <v>0</v>
      </c>
      <c r="AC163" s="252">
        <v>0</v>
      </c>
      <c r="AD163" s="253">
        <v>0</v>
      </c>
      <c r="AE163" s="33">
        <v>0</v>
      </c>
      <c r="AF163" s="252">
        <v>0</v>
      </c>
      <c r="AG163" s="252">
        <v>0</v>
      </c>
      <c r="AH163" s="252">
        <v>0</v>
      </c>
      <c r="AI163" s="17">
        <f t="shared" si="18"/>
        <v>0</v>
      </c>
      <c r="AJ163" s="12">
        <f t="shared" si="17"/>
        <v>74</v>
      </c>
      <c r="AK163" s="113">
        <v>46</v>
      </c>
      <c r="AL163" s="252">
        <v>0</v>
      </c>
      <c r="AM163" s="255">
        <v>28</v>
      </c>
      <c r="AN163" s="254">
        <v>0</v>
      </c>
      <c r="AO163" s="253">
        <v>0</v>
      </c>
    </row>
    <row r="164" spans="1:41" ht="18.75">
      <c r="A164" s="18">
        <v>520243</v>
      </c>
      <c r="B164" s="219">
        <v>154</v>
      </c>
      <c r="C164" s="19" t="s">
        <v>200</v>
      </c>
      <c r="D164" s="12">
        <f t="shared" si="14"/>
        <v>799</v>
      </c>
      <c r="E164" s="113">
        <v>0</v>
      </c>
      <c r="F164" s="252">
        <v>0</v>
      </c>
      <c r="G164" s="252">
        <v>0</v>
      </c>
      <c r="H164" s="252">
        <v>0</v>
      </c>
      <c r="I164" s="252">
        <v>0</v>
      </c>
      <c r="J164" s="252">
        <v>0</v>
      </c>
      <c r="K164" s="252">
        <v>0</v>
      </c>
      <c r="L164" s="253">
        <v>799</v>
      </c>
      <c r="M164" s="215">
        <f t="shared" si="15"/>
        <v>1205</v>
      </c>
      <c r="N164" s="252">
        <v>0</v>
      </c>
      <c r="O164" s="252">
        <v>0</v>
      </c>
      <c r="P164" s="252">
        <v>0</v>
      </c>
      <c r="Q164" s="252">
        <v>0</v>
      </c>
      <c r="R164" s="252">
        <v>0</v>
      </c>
      <c r="S164" s="252">
        <v>0</v>
      </c>
      <c r="T164" s="252">
        <v>0</v>
      </c>
      <c r="U164" s="252">
        <v>0</v>
      </c>
      <c r="V164" s="252">
        <v>0</v>
      </c>
      <c r="W164" s="252">
        <v>0</v>
      </c>
      <c r="X164" s="252">
        <v>0</v>
      </c>
      <c r="Y164" s="253">
        <v>1205</v>
      </c>
      <c r="Z164" s="12">
        <f t="shared" si="16"/>
        <v>8</v>
      </c>
      <c r="AA164" s="113">
        <v>0</v>
      </c>
      <c r="AB164" s="252">
        <v>8</v>
      </c>
      <c r="AC164" s="252">
        <v>0</v>
      </c>
      <c r="AD164" s="253">
        <v>0</v>
      </c>
      <c r="AE164" s="33">
        <v>0</v>
      </c>
      <c r="AF164" s="252">
        <v>0</v>
      </c>
      <c r="AG164" s="252">
        <v>0</v>
      </c>
      <c r="AH164" s="252">
        <v>0</v>
      </c>
      <c r="AI164" s="17">
        <f t="shared" si="18"/>
        <v>0</v>
      </c>
      <c r="AJ164" s="12">
        <f t="shared" si="17"/>
        <v>0</v>
      </c>
      <c r="AK164" s="113">
        <v>0</v>
      </c>
      <c r="AL164" s="252">
        <v>0</v>
      </c>
      <c r="AM164" s="255">
        <v>0</v>
      </c>
      <c r="AN164" s="254">
        <v>0</v>
      </c>
      <c r="AO164" s="253">
        <v>0</v>
      </c>
    </row>
    <row r="165" spans="1:41" ht="18.75">
      <c r="A165" s="18">
        <v>520264</v>
      </c>
      <c r="B165" s="219">
        <v>155</v>
      </c>
      <c r="C165" s="19" t="s">
        <v>201</v>
      </c>
      <c r="D165" s="12">
        <f t="shared" si="14"/>
        <v>1755</v>
      </c>
      <c r="E165" s="113">
        <v>0</v>
      </c>
      <c r="F165" s="252">
        <v>0</v>
      </c>
      <c r="G165" s="252">
        <v>0</v>
      </c>
      <c r="H165" s="252">
        <v>0</v>
      </c>
      <c r="I165" s="252">
        <v>0</v>
      </c>
      <c r="J165" s="252">
        <v>0</v>
      </c>
      <c r="K165" s="252">
        <v>0</v>
      </c>
      <c r="L165" s="253">
        <v>1755</v>
      </c>
      <c r="M165" s="215">
        <f t="shared" si="15"/>
        <v>6473</v>
      </c>
      <c r="N165" s="252">
        <v>0</v>
      </c>
      <c r="O165" s="252">
        <v>0</v>
      </c>
      <c r="P165" s="252">
        <v>0</v>
      </c>
      <c r="Q165" s="252">
        <v>0</v>
      </c>
      <c r="R165" s="252">
        <v>0</v>
      </c>
      <c r="S165" s="252">
        <v>0</v>
      </c>
      <c r="T165" s="252">
        <v>0</v>
      </c>
      <c r="U165" s="252">
        <v>0</v>
      </c>
      <c r="V165" s="252">
        <v>0</v>
      </c>
      <c r="W165" s="252">
        <v>0</v>
      </c>
      <c r="X165" s="252">
        <v>0</v>
      </c>
      <c r="Y165" s="253">
        <v>6473</v>
      </c>
      <c r="Z165" s="12">
        <f t="shared" si="16"/>
        <v>30</v>
      </c>
      <c r="AA165" s="113">
        <v>0</v>
      </c>
      <c r="AB165" s="252">
        <v>30</v>
      </c>
      <c r="AC165" s="252">
        <v>0</v>
      </c>
      <c r="AD165" s="253">
        <v>0</v>
      </c>
      <c r="AE165" s="33">
        <v>0</v>
      </c>
      <c r="AF165" s="252">
        <v>0</v>
      </c>
      <c r="AG165" s="252">
        <v>0</v>
      </c>
      <c r="AH165" s="252">
        <v>0</v>
      </c>
      <c r="AI165" s="17">
        <f t="shared" si="18"/>
        <v>0</v>
      </c>
      <c r="AJ165" s="12">
        <f t="shared" si="17"/>
        <v>0</v>
      </c>
      <c r="AK165" s="113">
        <v>0</v>
      </c>
      <c r="AL165" s="252">
        <v>0</v>
      </c>
      <c r="AM165" s="255">
        <v>0</v>
      </c>
      <c r="AN165" s="254">
        <v>0</v>
      </c>
      <c r="AO165" s="253">
        <v>0</v>
      </c>
    </row>
    <row r="166" spans="1:41" ht="18.75">
      <c r="A166" s="18">
        <v>520314</v>
      </c>
      <c r="B166" s="219">
        <v>156</v>
      </c>
      <c r="C166" s="19" t="s">
        <v>202</v>
      </c>
      <c r="D166" s="12">
        <f t="shared" si="14"/>
        <v>1987</v>
      </c>
      <c r="E166" s="113">
        <v>0</v>
      </c>
      <c r="F166" s="252">
        <v>0</v>
      </c>
      <c r="G166" s="252">
        <v>0</v>
      </c>
      <c r="H166" s="252">
        <v>0</v>
      </c>
      <c r="I166" s="252">
        <v>0</v>
      </c>
      <c r="J166" s="252">
        <v>0</v>
      </c>
      <c r="K166" s="252">
        <v>0</v>
      </c>
      <c r="L166" s="253">
        <v>1987</v>
      </c>
      <c r="M166" s="215">
        <f t="shared" si="15"/>
        <v>1157</v>
      </c>
      <c r="N166" s="252">
        <v>0</v>
      </c>
      <c r="O166" s="252">
        <v>0</v>
      </c>
      <c r="P166" s="252">
        <v>0</v>
      </c>
      <c r="Q166" s="252">
        <v>0</v>
      </c>
      <c r="R166" s="252">
        <v>0</v>
      </c>
      <c r="S166" s="252">
        <v>0</v>
      </c>
      <c r="T166" s="252">
        <v>0</v>
      </c>
      <c r="U166" s="252">
        <v>0</v>
      </c>
      <c r="V166" s="252">
        <v>0</v>
      </c>
      <c r="W166" s="252">
        <v>0</v>
      </c>
      <c r="X166" s="252">
        <v>0</v>
      </c>
      <c r="Y166" s="253">
        <v>1157</v>
      </c>
      <c r="Z166" s="12">
        <f t="shared" si="16"/>
        <v>0</v>
      </c>
      <c r="AA166" s="113">
        <v>0</v>
      </c>
      <c r="AB166" s="252">
        <v>0</v>
      </c>
      <c r="AC166" s="252">
        <v>0</v>
      </c>
      <c r="AD166" s="253">
        <v>0</v>
      </c>
      <c r="AE166" s="33">
        <v>0</v>
      </c>
      <c r="AF166" s="252">
        <v>0</v>
      </c>
      <c r="AG166" s="252">
        <v>0</v>
      </c>
      <c r="AH166" s="252">
        <v>0</v>
      </c>
      <c r="AI166" s="17">
        <f t="shared" si="18"/>
        <v>0</v>
      </c>
      <c r="AJ166" s="12">
        <f t="shared" si="17"/>
        <v>0</v>
      </c>
      <c r="AK166" s="113">
        <v>0</v>
      </c>
      <c r="AL166" s="252">
        <v>0</v>
      </c>
      <c r="AM166" s="255">
        <v>0</v>
      </c>
      <c r="AN166" s="254">
        <v>0</v>
      </c>
      <c r="AO166" s="253">
        <v>0</v>
      </c>
    </row>
    <row r="167" spans="1:41" ht="18.75">
      <c r="A167" s="18">
        <v>520179</v>
      </c>
      <c r="B167" s="219">
        <v>157</v>
      </c>
      <c r="C167" s="19" t="s">
        <v>203</v>
      </c>
      <c r="D167" s="12">
        <f t="shared" si="14"/>
        <v>0</v>
      </c>
      <c r="E167" s="113">
        <v>0</v>
      </c>
      <c r="F167" s="252">
        <v>0</v>
      </c>
      <c r="G167" s="252">
        <v>0</v>
      </c>
      <c r="H167" s="252">
        <v>0</v>
      </c>
      <c r="I167" s="252">
        <v>0</v>
      </c>
      <c r="J167" s="252">
        <v>0</v>
      </c>
      <c r="K167" s="252">
        <v>0</v>
      </c>
      <c r="L167" s="253">
        <v>0</v>
      </c>
      <c r="M167" s="215">
        <f t="shared" si="15"/>
        <v>0</v>
      </c>
      <c r="N167" s="252">
        <v>0</v>
      </c>
      <c r="O167" s="252">
        <v>0</v>
      </c>
      <c r="P167" s="252">
        <v>0</v>
      </c>
      <c r="Q167" s="252">
        <v>0</v>
      </c>
      <c r="R167" s="252">
        <v>0</v>
      </c>
      <c r="S167" s="252">
        <v>0</v>
      </c>
      <c r="T167" s="252">
        <v>0</v>
      </c>
      <c r="U167" s="252">
        <v>0</v>
      </c>
      <c r="V167" s="252">
        <v>0</v>
      </c>
      <c r="W167" s="252">
        <v>0</v>
      </c>
      <c r="X167" s="252">
        <v>0</v>
      </c>
      <c r="Y167" s="253">
        <v>0</v>
      </c>
      <c r="Z167" s="12">
        <f t="shared" si="16"/>
        <v>0</v>
      </c>
      <c r="AA167" s="113">
        <v>0</v>
      </c>
      <c r="AB167" s="252">
        <v>0</v>
      </c>
      <c r="AC167" s="252">
        <v>0</v>
      </c>
      <c r="AD167" s="253">
        <v>0</v>
      </c>
      <c r="AE167" s="33">
        <v>0</v>
      </c>
      <c r="AF167" s="252">
        <v>0</v>
      </c>
      <c r="AG167" s="252">
        <v>0</v>
      </c>
      <c r="AH167" s="252">
        <v>0</v>
      </c>
      <c r="AI167" s="17">
        <f t="shared" si="18"/>
        <v>0</v>
      </c>
      <c r="AJ167" s="12">
        <f t="shared" si="17"/>
        <v>0</v>
      </c>
      <c r="AK167" s="113">
        <v>0</v>
      </c>
      <c r="AL167" s="252">
        <v>0</v>
      </c>
      <c r="AM167" s="255">
        <v>0</v>
      </c>
      <c r="AN167" s="254">
        <v>0</v>
      </c>
      <c r="AO167" s="253">
        <v>0</v>
      </c>
    </row>
    <row r="168" spans="1:41" ht="30">
      <c r="A168" s="18">
        <v>520195</v>
      </c>
      <c r="B168" s="219">
        <v>158</v>
      </c>
      <c r="C168" s="19" t="s">
        <v>204</v>
      </c>
      <c r="D168" s="12">
        <f t="shared" si="14"/>
        <v>16</v>
      </c>
      <c r="E168" s="113">
        <v>16</v>
      </c>
      <c r="F168" s="252">
        <v>0</v>
      </c>
      <c r="G168" s="252">
        <v>0</v>
      </c>
      <c r="H168" s="252">
        <v>0</v>
      </c>
      <c r="I168" s="252">
        <v>0</v>
      </c>
      <c r="J168" s="252">
        <v>0</v>
      </c>
      <c r="K168" s="252">
        <v>0</v>
      </c>
      <c r="L168" s="253">
        <v>0</v>
      </c>
      <c r="M168" s="215">
        <f t="shared" si="15"/>
        <v>60</v>
      </c>
      <c r="N168" s="252">
        <v>60</v>
      </c>
      <c r="O168" s="252">
        <v>0</v>
      </c>
      <c r="P168" s="252">
        <v>0</v>
      </c>
      <c r="Q168" s="252">
        <v>0</v>
      </c>
      <c r="R168" s="252">
        <v>0</v>
      </c>
      <c r="S168" s="252">
        <v>0</v>
      </c>
      <c r="T168" s="252">
        <v>0</v>
      </c>
      <c r="U168" s="252">
        <v>0</v>
      </c>
      <c r="V168" s="252">
        <v>0</v>
      </c>
      <c r="W168" s="252">
        <v>0</v>
      </c>
      <c r="X168" s="252">
        <v>0</v>
      </c>
      <c r="Y168" s="253">
        <v>0</v>
      </c>
      <c r="Z168" s="12">
        <f t="shared" si="16"/>
        <v>0</v>
      </c>
      <c r="AA168" s="113">
        <v>0</v>
      </c>
      <c r="AB168" s="252">
        <v>0</v>
      </c>
      <c r="AC168" s="252">
        <v>0</v>
      </c>
      <c r="AD168" s="253">
        <v>0</v>
      </c>
      <c r="AE168" s="33">
        <v>0</v>
      </c>
      <c r="AF168" s="252">
        <v>0</v>
      </c>
      <c r="AG168" s="252">
        <v>0</v>
      </c>
      <c r="AH168" s="252">
        <v>0</v>
      </c>
      <c r="AI168" s="17">
        <f t="shared" si="18"/>
        <v>0</v>
      </c>
      <c r="AJ168" s="12">
        <f t="shared" si="17"/>
        <v>0</v>
      </c>
      <c r="AK168" s="113">
        <v>0</v>
      </c>
      <c r="AL168" s="252">
        <v>0</v>
      </c>
      <c r="AM168" s="255">
        <v>0</v>
      </c>
      <c r="AN168" s="254">
        <v>0</v>
      </c>
      <c r="AO168" s="253">
        <v>0</v>
      </c>
    </row>
    <row r="169" spans="1:41" ht="18.75">
      <c r="A169" s="18">
        <v>520310</v>
      </c>
      <c r="B169" s="219">
        <v>159</v>
      </c>
      <c r="C169" s="19" t="s">
        <v>205</v>
      </c>
      <c r="D169" s="12">
        <f t="shared" si="14"/>
        <v>0</v>
      </c>
      <c r="E169" s="113">
        <v>0</v>
      </c>
      <c r="F169" s="252">
        <v>0</v>
      </c>
      <c r="G169" s="252">
        <v>0</v>
      </c>
      <c r="H169" s="252">
        <v>0</v>
      </c>
      <c r="I169" s="252">
        <v>0</v>
      </c>
      <c r="J169" s="252">
        <v>0</v>
      </c>
      <c r="K169" s="252">
        <v>0</v>
      </c>
      <c r="L169" s="253">
        <v>0</v>
      </c>
      <c r="M169" s="215">
        <f t="shared" si="15"/>
        <v>0</v>
      </c>
      <c r="N169" s="252">
        <v>0</v>
      </c>
      <c r="O169" s="252">
        <v>0</v>
      </c>
      <c r="P169" s="252">
        <v>1052</v>
      </c>
      <c r="Q169" s="252">
        <v>0</v>
      </c>
      <c r="R169" s="252">
        <v>0</v>
      </c>
      <c r="S169" s="252">
        <v>0</v>
      </c>
      <c r="T169" s="252">
        <v>0</v>
      </c>
      <c r="U169" s="252">
        <v>0</v>
      </c>
      <c r="V169" s="252">
        <v>0</v>
      </c>
      <c r="W169" s="252">
        <v>0</v>
      </c>
      <c r="X169" s="252">
        <v>0</v>
      </c>
      <c r="Y169" s="253">
        <v>0</v>
      </c>
      <c r="Z169" s="12">
        <f t="shared" si="16"/>
        <v>0</v>
      </c>
      <c r="AA169" s="113">
        <v>0</v>
      </c>
      <c r="AB169" s="252">
        <v>0</v>
      </c>
      <c r="AC169" s="252">
        <v>0</v>
      </c>
      <c r="AD169" s="253">
        <v>0</v>
      </c>
      <c r="AE169" s="33">
        <v>0</v>
      </c>
      <c r="AF169" s="252">
        <v>0</v>
      </c>
      <c r="AG169" s="252">
        <v>0</v>
      </c>
      <c r="AH169" s="252">
        <v>0</v>
      </c>
      <c r="AI169" s="17">
        <f t="shared" si="18"/>
        <v>0</v>
      </c>
      <c r="AJ169" s="12">
        <f t="shared" si="17"/>
        <v>0</v>
      </c>
      <c r="AK169" s="113">
        <v>0</v>
      </c>
      <c r="AL169" s="252">
        <v>0</v>
      </c>
      <c r="AM169" s="255">
        <v>0</v>
      </c>
      <c r="AN169" s="254">
        <v>0</v>
      </c>
      <c r="AO169" s="253">
        <v>0</v>
      </c>
    </row>
    <row r="170" spans="1:41" ht="18.75">
      <c r="A170" s="18">
        <v>520394</v>
      </c>
      <c r="B170" s="219">
        <v>160</v>
      </c>
      <c r="C170" s="19" t="s">
        <v>206</v>
      </c>
      <c r="D170" s="12">
        <f t="shared" si="14"/>
        <v>0</v>
      </c>
      <c r="E170" s="113">
        <v>0</v>
      </c>
      <c r="F170" s="252">
        <v>0</v>
      </c>
      <c r="G170" s="252">
        <v>0</v>
      </c>
      <c r="H170" s="252">
        <v>0</v>
      </c>
      <c r="I170" s="252">
        <v>0</v>
      </c>
      <c r="J170" s="252">
        <v>0</v>
      </c>
      <c r="K170" s="252">
        <v>0</v>
      </c>
      <c r="L170" s="253">
        <v>0</v>
      </c>
      <c r="M170" s="215">
        <f t="shared" si="15"/>
        <v>0</v>
      </c>
      <c r="N170" s="252">
        <v>0</v>
      </c>
      <c r="O170" s="252">
        <v>0</v>
      </c>
      <c r="P170" s="252">
        <v>0</v>
      </c>
      <c r="Q170" s="252">
        <v>0</v>
      </c>
      <c r="R170" s="252">
        <v>0</v>
      </c>
      <c r="S170" s="252">
        <v>0</v>
      </c>
      <c r="T170" s="252">
        <v>0</v>
      </c>
      <c r="U170" s="252">
        <v>0</v>
      </c>
      <c r="V170" s="252">
        <v>0</v>
      </c>
      <c r="W170" s="252">
        <v>0</v>
      </c>
      <c r="X170" s="252">
        <v>0</v>
      </c>
      <c r="Y170" s="253">
        <v>0</v>
      </c>
      <c r="Z170" s="12">
        <f t="shared" si="16"/>
        <v>0</v>
      </c>
      <c r="AA170" s="113">
        <v>0</v>
      </c>
      <c r="AB170" s="252">
        <v>0</v>
      </c>
      <c r="AC170" s="252">
        <v>0</v>
      </c>
      <c r="AD170" s="253">
        <v>0</v>
      </c>
      <c r="AE170" s="33">
        <v>0</v>
      </c>
      <c r="AF170" s="252">
        <v>0</v>
      </c>
      <c r="AG170" s="252">
        <v>0</v>
      </c>
      <c r="AH170" s="252">
        <v>0</v>
      </c>
      <c r="AI170" s="17">
        <f t="shared" si="18"/>
        <v>0</v>
      </c>
      <c r="AJ170" s="12">
        <f t="shared" si="17"/>
        <v>26</v>
      </c>
      <c r="AK170" s="113">
        <v>26</v>
      </c>
      <c r="AL170" s="252">
        <v>0</v>
      </c>
      <c r="AM170" s="255">
        <v>0</v>
      </c>
      <c r="AN170" s="254">
        <v>0</v>
      </c>
      <c r="AO170" s="253">
        <v>0</v>
      </c>
    </row>
    <row r="171" spans="1:41" ht="18.75">
      <c r="A171" s="18">
        <v>520398</v>
      </c>
      <c r="B171" s="219">
        <v>161</v>
      </c>
      <c r="C171" s="19" t="s">
        <v>207</v>
      </c>
      <c r="D171" s="12">
        <f t="shared" si="14"/>
        <v>0</v>
      </c>
      <c r="E171" s="113">
        <v>0</v>
      </c>
      <c r="F171" s="252">
        <v>0</v>
      </c>
      <c r="G171" s="252">
        <v>0</v>
      </c>
      <c r="H171" s="252">
        <v>0</v>
      </c>
      <c r="I171" s="252">
        <v>0</v>
      </c>
      <c r="J171" s="252">
        <v>0</v>
      </c>
      <c r="K171" s="252">
        <v>0</v>
      </c>
      <c r="L171" s="253">
        <v>0</v>
      </c>
      <c r="M171" s="215">
        <f t="shared" si="15"/>
        <v>0</v>
      </c>
      <c r="N171" s="252">
        <v>0</v>
      </c>
      <c r="O171" s="252">
        <v>0</v>
      </c>
      <c r="P171" s="252">
        <v>0</v>
      </c>
      <c r="Q171" s="252">
        <v>0</v>
      </c>
      <c r="R171" s="252">
        <v>0</v>
      </c>
      <c r="S171" s="252">
        <v>0</v>
      </c>
      <c r="T171" s="252">
        <v>0</v>
      </c>
      <c r="U171" s="252">
        <v>0</v>
      </c>
      <c r="V171" s="252">
        <v>0</v>
      </c>
      <c r="W171" s="252">
        <v>0</v>
      </c>
      <c r="X171" s="252">
        <v>0</v>
      </c>
      <c r="Y171" s="253">
        <v>0</v>
      </c>
      <c r="Z171" s="12">
        <f t="shared" si="16"/>
        <v>0</v>
      </c>
      <c r="AA171" s="113">
        <v>0</v>
      </c>
      <c r="AB171" s="252">
        <v>0</v>
      </c>
      <c r="AC171" s="252">
        <v>0</v>
      </c>
      <c r="AD171" s="253">
        <v>0</v>
      </c>
      <c r="AE171" s="33">
        <v>0</v>
      </c>
      <c r="AF171" s="252">
        <v>0</v>
      </c>
      <c r="AG171" s="252">
        <v>0</v>
      </c>
      <c r="AH171" s="252">
        <v>0</v>
      </c>
      <c r="AI171" s="17">
        <f t="shared" si="18"/>
        <v>0</v>
      </c>
      <c r="AJ171" s="12">
        <f t="shared" si="17"/>
        <v>90</v>
      </c>
      <c r="AK171" s="113">
        <v>0</v>
      </c>
      <c r="AL171" s="252">
        <v>0</v>
      </c>
      <c r="AM171" s="255">
        <v>90</v>
      </c>
      <c r="AN171" s="254">
        <v>0</v>
      </c>
      <c r="AO171" s="253">
        <v>0</v>
      </c>
    </row>
    <row r="172" spans="1:41" ht="18.75">
      <c r="A172" s="32">
        <v>520411</v>
      </c>
      <c r="B172" s="219">
        <v>162</v>
      </c>
      <c r="C172" s="19" t="s">
        <v>208</v>
      </c>
      <c r="D172" s="12">
        <f t="shared" si="14"/>
        <v>0</v>
      </c>
      <c r="E172" s="113">
        <v>0</v>
      </c>
      <c r="F172" s="252">
        <v>0</v>
      </c>
      <c r="G172" s="252">
        <v>0</v>
      </c>
      <c r="H172" s="252">
        <v>0</v>
      </c>
      <c r="I172" s="252">
        <v>0</v>
      </c>
      <c r="J172" s="252">
        <v>0</v>
      </c>
      <c r="K172" s="252">
        <v>0</v>
      </c>
      <c r="L172" s="253">
        <v>0</v>
      </c>
      <c r="M172" s="215">
        <f t="shared" si="15"/>
        <v>0</v>
      </c>
      <c r="N172" s="252">
        <v>0</v>
      </c>
      <c r="O172" s="252">
        <v>0</v>
      </c>
      <c r="P172" s="252">
        <v>181</v>
      </c>
      <c r="Q172" s="252">
        <v>0</v>
      </c>
      <c r="R172" s="252">
        <v>0</v>
      </c>
      <c r="S172" s="252">
        <v>0</v>
      </c>
      <c r="T172" s="252">
        <v>0</v>
      </c>
      <c r="U172" s="252">
        <v>0</v>
      </c>
      <c r="V172" s="252">
        <v>0</v>
      </c>
      <c r="W172" s="252">
        <v>0</v>
      </c>
      <c r="X172" s="252">
        <v>0</v>
      </c>
      <c r="Y172" s="253">
        <v>0</v>
      </c>
      <c r="Z172" s="12">
        <f t="shared" si="16"/>
        <v>0</v>
      </c>
      <c r="AA172" s="113">
        <v>0</v>
      </c>
      <c r="AB172" s="252">
        <v>0</v>
      </c>
      <c r="AC172" s="252">
        <v>0</v>
      </c>
      <c r="AD172" s="253">
        <v>0</v>
      </c>
      <c r="AE172" s="33">
        <v>0</v>
      </c>
      <c r="AF172" s="252">
        <v>0</v>
      </c>
      <c r="AG172" s="252">
        <v>0</v>
      </c>
      <c r="AH172" s="252">
        <v>0</v>
      </c>
      <c r="AI172" s="17">
        <f t="shared" si="18"/>
        <v>0</v>
      </c>
      <c r="AJ172" s="12">
        <f t="shared" si="17"/>
        <v>24</v>
      </c>
      <c r="AK172" s="113">
        <v>24</v>
      </c>
      <c r="AL172" s="252">
        <v>0</v>
      </c>
      <c r="AM172" s="255">
        <v>0</v>
      </c>
      <c r="AN172" s="254">
        <v>0</v>
      </c>
      <c r="AO172" s="253">
        <v>0</v>
      </c>
    </row>
    <row r="173" spans="1:41" ht="18.75">
      <c r="A173" s="18">
        <v>520296</v>
      </c>
      <c r="B173" s="219">
        <v>163</v>
      </c>
      <c r="C173" s="19" t="s">
        <v>209</v>
      </c>
      <c r="D173" s="12">
        <f t="shared" si="14"/>
        <v>704</v>
      </c>
      <c r="E173" s="113">
        <v>621</v>
      </c>
      <c r="F173" s="252">
        <v>0</v>
      </c>
      <c r="G173" s="252">
        <v>0</v>
      </c>
      <c r="H173" s="252">
        <v>0</v>
      </c>
      <c r="I173" s="252">
        <v>0</v>
      </c>
      <c r="J173" s="252">
        <v>0</v>
      </c>
      <c r="K173" s="252">
        <v>0</v>
      </c>
      <c r="L173" s="253">
        <v>83</v>
      </c>
      <c r="M173" s="215">
        <f t="shared" si="15"/>
        <v>358</v>
      </c>
      <c r="N173" s="252">
        <v>325</v>
      </c>
      <c r="O173" s="252">
        <v>0</v>
      </c>
      <c r="P173" s="252">
        <v>0</v>
      </c>
      <c r="Q173" s="252">
        <v>0</v>
      </c>
      <c r="R173" s="252">
        <v>0</v>
      </c>
      <c r="S173" s="252">
        <v>0</v>
      </c>
      <c r="T173" s="252">
        <v>0</v>
      </c>
      <c r="U173" s="252">
        <v>0</v>
      </c>
      <c r="V173" s="252">
        <v>0</v>
      </c>
      <c r="W173" s="252">
        <v>0</v>
      </c>
      <c r="X173" s="252">
        <v>0</v>
      </c>
      <c r="Y173" s="253">
        <v>33</v>
      </c>
      <c r="Z173" s="12">
        <f t="shared" si="16"/>
        <v>2</v>
      </c>
      <c r="AA173" s="113">
        <v>0</v>
      </c>
      <c r="AB173" s="252">
        <v>2</v>
      </c>
      <c r="AC173" s="252">
        <v>0</v>
      </c>
      <c r="AD173" s="253">
        <v>0</v>
      </c>
      <c r="AE173" s="33">
        <v>0</v>
      </c>
      <c r="AF173" s="252">
        <v>0</v>
      </c>
      <c r="AG173" s="252">
        <v>0</v>
      </c>
      <c r="AH173" s="252">
        <v>0</v>
      </c>
      <c r="AI173" s="17">
        <f t="shared" si="18"/>
        <v>0</v>
      </c>
      <c r="AJ173" s="12">
        <f t="shared" si="17"/>
        <v>358</v>
      </c>
      <c r="AK173" s="113">
        <v>358</v>
      </c>
      <c r="AL173" s="252">
        <v>304</v>
      </c>
      <c r="AM173" s="255">
        <v>0</v>
      </c>
      <c r="AN173" s="254">
        <v>0</v>
      </c>
      <c r="AO173" s="253">
        <v>0</v>
      </c>
    </row>
    <row r="174" spans="1:41" ht="18.75">
      <c r="A174" s="18">
        <v>520346</v>
      </c>
      <c r="B174" s="219">
        <v>164</v>
      </c>
      <c r="C174" s="19" t="s">
        <v>210</v>
      </c>
      <c r="D174" s="12">
        <f t="shared" si="14"/>
        <v>392</v>
      </c>
      <c r="E174" s="113">
        <v>0</v>
      </c>
      <c r="F174" s="252">
        <v>0</v>
      </c>
      <c r="G174" s="252">
        <v>0</v>
      </c>
      <c r="H174" s="252">
        <v>0</v>
      </c>
      <c r="I174" s="252">
        <v>0</v>
      </c>
      <c r="J174" s="252">
        <v>0</v>
      </c>
      <c r="K174" s="252">
        <v>0</v>
      </c>
      <c r="L174" s="253">
        <v>392</v>
      </c>
      <c r="M174" s="215">
        <f t="shared" si="15"/>
        <v>239</v>
      </c>
      <c r="N174" s="252">
        <v>0</v>
      </c>
      <c r="O174" s="252">
        <v>0</v>
      </c>
      <c r="P174" s="252">
        <v>0</v>
      </c>
      <c r="Q174" s="252">
        <v>0</v>
      </c>
      <c r="R174" s="252">
        <v>0</v>
      </c>
      <c r="S174" s="252">
        <v>0</v>
      </c>
      <c r="T174" s="252">
        <v>0</v>
      </c>
      <c r="U174" s="252">
        <v>0</v>
      </c>
      <c r="V174" s="252">
        <v>0</v>
      </c>
      <c r="W174" s="252">
        <v>0</v>
      </c>
      <c r="X174" s="252">
        <v>0</v>
      </c>
      <c r="Y174" s="253">
        <v>239</v>
      </c>
      <c r="Z174" s="12">
        <f t="shared" si="16"/>
        <v>1</v>
      </c>
      <c r="AA174" s="113">
        <v>0</v>
      </c>
      <c r="AB174" s="252">
        <v>1</v>
      </c>
      <c r="AC174" s="252">
        <v>0</v>
      </c>
      <c r="AD174" s="253">
        <v>0</v>
      </c>
      <c r="AE174" s="33">
        <v>0</v>
      </c>
      <c r="AF174" s="252">
        <v>0</v>
      </c>
      <c r="AG174" s="252">
        <v>0</v>
      </c>
      <c r="AH174" s="252">
        <v>0</v>
      </c>
      <c r="AI174" s="17">
        <f t="shared" si="18"/>
        <v>0</v>
      </c>
      <c r="AJ174" s="12">
        <f t="shared" si="17"/>
        <v>0</v>
      </c>
      <c r="AK174" s="113">
        <v>0</v>
      </c>
      <c r="AL174" s="252">
        <v>0</v>
      </c>
      <c r="AM174" s="255">
        <v>0</v>
      </c>
      <c r="AN174" s="254">
        <v>0</v>
      </c>
      <c r="AO174" s="253">
        <v>0</v>
      </c>
    </row>
    <row r="175" spans="1:41" ht="18.75">
      <c r="A175" s="18">
        <v>520315</v>
      </c>
      <c r="B175" s="219">
        <v>165</v>
      </c>
      <c r="C175" s="19" t="s">
        <v>211</v>
      </c>
      <c r="D175" s="12">
        <f t="shared" si="14"/>
        <v>0</v>
      </c>
      <c r="E175" s="113">
        <v>0</v>
      </c>
      <c r="F175" s="252">
        <v>0</v>
      </c>
      <c r="G175" s="252">
        <v>0</v>
      </c>
      <c r="H175" s="252">
        <v>0</v>
      </c>
      <c r="I175" s="252">
        <v>0</v>
      </c>
      <c r="J175" s="252">
        <v>0</v>
      </c>
      <c r="K175" s="252">
        <v>0</v>
      </c>
      <c r="L175" s="253">
        <v>0</v>
      </c>
      <c r="M175" s="215">
        <f t="shared" si="15"/>
        <v>0</v>
      </c>
      <c r="N175" s="252">
        <v>0</v>
      </c>
      <c r="O175" s="252">
        <v>0</v>
      </c>
      <c r="P175" s="252">
        <v>0</v>
      </c>
      <c r="Q175" s="252">
        <v>0</v>
      </c>
      <c r="R175" s="252">
        <v>0</v>
      </c>
      <c r="S175" s="252">
        <v>0</v>
      </c>
      <c r="T175" s="252">
        <v>0</v>
      </c>
      <c r="U175" s="252">
        <v>0</v>
      </c>
      <c r="V175" s="252">
        <v>0</v>
      </c>
      <c r="W175" s="252">
        <v>0</v>
      </c>
      <c r="X175" s="252">
        <v>0</v>
      </c>
      <c r="Y175" s="253">
        <v>0</v>
      </c>
      <c r="Z175" s="12">
        <f t="shared" si="16"/>
        <v>0</v>
      </c>
      <c r="AA175" s="113">
        <v>0</v>
      </c>
      <c r="AB175" s="252">
        <v>0</v>
      </c>
      <c r="AC175" s="252">
        <v>0</v>
      </c>
      <c r="AD175" s="253">
        <v>0</v>
      </c>
      <c r="AE175" s="33">
        <v>0</v>
      </c>
      <c r="AF175" s="252">
        <v>0</v>
      </c>
      <c r="AG175" s="252">
        <v>0</v>
      </c>
      <c r="AH175" s="252">
        <v>0</v>
      </c>
      <c r="AI175" s="17">
        <f t="shared" si="18"/>
        <v>0</v>
      </c>
      <c r="AJ175" s="12">
        <f t="shared" si="17"/>
        <v>0</v>
      </c>
      <c r="AK175" s="113">
        <v>0</v>
      </c>
      <c r="AL175" s="252">
        <v>0</v>
      </c>
      <c r="AM175" s="255">
        <v>0</v>
      </c>
      <c r="AN175" s="254">
        <v>3099</v>
      </c>
      <c r="AO175" s="253">
        <v>5</v>
      </c>
    </row>
    <row r="176" spans="1:41" ht="30">
      <c r="A176" s="18">
        <v>520309</v>
      </c>
      <c r="B176" s="219">
        <v>166</v>
      </c>
      <c r="C176" s="19" t="s">
        <v>212</v>
      </c>
      <c r="D176" s="12">
        <f t="shared" si="14"/>
        <v>1380</v>
      </c>
      <c r="E176" s="113">
        <v>364</v>
      </c>
      <c r="F176" s="252">
        <v>0</v>
      </c>
      <c r="G176" s="252">
        <v>0</v>
      </c>
      <c r="H176" s="252">
        <v>0</v>
      </c>
      <c r="I176" s="252">
        <v>0</v>
      </c>
      <c r="J176" s="252">
        <v>0</v>
      </c>
      <c r="K176" s="252">
        <v>0</v>
      </c>
      <c r="L176" s="253">
        <v>1016</v>
      </c>
      <c r="M176" s="215">
        <f t="shared" si="15"/>
        <v>5264</v>
      </c>
      <c r="N176" s="252">
        <v>2224</v>
      </c>
      <c r="O176" s="252">
        <v>0</v>
      </c>
      <c r="P176" s="252">
        <v>0</v>
      </c>
      <c r="Q176" s="252">
        <v>0</v>
      </c>
      <c r="R176" s="252">
        <v>345</v>
      </c>
      <c r="S176" s="252">
        <v>0</v>
      </c>
      <c r="T176" s="252">
        <v>0</v>
      </c>
      <c r="U176" s="252">
        <v>0</v>
      </c>
      <c r="V176" s="252">
        <v>0</v>
      </c>
      <c r="W176" s="252">
        <v>0</v>
      </c>
      <c r="X176" s="252">
        <v>0</v>
      </c>
      <c r="Y176" s="253">
        <v>3040</v>
      </c>
      <c r="Z176" s="12">
        <f t="shared" si="16"/>
        <v>1</v>
      </c>
      <c r="AA176" s="113">
        <v>0</v>
      </c>
      <c r="AB176" s="252">
        <v>1</v>
      </c>
      <c r="AC176" s="252">
        <v>0</v>
      </c>
      <c r="AD176" s="253">
        <v>0</v>
      </c>
      <c r="AE176" s="33">
        <v>0</v>
      </c>
      <c r="AF176" s="252">
        <v>0</v>
      </c>
      <c r="AG176" s="252">
        <v>0</v>
      </c>
      <c r="AH176" s="252">
        <v>0</v>
      </c>
      <c r="AI176" s="17">
        <f t="shared" si="18"/>
        <v>0</v>
      </c>
      <c r="AJ176" s="12">
        <f t="shared" si="17"/>
        <v>0</v>
      </c>
      <c r="AK176" s="113">
        <v>0</v>
      </c>
      <c r="AL176" s="252">
        <v>0</v>
      </c>
      <c r="AM176" s="255">
        <v>0</v>
      </c>
      <c r="AN176" s="254">
        <v>0</v>
      </c>
      <c r="AO176" s="253">
        <v>0</v>
      </c>
    </row>
    <row r="177" spans="1:41" ht="18.75">
      <c r="A177" s="18">
        <v>520259</v>
      </c>
      <c r="B177" s="219">
        <v>167</v>
      </c>
      <c r="C177" s="19" t="s">
        <v>213</v>
      </c>
      <c r="D177" s="12">
        <f t="shared" si="14"/>
        <v>0</v>
      </c>
      <c r="E177" s="113">
        <v>0</v>
      </c>
      <c r="F177" s="252">
        <v>0</v>
      </c>
      <c r="G177" s="252">
        <v>0</v>
      </c>
      <c r="H177" s="252">
        <v>0</v>
      </c>
      <c r="I177" s="252">
        <v>0</v>
      </c>
      <c r="J177" s="252">
        <v>0</v>
      </c>
      <c r="K177" s="252">
        <v>0</v>
      </c>
      <c r="L177" s="253">
        <v>0</v>
      </c>
      <c r="M177" s="215">
        <f t="shared" si="15"/>
        <v>0</v>
      </c>
      <c r="N177" s="252">
        <v>0</v>
      </c>
      <c r="O177" s="252">
        <v>0</v>
      </c>
      <c r="P177" s="252">
        <v>0</v>
      </c>
      <c r="Q177" s="252">
        <v>0</v>
      </c>
      <c r="R177" s="252">
        <v>0</v>
      </c>
      <c r="S177" s="252">
        <v>0</v>
      </c>
      <c r="T177" s="252">
        <v>0</v>
      </c>
      <c r="U177" s="252">
        <v>0</v>
      </c>
      <c r="V177" s="252">
        <v>0</v>
      </c>
      <c r="W177" s="252">
        <v>0</v>
      </c>
      <c r="X177" s="252">
        <v>0</v>
      </c>
      <c r="Y177" s="253">
        <v>0</v>
      </c>
      <c r="Z177" s="12">
        <f t="shared" si="16"/>
        <v>0</v>
      </c>
      <c r="AA177" s="113">
        <v>0</v>
      </c>
      <c r="AB177" s="252">
        <v>0</v>
      </c>
      <c r="AC177" s="252">
        <v>0</v>
      </c>
      <c r="AD177" s="253">
        <v>0</v>
      </c>
      <c r="AE177" s="33">
        <v>0</v>
      </c>
      <c r="AF177" s="252">
        <v>0</v>
      </c>
      <c r="AG177" s="252">
        <v>0</v>
      </c>
      <c r="AH177" s="252">
        <v>0</v>
      </c>
      <c r="AI177" s="17">
        <f t="shared" si="18"/>
        <v>0</v>
      </c>
      <c r="AJ177" s="12">
        <f t="shared" si="17"/>
        <v>0</v>
      </c>
      <c r="AK177" s="113">
        <v>0</v>
      </c>
      <c r="AL177" s="252">
        <v>0</v>
      </c>
      <c r="AM177" s="255">
        <v>0</v>
      </c>
      <c r="AN177" s="254">
        <v>0</v>
      </c>
      <c r="AO177" s="253">
        <v>0</v>
      </c>
    </row>
    <row r="178" spans="1:41" ht="18.75">
      <c r="A178" s="18">
        <v>520392</v>
      </c>
      <c r="B178" s="219">
        <v>168</v>
      </c>
      <c r="C178" s="19" t="s">
        <v>214</v>
      </c>
      <c r="D178" s="12">
        <f t="shared" si="14"/>
        <v>3645</v>
      </c>
      <c r="E178" s="113">
        <v>977</v>
      </c>
      <c r="F178" s="252">
        <v>0</v>
      </c>
      <c r="G178" s="252">
        <v>0</v>
      </c>
      <c r="H178" s="252">
        <v>0</v>
      </c>
      <c r="I178" s="252">
        <v>0</v>
      </c>
      <c r="J178" s="252">
        <v>0</v>
      </c>
      <c r="K178" s="252">
        <v>0</v>
      </c>
      <c r="L178" s="253">
        <v>2668</v>
      </c>
      <c r="M178" s="215">
        <f t="shared" si="15"/>
        <v>2889</v>
      </c>
      <c r="N178" s="252">
        <v>1182</v>
      </c>
      <c r="O178" s="252">
        <v>0</v>
      </c>
      <c r="P178" s="252">
        <v>0</v>
      </c>
      <c r="Q178" s="252">
        <v>7052</v>
      </c>
      <c r="R178" s="252">
        <v>0</v>
      </c>
      <c r="S178" s="252">
        <v>0</v>
      </c>
      <c r="T178" s="252">
        <v>0</v>
      </c>
      <c r="U178" s="252">
        <v>0</v>
      </c>
      <c r="V178" s="252">
        <v>0</v>
      </c>
      <c r="W178" s="252">
        <v>0</v>
      </c>
      <c r="X178" s="252">
        <v>0</v>
      </c>
      <c r="Y178" s="253">
        <v>1707</v>
      </c>
      <c r="Z178" s="12">
        <f t="shared" si="16"/>
        <v>4</v>
      </c>
      <c r="AA178" s="113">
        <v>0</v>
      </c>
      <c r="AB178" s="252">
        <v>4</v>
      </c>
      <c r="AC178" s="252">
        <v>0</v>
      </c>
      <c r="AD178" s="253">
        <v>0</v>
      </c>
      <c r="AE178" s="33">
        <v>0</v>
      </c>
      <c r="AF178" s="252">
        <v>0</v>
      </c>
      <c r="AG178" s="252">
        <v>0</v>
      </c>
      <c r="AH178" s="252">
        <v>0</v>
      </c>
      <c r="AI178" s="17">
        <f t="shared" si="18"/>
        <v>0</v>
      </c>
      <c r="AJ178" s="12">
        <f t="shared" si="17"/>
        <v>0</v>
      </c>
      <c r="AK178" s="113">
        <v>0</v>
      </c>
      <c r="AL178" s="252">
        <v>0</v>
      </c>
      <c r="AM178" s="255">
        <v>0</v>
      </c>
      <c r="AN178" s="254">
        <v>0</v>
      </c>
      <c r="AO178" s="253">
        <v>0</v>
      </c>
    </row>
    <row r="179" spans="1:41" ht="30">
      <c r="A179" s="18">
        <v>520405</v>
      </c>
      <c r="B179" s="219">
        <v>169</v>
      </c>
      <c r="C179" s="19" t="s">
        <v>215</v>
      </c>
      <c r="D179" s="12">
        <f t="shared" si="14"/>
        <v>3456</v>
      </c>
      <c r="E179" s="113">
        <v>0</v>
      </c>
      <c r="F179" s="252">
        <v>0</v>
      </c>
      <c r="G179" s="252">
        <v>0</v>
      </c>
      <c r="H179" s="252">
        <v>0</v>
      </c>
      <c r="I179" s="252">
        <v>0</v>
      </c>
      <c r="J179" s="252">
        <v>0</v>
      </c>
      <c r="K179" s="252">
        <v>0</v>
      </c>
      <c r="L179" s="253">
        <v>3456</v>
      </c>
      <c r="M179" s="215">
        <f t="shared" si="15"/>
        <v>2584</v>
      </c>
      <c r="N179" s="252">
        <v>0</v>
      </c>
      <c r="O179" s="252">
        <v>0</v>
      </c>
      <c r="P179" s="252">
        <v>0</v>
      </c>
      <c r="Q179" s="252">
        <v>0</v>
      </c>
      <c r="R179" s="252">
        <v>0</v>
      </c>
      <c r="S179" s="252">
        <v>0</v>
      </c>
      <c r="T179" s="252">
        <v>0</v>
      </c>
      <c r="U179" s="252">
        <v>0</v>
      </c>
      <c r="V179" s="252">
        <v>0</v>
      </c>
      <c r="W179" s="252">
        <v>0</v>
      </c>
      <c r="X179" s="252">
        <v>0</v>
      </c>
      <c r="Y179" s="253">
        <v>2584</v>
      </c>
      <c r="Z179" s="12">
        <f t="shared" si="16"/>
        <v>28</v>
      </c>
      <c r="AA179" s="113">
        <v>0</v>
      </c>
      <c r="AB179" s="252">
        <v>28</v>
      </c>
      <c r="AC179" s="252">
        <v>0</v>
      </c>
      <c r="AD179" s="253">
        <v>0</v>
      </c>
      <c r="AE179" s="33">
        <v>0</v>
      </c>
      <c r="AF179" s="252">
        <v>0</v>
      </c>
      <c r="AG179" s="252">
        <v>0</v>
      </c>
      <c r="AH179" s="252">
        <v>0</v>
      </c>
      <c r="AI179" s="17">
        <f t="shared" si="18"/>
        <v>0</v>
      </c>
      <c r="AJ179" s="12">
        <f t="shared" si="17"/>
        <v>0</v>
      </c>
      <c r="AK179" s="113">
        <v>0</v>
      </c>
      <c r="AL179" s="252">
        <v>0</v>
      </c>
      <c r="AM179" s="255">
        <v>0</v>
      </c>
      <c r="AN179" s="254">
        <v>0</v>
      </c>
      <c r="AO179" s="253">
        <v>0</v>
      </c>
    </row>
    <row r="180" spans="1:41" ht="18.75">
      <c r="A180" s="18">
        <v>520287</v>
      </c>
      <c r="B180" s="219">
        <v>170</v>
      </c>
      <c r="C180" s="19" t="s">
        <v>216</v>
      </c>
      <c r="D180" s="12">
        <f t="shared" si="14"/>
        <v>2637</v>
      </c>
      <c r="E180" s="113">
        <v>0</v>
      </c>
      <c r="F180" s="252">
        <v>0</v>
      </c>
      <c r="G180" s="252">
        <v>0</v>
      </c>
      <c r="H180" s="252">
        <v>0</v>
      </c>
      <c r="I180" s="252">
        <v>0</v>
      </c>
      <c r="J180" s="252">
        <v>0</v>
      </c>
      <c r="K180" s="252">
        <v>0</v>
      </c>
      <c r="L180" s="253">
        <v>2637</v>
      </c>
      <c r="M180" s="215">
        <f t="shared" si="15"/>
        <v>1379</v>
      </c>
      <c r="N180" s="252">
        <v>0</v>
      </c>
      <c r="O180" s="252">
        <v>0</v>
      </c>
      <c r="P180" s="252">
        <v>0</v>
      </c>
      <c r="Q180" s="252">
        <v>0</v>
      </c>
      <c r="R180" s="252">
        <v>0</v>
      </c>
      <c r="S180" s="252">
        <v>0</v>
      </c>
      <c r="T180" s="252">
        <v>0</v>
      </c>
      <c r="U180" s="252">
        <v>0</v>
      </c>
      <c r="V180" s="252">
        <v>0</v>
      </c>
      <c r="W180" s="252">
        <v>0</v>
      </c>
      <c r="X180" s="252">
        <v>0</v>
      </c>
      <c r="Y180" s="253">
        <v>1379</v>
      </c>
      <c r="Z180" s="12">
        <f t="shared" si="16"/>
        <v>8</v>
      </c>
      <c r="AA180" s="113">
        <v>0</v>
      </c>
      <c r="AB180" s="252">
        <v>8</v>
      </c>
      <c r="AC180" s="252">
        <v>0</v>
      </c>
      <c r="AD180" s="253">
        <v>0</v>
      </c>
      <c r="AE180" s="33">
        <v>0</v>
      </c>
      <c r="AF180" s="252">
        <v>0</v>
      </c>
      <c r="AG180" s="252">
        <v>0</v>
      </c>
      <c r="AH180" s="252">
        <v>0</v>
      </c>
      <c r="AI180" s="17">
        <f t="shared" si="18"/>
        <v>0</v>
      </c>
      <c r="AJ180" s="12">
        <f t="shared" si="17"/>
        <v>0</v>
      </c>
      <c r="AK180" s="113">
        <v>0</v>
      </c>
      <c r="AL180" s="252">
        <v>0</v>
      </c>
      <c r="AM180" s="255">
        <v>0</v>
      </c>
      <c r="AN180" s="254">
        <v>0</v>
      </c>
      <c r="AO180" s="253">
        <v>0</v>
      </c>
    </row>
    <row r="181" spans="1:41" ht="18.75">
      <c r="A181" s="18">
        <v>520246</v>
      </c>
      <c r="B181" s="219">
        <v>171</v>
      </c>
      <c r="C181" s="19" t="s">
        <v>217</v>
      </c>
      <c r="D181" s="12">
        <f t="shared" si="14"/>
        <v>762</v>
      </c>
      <c r="E181" s="113">
        <v>0</v>
      </c>
      <c r="F181" s="252">
        <v>0</v>
      </c>
      <c r="G181" s="252">
        <v>0</v>
      </c>
      <c r="H181" s="252">
        <v>0</v>
      </c>
      <c r="I181" s="252">
        <v>0</v>
      </c>
      <c r="J181" s="252">
        <v>0</v>
      </c>
      <c r="K181" s="252">
        <v>0</v>
      </c>
      <c r="L181" s="253">
        <v>762</v>
      </c>
      <c r="M181" s="215">
        <f t="shared" si="15"/>
        <v>586</v>
      </c>
      <c r="N181" s="252">
        <v>0</v>
      </c>
      <c r="O181" s="252">
        <v>0</v>
      </c>
      <c r="P181" s="252">
        <v>0</v>
      </c>
      <c r="Q181" s="252">
        <v>0</v>
      </c>
      <c r="R181" s="252">
        <v>0</v>
      </c>
      <c r="S181" s="252">
        <v>0</v>
      </c>
      <c r="T181" s="252">
        <v>0</v>
      </c>
      <c r="U181" s="252">
        <v>0</v>
      </c>
      <c r="V181" s="252">
        <v>0</v>
      </c>
      <c r="W181" s="252">
        <v>0</v>
      </c>
      <c r="X181" s="252">
        <v>0</v>
      </c>
      <c r="Y181" s="253">
        <v>586</v>
      </c>
      <c r="Z181" s="12">
        <f t="shared" si="16"/>
        <v>2</v>
      </c>
      <c r="AA181" s="113">
        <v>0</v>
      </c>
      <c r="AB181" s="252">
        <v>2</v>
      </c>
      <c r="AC181" s="252">
        <v>0</v>
      </c>
      <c r="AD181" s="253">
        <v>0</v>
      </c>
      <c r="AE181" s="33">
        <v>0</v>
      </c>
      <c r="AF181" s="252">
        <v>0</v>
      </c>
      <c r="AG181" s="252">
        <v>0</v>
      </c>
      <c r="AH181" s="252">
        <v>0</v>
      </c>
      <c r="AI181" s="17">
        <f t="shared" si="18"/>
        <v>0</v>
      </c>
      <c r="AJ181" s="12">
        <f t="shared" si="17"/>
        <v>0</v>
      </c>
      <c r="AK181" s="113">
        <v>0</v>
      </c>
      <c r="AL181" s="252">
        <v>0</v>
      </c>
      <c r="AM181" s="255">
        <v>0</v>
      </c>
      <c r="AN181" s="254">
        <v>0</v>
      </c>
      <c r="AO181" s="253">
        <v>0</v>
      </c>
    </row>
    <row r="182" spans="1:41" ht="18.75">
      <c r="A182" s="18">
        <v>520285</v>
      </c>
      <c r="B182" s="219">
        <v>172</v>
      </c>
      <c r="C182" s="19" t="s">
        <v>218</v>
      </c>
      <c r="D182" s="12">
        <f t="shared" si="14"/>
        <v>1027</v>
      </c>
      <c r="E182" s="113">
        <v>1027</v>
      </c>
      <c r="F182" s="252">
        <v>0</v>
      </c>
      <c r="G182" s="252">
        <v>0</v>
      </c>
      <c r="H182" s="252">
        <v>0</v>
      </c>
      <c r="I182" s="252">
        <v>0</v>
      </c>
      <c r="J182" s="252">
        <v>0</v>
      </c>
      <c r="K182" s="252">
        <v>0</v>
      </c>
      <c r="L182" s="253">
        <v>0</v>
      </c>
      <c r="M182" s="215">
        <f t="shared" si="15"/>
        <v>760</v>
      </c>
      <c r="N182" s="252">
        <v>760</v>
      </c>
      <c r="O182" s="252">
        <v>0</v>
      </c>
      <c r="P182" s="252">
        <v>0</v>
      </c>
      <c r="Q182" s="252">
        <v>0</v>
      </c>
      <c r="R182" s="252">
        <v>0</v>
      </c>
      <c r="S182" s="252">
        <v>0</v>
      </c>
      <c r="T182" s="252">
        <v>0</v>
      </c>
      <c r="U182" s="252">
        <v>0</v>
      </c>
      <c r="V182" s="252">
        <v>0</v>
      </c>
      <c r="W182" s="252">
        <v>0</v>
      </c>
      <c r="X182" s="252">
        <v>0</v>
      </c>
      <c r="Y182" s="253">
        <v>0</v>
      </c>
      <c r="Z182" s="12">
        <f t="shared" si="16"/>
        <v>121</v>
      </c>
      <c r="AA182" s="113">
        <v>121</v>
      </c>
      <c r="AB182" s="252">
        <v>0</v>
      </c>
      <c r="AC182" s="252">
        <v>0</v>
      </c>
      <c r="AD182" s="253">
        <v>0</v>
      </c>
      <c r="AE182" s="33">
        <v>0</v>
      </c>
      <c r="AF182" s="252">
        <v>0</v>
      </c>
      <c r="AG182" s="252">
        <v>0</v>
      </c>
      <c r="AH182" s="252">
        <v>0</v>
      </c>
      <c r="AI182" s="17">
        <f t="shared" si="18"/>
        <v>0</v>
      </c>
      <c r="AJ182" s="12">
        <f t="shared" si="17"/>
        <v>0</v>
      </c>
      <c r="AK182" s="113">
        <v>0</v>
      </c>
      <c r="AL182" s="252">
        <v>0</v>
      </c>
      <c r="AM182" s="255">
        <v>0</v>
      </c>
      <c r="AN182" s="254">
        <v>0</v>
      </c>
      <c r="AO182" s="253">
        <v>0</v>
      </c>
    </row>
    <row r="183" spans="1:41" ht="18.75">
      <c r="A183" s="18">
        <v>520263</v>
      </c>
      <c r="B183" s="219">
        <v>173</v>
      </c>
      <c r="C183" s="19" t="s">
        <v>219</v>
      </c>
      <c r="D183" s="12">
        <f t="shared" si="14"/>
        <v>0</v>
      </c>
      <c r="E183" s="113">
        <v>0</v>
      </c>
      <c r="F183" s="252">
        <v>0</v>
      </c>
      <c r="G183" s="252">
        <v>0</v>
      </c>
      <c r="H183" s="252">
        <v>0</v>
      </c>
      <c r="I183" s="252">
        <v>0</v>
      </c>
      <c r="J183" s="252">
        <v>0</v>
      </c>
      <c r="K183" s="252">
        <v>0</v>
      </c>
      <c r="L183" s="253">
        <v>0</v>
      </c>
      <c r="M183" s="215">
        <f t="shared" si="15"/>
        <v>0</v>
      </c>
      <c r="N183" s="252">
        <v>0</v>
      </c>
      <c r="O183" s="252">
        <v>0</v>
      </c>
      <c r="P183" s="252">
        <v>0</v>
      </c>
      <c r="Q183" s="252">
        <v>0</v>
      </c>
      <c r="R183" s="252">
        <v>0</v>
      </c>
      <c r="S183" s="252">
        <v>0</v>
      </c>
      <c r="T183" s="252">
        <v>0</v>
      </c>
      <c r="U183" s="252">
        <v>0</v>
      </c>
      <c r="V183" s="252">
        <v>0</v>
      </c>
      <c r="W183" s="252">
        <v>0</v>
      </c>
      <c r="X183" s="252">
        <v>0</v>
      </c>
      <c r="Y183" s="253">
        <v>0</v>
      </c>
      <c r="Z183" s="12">
        <f t="shared" si="16"/>
        <v>0</v>
      </c>
      <c r="AA183" s="113">
        <v>0</v>
      </c>
      <c r="AB183" s="252">
        <v>0</v>
      </c>
      <c r="AC183" s="252">
        <v>0</v>
      </c>
      <c r="AD183" s="253">
        <v>0</v>
      </c>
      <c r="AE183" s="33">
        <v>0</v>
      </c>
      <c r="AF183" s="252">
        <v>0</v>
      </c>
      <c r="AG183" s="252">
        <v>0</v>
      </c>
      <c r="AH183" s="252">
        <v>0</v>
      </c>
      <c r="AI183" s="17">
        <f t="shared" si="18"/>
        <v>0</v>
      </c>
      <c r="AJ183" s="12">
        <f t="shared" si="17"/>
        <v>0</v>
      </c>
      <c r="AK183" s="113">
        <v>0</v>
      </c>
      <c r="AL183" s="252">
        <v>0</v>
      </c>
      <c r="AM183" s="255">
        <v>0</v>
      </c>
      <c r="AN183" s="254">
        <v>1823</v>
      </c>
      <c r="AO183" s="253">
        <v>0</v>
      </c>
    </row>
    <row r="184" spans="1:41" ht="18.75">
      <c r="A184" s="18">
        <v>520252</v>
      </c>
      <c r="B184" s="219">
        <v>174</v>
      </c>
      <c r="C184" s="19" t="s">
        <v>220</v>
      </c>
      <c r="D184" s="12">
        <f t="shared" si="14"/>
        <v>6</v>
      </c>
      <c r="E184" s="113">
        <v>6</v>
      </c>
      <c r="F184" s="252">
        <v>0</v>
      </c>
      <c r="G184" s="252">
        <v>0</v>
      </c>
      <c r="H184" s="252">
        <v>0</v>
      </c>
      <c r="I184" s="252">
        <v>0</v>
      </c>
      <c r="J184" s="252">
        <v>0</v>
      </c>
      <c r="K184" s="252">
        <v>0</v>
      </c>
      <c r="L184" s="253">
        <v>0</v>
      </c>
      <c r="M184" s="215">
        <f t="shared" si="15"/>
        <v>217</v>
      </c>
      <c r="N184" s="252">
        <v>217</v>
      </c>
      <c r="O184" s="252">
        <v>0</v>
      </c>
      <c r="P184" s="252">
        <v>0</v>
      </c>
      <c r="Q184" s="252">
        <v>0</v>
      </c>
      <c r="R184" s="252">
        <v>0</v>
      </c>
      <c r="S184" s="252">
        <v>0</v>
      </c>
      <c r="T184" s="252">
        <v>0</v>
      </c>
      <c r="U184" s="252">
        <v>0</v>
      </c>
      <c r="V184" s="252">
        <v>0</v>
      </c>
      <c r="W184" s="252">
        <v>0</v>
      </c>
      <c r="X184" s="252">
        <v>0</v>
      </c>
      <c r="Y184" s="253">
        <v>0</v>
      </c>
      <c r="Z184" s="12">
        <f t="shared" si="16"/>
        <v>0</v>
      </c>
      <c r="AA184" s="113">
        <v>0</v>
      </c>
      <c r="AB184" s="252">
        <v>0</v>
      </c>
      <c r="AC184" s="252">
        <v>0</v>
      </c>
      <c r="AD184" s="253">
        <v>0</v>
      </c>
      <c r="AE184" s="33">
        <v>0</v>
      </c>
      <c r="AF184" s="252">
        <v>0</v>
      </c>
      <c r="AG184" s="252">
        <v>0</v>
      </c>
      <c r="AH184" s="252">
        <v>0</v>
      </c>
      <c r="AI184" s="17">
        <f t="shared" si="18"/>
        <v>0</v>
      </c>
      <c r="AJ184" s="12">
        <f t="shared" si="17"/>
        <v>0</v>
      </c>
      <c r="AK184" s="113">
        <v>0</v>
      </c>
      <c r="AL184" s="252">
        <v>0</v>
      </c>
      <c r="AM184" s="255">
        <v>0</v>
      </c>
      <c r="AN184" s="254">
        <v>0</v>
      </c>
      <c r="AO184" s="253">
        <v>0</v>
      </c>
    </row>
    <row r="185" spans="1:41" ht="18.75">
      <c r="A185" s="18">
        <v>520404</v>
      </c>
      <c r="B185" s="219">
        <v>175</v>
      </c>
      <c r="C185" s="19" t="s">
        <v>221</v>
      </c>
      <c r="D185" s="12">
        <f t="shared" si="14"/>
        <v>0</v>
      </c>
      <c r="E185" s="113">
        <v>0</v>
      </c>
      <c r="F185" s="252">
        <v>0</v>
      </c>
      <c r="G185" s="252">
        <v>0</v>
      </c>
      <c r="H185" s="252">
        <v>0</v>
      </c>
      <c r="I185" s="252">
        <v>0</v>
      </c>
      <c r="J185" s="252">
        <v>0</v>
      </c>
      <c r="K185" s="252">
        <v>0</v>
      </c>
      <c r="L185" s="253">
        <v>0</v>
      </c>
      <c r="M185" s="215">
        <f t="shared" si="15"/>
        <v>0</v>
      </c>
      <c r="N185" s="252">
        <v>0</v>
      </c>
      <c r="O185" s="252">
        <v>0</v>
      </c>
      <c r="P185" s="252">
        <v>0</v>
      </c>
      <c r="Q185" s="252">
        <v>0</v>
      </c>
      <c r="R185" s="252">
        <v>0</v>
      </c>
      <c r="S185" s="252">
        <v>0</v>
      </c>
      <c r="T185" s="252">
        <v>0</v>
      </c>
      <c r="U185" s="252">
        <v>0</v>
      </c>
      <c r="V185" s="252">
        <v>0</v>
      </c>
      <c r="W185" s="252">
        <v>0</v>
      </c>
      <c r="X185" s="252">
        <v>0</v>
      </c>
      <c r="Y185" s="253">
        <v>0</v>
      </c>
      <c r="Z185" s="12">
        <f t="shared" si="16"/>
        <v>0</v>
      </c>
      <c r="AA185" s="113">
        <v>0</v>
      </c>
      <c r="AB185" s="252">
        <v>0</v>
      </c>
      <c r="AC185" s="252">
        <v>0</v>
      </c>
      <c r="AD185" s="253">
        <v>0</v>
      </c>
      <c r="AE185" s="33">
        <v>43</v>
      </c>
      <c r="AF185" s="252">
        <v>0</v>
      </c>
      <c r="AG185" s="252">
        <v>0</v>
      </c>
      <c r="AH185" s="252">
        <v>0</v>
      </c>
      <c r="AI185" s="17">
        <f t="shared" si="18"/>
        <v>43</v>
      </c>
      <c r="AJ185" s="12">
        <f t="shared" si="17"/>
        <v>0</v>
      </c>
      <c r="AK185" s="113">
        <v>0</v>
      </c>
      <c r="AL185" s="252">
        <v>0</v>
      </c>
      <c r="AM185" s="255">
        <v>0</v>
      </c>
      <c r="AN185" s="254">
        <v>0</v>
      </c>
      <c r="AO185" s="253">
        <v>0</v>
      </c>
    </row>
    <row r="186" spans="1:41" ht="18.75">
      <c r="A186" s="18">
        <v>520317</v>
      </c>
      <c r="B186" s="219">
        <v>176</v>
      </c>
      <c r="C186" s="19" t="s">
        <v>222</v>
      </c>
      <c r="D186" s="12">
        <f t="shared" si="14"/>
        <v>0</v>
      </c>
      <c r="E186" s="113">
        <v>0</v>
      </c>
      <c r="F186" s="252">
        <v>0</v>
      </c>
      <c r="G186" s="252">
        <v>0</v>
      </c>
      <c r="H186" s="252">
        <v>0</v>
      </c>
      <c r="I186" s="252">
        <v>0</v>
      </c>
      <c r="J186" s="252">
        <v>0</v>
      </c>
      <c r="K186" s="252">
        <v>0</v>
      </c>
      <c r="L186" s="253">
        <v>0</v>
      </c>
      <c r="M186" s="215">
        <f t="shared" si="15"/>
        <v>0</v>
      </c>
      <c r="N186" s="252">
        <v>0</v>
      </c>
      <c r="O186" s="252">
        <v>0</v>
      </c>
      <c r="P186" s="252">
        <v>0</v>
      </c>
      <c r="Q186" s="252">
        <v>1304</v>
      </c>
      <c r="R186" s="252">
        <v>0</v>
      </c>
      <c r="S186" s="252">
        <v>0</v>
      </c>
      <c r="T186" s="252">
        <v>0</v>
      </c>
      <c r="U186" s="252">
        <v>0</v>
      </c>
      <c r="V186" s="252">
        <v>0</v>
      </c>
      <c r="W186" s="252">
        <v>0</v>
      </c>
      <c r="X186" s="252">
        <v>0</v>
      </c>
      <c r="Y186" s="253">
        <v>0</v>
      </c>
      <c r="Z186" s="12">
        <f t="shared" si="16"/>
        <v>0</v>
      </c>
      <c r="AA186" s="113">
        <v>0</v>
      </c>
      <c r="AB186" s="252">
        <v>0</v>
      </c>
      <c r="AC186" s="252">
        <v>0</v>
      </c>
      <c r="AD186" s="253">
        <v>0</v>
      </c>
      <c r="AE186" s="33">
        <v>0</v>
      </c>
      <c r="AF186" s="252">
        <v>0</v>
      </c>
      <c r="AG186" s="252">
        <v>0</v>
      </c>
      <c r="AH186" s="252">
        <v>0</v>
      </c>
      <c r="AI186" s="17">
        <f t="shared" si="18"/>
        <v>0</v>
      </c>
      <c r="AJ186" s="12">
        <f t="shared" si="17"/>
        <v>47</v>
      </c>
      <c r="AK186" s="113">
        <v>47</v>
      </c>
      <c r="AL186" s="252">
        <v>0</v>
      </c>
      <c r="AM186" s="255">
        <v>0</v>
      </c>
      <c r="AN186" s="254">
        <v>0</v>
      </c>
      <c r="AO186" s="253">
        <v>0</v>
      </c>
    </row>
    <row r="187" spans="1:41" ht="18.75">
      <c r="A187" s="18">
        <v>520312</v>
      </c>
      <c r="B187" s="219">
        <v>177</v>
      </c>
      <c r="C187" s="19" t="s">
        <v>223</v>
      </c>
      <c r="D187" s="12">
        <f t="shared" si="14"/>
        <v>1770</v>
      </c>
      <c r="E187" s="113">
        <v>0</v>
      </c>
      <c r="F187" s="252">
        <v>0</v>
      </c>
      <c r="G187" s="252">
        <v>0</v>
      </c>
      <c r="H187" s="252">
        <v>0</v>
      </c>
      <c r="I187" s="252">
        <v>0</v>
      </c>
      <c r="J187" s="252">
        <v>0</v>
      </c>
      <c r="K187" s="252">
        <v>0</v>
      </c>
      <c r="L187" s="253">
        <v>1770</v>
      </c>
      <c r="M187" s="215">
        <f t="shared" si="15"/>
        <v>1950</v>
      </c>
      <c r="N187" s="252">
        <v>0</v>
      </c>
      <c r="O187" s="252">
        <v>0</v>
      </c>
      <c r="P187" s="252">
        <v>0</v>
      </c>
      <c r="Q187" s="252">
        <v>0</v>
      </c>
      <c r="R187" s="252">
        <v>0</v>
      </c>
      <c r="S187" s="252">
        <v>0</v>
      </c>
      <c r="T187" s="252">
        <v>0</v>
      </c>
      <c r="U187" s="252">
        <v>0</v>
      </c>
      <c r="V187" s="252">
        <v>0</v>
      </c>
      <c r="W187" s="252">
        <v>0</v>
      </c>
      <c r="X187" s="252">
        <v>0</v>
      </c>
      <c r="Y187" s="253">
        <v>1950</v>
      </c>
      <c r="Z187" s="12">
        <f t="shared" si="16"/>
        <v>1</v>
      </c>
      <c r="AA187" s="113">
        <v>0</v>
      </c>
      <c r="AB187" s="252">
        <v>1</v>
      </c>
      <c r="AC187" s="252">
        <v>0</v>
      </c>
      <c r="AD187" s="253">
        <v>0</v>
      </c>
      <c r="AE187" s="33">
        <v>0</v>
      </c>
      <c r="AF187" s="252">
        <v>0</v>
      </c>
      <c r="AG187" s="252">
        <v>0</v>
      </c>
      <c r="AH187" s="252">
        <v>0</v>
      </c>
      <c r="AI187" s="17">
        <f t="shared" si="18"/>
        <v>0</v>
      </c>
      <c r="AJ187" s="12">
        <f t="shared" si="17"/>
        <v>0</v>
      </c>
      <c r="AK187" s="113">
        <v>0</v>
      </c>
      <c r="AL187" s="252">
        <v>0</v>
      </c>
      <c r="AM187" s="255">
        <v>0</v>
      </c>
      <c r="AN187" s="254">
        <v>0</v>
      </c>
      <c r="AO187" s="253">
        <v>0</v>
      </c>
    </row>
    <row r="188" spans="1:41" ht="18.75">
      <c r="A188" s="18">
        <v>520365</v>
      </c>
      <c r="B188" s="219">
        <v>178</v>
      </c>
      <c r="C188" s="19" t="s">
        <v>224</v>
      </c>
      <c r="D188" s="12">
        <f t="shared" si="14"/>
        <v>87</v>
      </c>
      <c r="E188" s="113">
        <v>87</v>
      </c>
      <c r="F188" s="252">
        <v>0</v>
      </c>
      <c r="G188" s="252">
        <v>0</v>
      </c>
      <c r="H188" s="252">
        <v>0</v>
      </c>
      <c r="I188" s="252">
        <v>0</v>
      </c>
      <c r="J188" s="252">
        <v>0</v>
      </c>
      <c r="K188" s="252">
        <v>0</v>
      </c>
      <c r="L188" s="253">
        <v>0</v>
      </c>
      <c r="M188" s="215">
        <f t="shared" si="15"/>
        <v>42</v>
      </c>
      <c r="N188" s="252">
        <v>42</v>
      </c>
      <c r="O188" s="252">
        <v>0</v>
      </c>
      <c r="P188" s="252">
        <v>0</v>
      </c>
      <c r="Q188" s="252">
        <v>0</v>
      </c>
      <c r="R188" s="252">
        <v>0</v>
      </c>
      <c r="S188" s="252">
        <v>0</v>
      </c>
      <c r="T188" s="252">
        <v>0</v>
      </c>
      <c r="U188" s="252">
        <v>0</v>
      </c>
      <c r="V188" s="252">
        <v>0</v>
      </c>
      <c r="W188" s="252">
        <v>0</v>
      </c>
      <c r="X188" s="252">
        <v>0</v>
      </c>
      <c r="Y188" s="253">
        <v>0</v>
      </c>
      <c r="Z188" s="12">
        <f t="shared" si="16"/>
        <v>0</v>
      </c>
      <c r="AA188" s="113">
        <v>0</v>
      </c>
      <c r="AB188" s="252">
        <v>0</v>
      </c>
      <c r="AC188" s="252">
        <v>0</v>
      </c>
      <c r="AD188" s="253">
        <v>0</v>
      </c>
      <c r="AE188" s="33">
        <v>0</v>
      </c>
      <c r="AF188" s="252">
        <v>0</v>
      </c>
      <c r="AG188" s="252">
        <v>0</v>
      </c>
      <c r="AH188" s="252">
        <v>0</v>
      </c>
      <c r="AI188" s="17">
        <f t="shared" si="18"/>
        <v>0</v>
      </c>
      <c r="AJ188" s="12">
        <f t="shared" si="17"/>
        <v>0</v>
      </c>
      <c r="AK188" s="113">
        <v>0</v>
      </c>
      <c r="AL188" s="252">
        <v>0</v>
      </c>
      <c r="AM188" s="255">
        <v>0</v>
      </c>
      <c r="AN188" s="254">
        <v>0</v>
      </c>
      <c r="AO188" s="253">
        <v>0</v>
      </c>
    </row>
    <row r="189" spans="1:41" ht="18.75">
      <c r="A189" s="18">
        <v>520354</v>
      </c>
      <c r="B189" s="219">
        <v>179</v>
      </c>
      <c r="C189" s="19" t="s">
        <v>225</v>
      </c>
      <c r="D189" s="12">
        <f t="shared" si="14"/>
        <v>0</v>
      </c>
      <c r="E189" s="113">
        <v>0</v>
      </c>
      <c r="F189" s="252">
        <v>0</v>
      </c>
      <c r="G189" s="252">
        <v>0</v>
      </c>
      <c r="H189" s="252">
        <v>0</v>
      </c>
      <c r="I189" s="252">
        <v>0</v>
      </c>
      <c r="J189" s="252">
        <v>0</v>
      </c>
      <c r="K189" s="252">
        <v>0</v>
      </c>
      <c r="L189" s="253">
        <v>0</v>
      </c>
      <c r="M189" s="215">
        <f t="shared" si="15"/>
        <v>643</v>
      </c>
      <c r="N189" s="252">
        <v>0</v>
      </c>
      <c r="O189" s="252">
        <v>0</v>
      </c>
      <c r="P189" s="252">
        <v>0</v>
      </c>
      <c r="Q189" s="252">
        <v>0</v>
      </c>
      <c r="R189" s="252">
        <v>0</v>
      </c>
      <c r="S189" s="252">
        <v>0</v>
      </c>
      <c r="T189" s="252">
        <v>0</v>
      </c>
      <c r="U189" s="252">
        <v>0</v>
      </c>
      <c r="V189" s="252">
        <v>0</v>
      </c>
      <c r="W189" s="252">
        <v>0</v>
      </c>
      <c r="X189" s="252">
        <v>643</v>
      </c>
      <c r="Y189" s="253">
        <v>0</v>
      </c>
      <c r="Z189" s="12">
        <f t="shared" si="16"/>
        <v>0</v>
      </c>
      <c r="AA189" s="113">
        <v>0</v>
      </c>
      <c r="AB189" s="252">
        <v>0</v>
      </c>
      <c r="AC189" s="252">
        <v>0</v>
      </c>
      <c r="AD189" s="253">
        <v>0</v>
      </c>
      <c r="AE189" s="33">
        <v>0</v>
      </c>
      <c r="AF189" s="252">
        <v>0</v>
      </c>
      <c r="AG189" s="252">
        <v>0</v>
      </c>
      <c r="AH189" s="252">
        <v>0</v>
      </c>
      <c r="AI189" s="17">
        <f t="shared" si="18"/>
        <v>0</v>
      </c>
      <c r="AJ189" s="12">
        <f t="shared" si="17"/>
        <v>0</v>
      </c>
      <c r="AK189" s="113">
        <v>0</v>
      </c>
      <c r="AL189" s="252">
        <v>0</v>
      </c>
      <c r="AM189" s="255">
        <v>0</v>
      </c>
      <c r="AN189" s="254">
        <v>0</v>
      </c>
      <c r="AO189" s="253">
        <v>0</v>
      </c>
    </row>
    <row r="190" spans="1:41" ht="18.75">
      <c r="A190" s="18">
        <v>520410</v>
      </c>
      <c r="B190" s="219">
        <v>180</v>
      </c>
      <c r="C190" s="19" t="s">
        <v>226</v>
      </c>
      <c r="D190" s="12">
        <f t="shared" si="14"/>
        <v>0</v>
      </c>
      <c r="E190" s="113">
        <v>0</v>
      </c>
      <c r="F190" s="252">
        <v>0</v>
      </c>
      <c r="G190" s="252">
        <v>0</v>
      </c>
      <c r="H190" s="252">
        <v>0</v>
      </c>
      <c r="I190" s="252">
        <v>0</v>
      </c>
      <c r="J190" s="252">
        <v>0</v>
      </c>
      <c r="K190" s="252">
        <v>0</v>
      </c>
      <c r="L190" s="253">
        <v>0</v>
      </c>
      <c r="M190" s="215">
        <f t="shared" si="15"/>
        <v>135</v>
      </c>
      <c r="N190" s="252">
        <v>0</v>
      </c>
      <c r="O190" s="252">
        <v>0</v>
      </c>
      <c r="P190" s="252">
        <v>0</v>
      </c>
      <c r="Q190" s="252">
        <v>0</v>
      </c>
      <c r="R190" s="252">
        <v>0</v>
      </c>
      <c r="S190" s="252">
        <v>0</v>
      </c>
      <c r="T190" s="252">
        <v>0</v>
      </c>
      <c r="U190" s="252">
        <v>0</v>
      </c>
      <c r="V190" s="252">
        <v>0</v>
      </c>
      <c r="W190" s="252">
        <v>0</v>
      </c>
      <c r="X190" s="252">
        <v>135</v>
      </c>
      <c r="Y190" s="253">
        <v>0</v>
      </c>
      <c r="Z190" s="12">
        <f t="shared" si="16"/>
        <v>0</v>
      </c>
      <c r="AA190" s="113">
        <v>0</v>
      </c>
      <c r="AB190" s="252">
        <v>0</v>
      </c>
      <c r="AC190" s="252">
        <v>0</v>
      </c>
      <c r="AD190" s="253">
        <v>0</v>
      </c>
      <c r="AE190" s="33">
        <v>0</v>
      </c>
      <c r="AF190" s="252">
        <v>0</v>
      </c>
      <c r="AG190" s="252">
        <v>0</v>
      </c>
      <c r="AH190" s="252">
        <v>0</v>
      </c>
      <c r="AI190" s="17">
        <f t="shared" si="18"/>
        <v>0</v>
      </c>
      <c r="AJ190" s="12">
        <f t="shared" si="17"/>
        <v>0</v>
      </c>
      <c r="AK190" s="113">
        <v>0</v>
      </c>
      <c r="AL190" s="252">
        <v>0</v>
      </c>
      <c r="AM190" s="255">
        <v>0</v>
      </c>
      <c r="AN190" s="254">
        <v>0</v>
      </c>
      <c r="AO190" s="253">
        <v>0</v>
      </c>
    </row>
    <row r="191" spans="1:41" ht="18.75">
      <c r="A191" s="18">
        <v>520382</v>
      </c>
      <c r="B191" s="219">
        <v>181</v>
      </c>
      <c r="C191" s="19" t="s">
        <v>227</v>
      </c>
      <c r="D191" s="12">
        <f t="shared" si="14"/>
        <v>0</v>
      </c>
      <c r="E191" s="113">
        <v>0</v>
      </c>
      <c r="F191" s="252">
        <v>0</v>
      </c>
      <c r="G191" s="252">
        <v>0</v>
      </c>
      <c r="H191" s="252">
        <v>0</v>
      </c>
      <c r="I191" s="252">
        <v>0</v>
      </c>
      <c r="J191" s="252">
        <v>0</v>
      </c>
      <c r="K191" s="252">
        <v>0</v>
      </c>
      <c r="L191" s="253">
        <v>0</v>
      </c>
      <c r="M191" s="215">
        <f t="shared" si="15"/>
        <v>0</v>
      </c>
      <c r="N191" s="252">
        <v>0</v>
      </c>
      <c r="O191" s="252">
        <v>0</v>
      </c>
      <c r="P191" s="252">
        <v>0</v>
      </c>
      <c r="Q191" s="252">
        <v>0</v>
      </c>
      <c r="R191" s="252">
        <v>0</v>
      </c>
      <c r="S191" s="252">
        <v>0</v>
      </c>
      <c r="T191" s="252">
        <v>0</v>
      </c>
      <c r="U191" s="252">
        <v>0</v>
      </c>
      <c r="V191" s="252">
        <v>0</v>
      </c>
      <c r="W191" s="252">
        <v>0</v>
      </c>
      <c r="X191" s="252">
        <v>0</v>
      </c>
      <c r="Y191" s="253">
        <v>0</v>
      </c>
      <c r="Z191" s="12">
        <f t="shared" si="16"/>
        <v>0</v>
      </c>
      <c r="AA191" s="113">
        <v>0</v>
      </c>
      <c r="AB191" s="252">
        <v>0</v>
      </c>
      <c r="AC191" s="252">
        <v>0</v>
      </c>
      <c r="AD191" s="253">
        <v>0</v>
      </c>
      <c r="AE191" s="33">
        <v>0</v>
      </c>
      <c r="AF191" s="252">
        <v>0</v>
      </c>
      <c r="AG191" s="252">
        <v>0</v>
      </c>
      <c r="AH191" s="252">
        <v>0</v>
      </c>
      <c r="AI191" s="17">
        <f t="shared" si="18"/>
        <v>0</v>
      </c>
      <c r="AJ191" s="12">
        <f t="shared" si="17"/>
        <v>38</v>
      </c>
      <c r="AK191" s="113">
        <v>0</v>
      </c>
      <c r="AL191" s="252">
        <v>0</v>
      </c>
      <c r="AM191" s="255">
        <v>38</v>
      </c>
      <c r="AN191" s="254">
        <v>0</v>
      </c>
      <c r="AO191" s="253">
        <v>0</v>
      </c>
    </row>
    <row r="192" spans="1:41" ht="18.75">
      <c r="A192" s="18">
        <v>520230</v>
      </c>
      <c r="B192" s="219">
        <v>182</v>
      </c>
      <c r="C192" s="19" t="s">
        <v>228</v>
      </c>
      <c r="D192" s="12">
        <f t="shared" si="14"/>
        <v>3359</v>
      </c>
      <c r="E192" s="113">
        <v>0</v>
      </c>
      <c r="F192" s="252">
        <v>0</v>
      </c>
      <c r="G192" s="252">
        <v>0</v>
      </c>
      <c r="H192" s="252">
        <v>0</v>
      </c>
      <c r="I192" s="252">
        <v>0</v>
      </c>
      <c r="J192" s="252">
        <v>0</v>
      </c>
      <c r="K192" s="252">
        <v>0</v>
      </c>
      <c r="L192" s="253">
        <v>3359</v>
      </c>
      <c r="M192" s="215">
        <f t="shared" si="15"/>
        <v>478</v>
      </c>
      <c r="N192" s="252">
        <v>0</v>
      </c>
      <c r="O192" s="252">
        <v>0</v>
      </c>
      <c r="P192" s="252">
        <v>0</v>
      </c>
      <c r="Q192" s="252">
        <v>0</v>
      </c>
      <c r="R192" s="252">
        <v>0</v>
      </c>
      <c r="S192" s="252">
        <v>0</v>
      </c>
      <c r="T192" s="252">
        <v>0</v>
      </c>
      <c r="U192" s="252">
        <v>0</v>
      </c>
      <c r="V192" s="252">
        <v>0</v>
      </c>
      <c r="W192" s="252">
        <v>0</v>
      </c>
      <c r="X192" s="252">
        <v>0</v>
      </c>
      <c r="Y192" s="253">
        <v>478</v>
      </c>
      <c r="Z192" s="12">
        <f t="shared" si="16"/>
        <v>5</v>
      </c>
      <c r="AA192" s="113">
        <v>0</v>
      </c>
      <c r="AB192" s="252">
        <v>5</v>
      </c>
      <c r="AC192" s="252">
        <v>0</v>
      </c>
      <c r="AD192" s="253">
        <v>0</v>
      </c>
      <c r="AE192" s="33">
        <v>0</v>
      </c>
      <c r="AF192" s="252">
        <v>0</v>
      </c>
      <c r="AG192" s="252">
        <v>0</v>
      </c>
      <c r="AH192" s="252">
        <v>0</v>
      </c>
      <c r="AI192" s="17">
        <f t="shared" si="18"/>
        <v>0</v>
      </c>
      <c r="AJ192" s="12">
        <f t="shared" si="17"/>
        <v>0</v>
      </c>
      <c r="AK192" s="113">
        <v>0</v>
      </c>
      <c r="AL192" s="252">
        <v>0</v>
      </c>
      <c r="AM192" s="255">
        <v>0</v>
      </c>
      <c r="AN192" s="254">
        <v>0</v>
      </c>
      <c r="AO192" s="253">
        <v>0</v>
      </c>
    </row>
    <row r="193" spans="1:41" ht="30">
      <c r="A193" s="18">
        <v>520220</v>
      </c>
      <c r="B193" s="219">
        <v>183</v>
      </c>
      <c r="C193" s="19" t="s">
        <v>229</v>
      </c>
      <c r="D193" s="12">
        <f t="shared" si="14"/>
        <v>0</v>
      </c>
      <c r="E193" s="113">
        <v>0</v>
      </c>
      <c r="F193" s="252">
        <v>0</v>
      </c>
      <c r="G193" s="252">
        <v>0</v>
      </c>
      <c r="H193" s="252">
        <v>0</v>
      </c>
      <c r="I193" s="252">
        <v>0</v>
      </c>
      <c r="J193" s="252">
        <v>0</v>
      </c>
      <c r="K193" s="252">
        <v>0</v>
      </c>
      <c r="L193" s="253">
        <v>0</v>
      </c>
      <c r="M193" s="215">
        <f t="shared" si="15"/>
        <v>105</v>
      </c>
      <c r="N193" s="252">
        <v>0</v>
      </c>
      <c r="O193" s="252">
        <v>0</v>
      </c>
      <c r="P193" s="252">
        <v>0</v>
      </c>
      <c r="Q193" s="252">
        <v>0</v>
      </c>
      <c r="R193" s="252">
        <v>0</v>
      </c>
      <c r="S193" s="252">
        <v>0</v>
      </c>
      <c r="T193" s="252">
        <v>0</v>
      </c>
      <c r="U193" s="252">
        <v>0</v>
      </c>
      <c r="V193" s="252">
        <v>0</v>
      </c>
      <c r="W193" s="252">
        <v>0</v>
      </c>
      <c r="X193" s="252">
        <v>105</v>
      </c>
      <c r="Y193" s="253">
        <v>0</v>
      </c>
      <c r="Z193" s="12">
        <f t="shared" si="16"/>
        <v>0</v>
      </c>
      <c r="AA193" s="113">
        <v>0</v>
      </c>
      <c r="AB193" s="252">
        <v>0</v>
      </c>
      <c r="AC193" s="252">
        <v>0</v>
      </c>
      <c r="AD193" s="253">
        <v>0</v>
      </c>
      <c r="AE193" s="33">
        <v>0</v>
      </c>
      <c r="AF193" s="252">
        <v>0</v>
      </c>
      <c r="AG193" s="252">
        <v>0</v>
      </c>
      <c r="AH193" s="252">
        <v>0</v>
      </c>
      <c r="AI193" s="17">
        <f t="shared" si="18"/>
        <v>0</v>
      </c>
      <c r="AJ193" s="12">
        <f t="shared" si="17"/>
        <v>0</v>
      </c>
      <c r="AK193" s="113">
        <v>0</v>
      </c>
      <c r="AL193" s="252">
        <v>0</v>
      </c>
      <c r="AM193" s="255">
        <v>0</v>
      </c>
      <c r="AN193" s="254">
        <v>0</v>
      </c>
      <c r="AO193" s="253">
        <v>0</v>
      </c>
    </row>
    <row r="194" spans="1:41" ht="18.75">
      <c r="A194" s="18">
        <v>520256</v>
      </c>
      <c r="B194" s="219">
        <v>184</v>
      </c>
      <c r="C194" s="19" t="s">
        <v>230</v>
      </c>
      <c r="D194" s="12">
        <f t="shared" si="14"/>
        <v>263</v>
      </c>
      <c r="E194" s="113">
        <v>0</v>
      </c>
      <c r="F194" s="252">
        <v>0</v>
      </c>
      <c r="G194" s="252">
        <v>0</v>
      </c>
      <c r="H194" s="252">
        <v>0</v>
      </c>
      <c r="I194" s="252">
        <v>0</v>
      </c>
      <c r="J194" s="252">
        <v>0</v>
      </c>
      <c r="K194" s="252">
        <v>0</v>
      </c>
      <c r="L194" s="253">
        <v>263</v>
      </c>
      <c r="M194" s="215">
        <f t="shared" si="15"/>
        <v>55</v>
      </c>
      <c r="N194" s="252">
        <v>0</v>
      </c>
      <c r="O194" s="252">
        <v>0</v>
      </c>
      <c r="P194" s="252">
        <v>0</v>
      </c>
      <c r="Q194" s="252">
        <v>0</v>
      </c>
      <c r="R194" s="252">
        <v>0</v>
      </c>
      <c r="S194" s="252">
        <v>0</v>
      </c>
      <c r="T194" s="252">
        <v>0</v>
      </c>
      <c r="U194" s="252">
        <v>0</v>
      </c>
      <c r="V194" s="252">
        <v>0</v>
      </c>
      <c r="W194" s="252">
        <v>0</v>
      </c>
      <c r="X194" s="252">
        <v>0</v>
      </c>
      <c r="Y194" s="253">
        <v>55</v>
      </c>
      <c r="Z194" s="12">
        <f t="shared" si="16"/>
        <v>2</v>
      </c>
      <c r="AA194" s="113">
        <v>0</v>
      </c>
      <c r="AB194" s="252">
        <v>2</v>
      </c>
      <c r="AC194" s="252">
        <v>0</v>
      </c>
      <c r="AD194" s="253">
        <v>0</v>
      </c>
      <c r="AE194" s="33">
        <v>0</v>
      </c>
      <c r="AF194" s="252">
        <v>0</v>
      </c>
      <c r="AG194" s="252">
        <v>0</v>
      </c>
      <c r="AH194" s="252">
        <v>0</v>
      </c>
      <c r="AI194" s="17">
        <f t="shared" si="18"/>
        <v>0</v>
      </c>
      <c r="AJ194" s="12">
        <f t="shared" si="17"/>
        <v>0</v>
      </c>
      <c r="AK194" s="113">
        <v>0</v>
      </c>
      <c r="AL194" s="252">
        <v>0</v>
      </c>
      <c r="AM194" s="255">
        <v>0</v>
      </c>
      <c r="AN194" s="254">
        <v>0</v>
      </c>
      <c r="AO194" s="253">
        <v>0</v>
      </c>
    </row>
    <row r="195" spans="1:41" ht="30">
      <c r="A195" s="18">
        <v>520227</v>
      </c>
      <c r="B195" s="219">
        <v>185</v>
      </c>
      <c r="C195" s="19" t="s">
        <v>231</v>
      </c>
      <c r="D195" s="12">
        <f t="shared" si="14"/>
        <v>143</v>
      </c>
      <c r="E195" s="113">
        <v>143</v>
      </c>
      <c r="F195" s="252">
        <v>0</v>
      </c>
      <c r="G195" s="252">
        <v>0</v>
      </c>
      <c r="H195" s="252">
        <v>0</v>
      </c>
      <c r="I195" s="252">
        <v>0</v>
      </c>
      <c r="J195" s="252">
        <v>0</v>
      </c>
      <c r="K195" s="252">
        <v>0</v>
      </c>
      <c r="L195" s="253">
        <v>0</v>
      </c>
      <c r="M195" s="215">
        <f t="shared" si="15"/>
        <v>591</v>
      </c>
      <c r="N195" s="252">
        <v>591</v>
      </c>
      <c r="O195" s="252">
        <v>0</v>
      </c>
      <c r="P195" s="252">
        <v>197</v>
      </c>
      <c r="Q195" s="252">
        <v>0</v>
      </c>
      <c r="R195" s="252">
        <v>0</v>
      </c>
      <c r="S195" s="252">
        <v>0</v>
      </c>
      <c r="T195" s="252">
        <v>0</v>
      </c>
      <c r="U195" s="252">
        <v>0</v>
      </c>
      <c r="V195" s="252">
        <v>0</v>
      </c>
      <c r="W195" s="252">
        <v>0</v>
      </c>
      <c r="X195" s="252">
        <v>0</v>
      </c>
      <c r="Y195" s="253">
        <v>0</v>
      </c>
      <c r="Z195" s="12">
        <f t="shared" si="16"/>
        <v>0</v>
      </c>
      <c r="AA195" s="113">
        <v>0</v>
      </c>
      <c r="AB195" s="252">
        <v>0</v>
      </c>
      <c r="AC195" s="252">
        <v>0</v>
      </c>
      <c r="AD195" s="253">
        <v>0</v>
      </c>
      <c r="AE195" s="33">
        <v>0</v>
      </c>
      <c r="AF195" s="252">
        <v>0</v>
      </c>
      <c r="AG195" s="252">
        <v>0</v>
      </c>
      <c r="AH195" s="252">
        <v>0</v>
      </c>
      <c r="AI195" s="17">
        <f t="shared" si="18"/>
        <v>0</v>
      </c>
      <c r="AJ195" s="12">
        <f t="shared" si="17"/>
        <v>0</v>
      </c>
      <c r="AK195" s="113">
        <v>0</v>
      </c>
      <c r="AL195" s="252">
        <v>0</v>
      </c>
      <c r="AM195" s="255">
        <v>0</v>
      </c>
      <c r="AN195" s="254">
        <v>0</v>
      </c>
      <c r="AO195" s="253">
        <v>0</v>
      </c>
    </row>
    <row r="196" spans="1:41" ht="18.75">
      <c r="A196" s="18">
        <v>520307</v>
      </c>
      <c r="B196" s="219">
        <v>186</v>
      </c>
      <c r="C196" s="19" t="s">
        <v>232</v>
      </c>
      <c r="D196" s="12">
        <f t="shared" si="14"/>
        <v>1065</v>
      </c>
      <c r="E196" s="113">
        <v>0</v>
      </c>
      <c r="F196" s="252">
        <v>0</v>
      </c>
      <c r="G196" s="252">
        <v>0</v>
      </c>
      <c r="H196" s="252">
        <v>0</v>
      </c>
      <c r="I196" s="252">
        <v>0</v>
      </c>
      <c r="J196" s="252">
        <v>0</v>
      </c>
      <c r="K196" s="252">
        <v>0</v>
      </c>
      <c r="L196" s="253">
        <v>1065</v>
      </c>
      <c r="M196" s="215">
        <f t="shared" si="15"/>
        <v>1102</v>
      </c>
      <c r="N196" s="252">
        <v>0</v>
      </c>
      <c r="O196" s="252">
        <v>0</v>
      </c>
      <c r="P196" s="252">
        <v>0</v>
      </c>
      <c r="Q196" s="252">
        <v>0</v>
      </c>
      <c r="R196" s="252">
        <v>0</v>
      </c>
      <c r="S196" s="252">
        <v>0</v>
      </c>
      <c r="T196" s="252">
        <v>0</v>
      </c>
      <c r="U196" s="252">
        <v>0</v>
      </c>
      <c r="V196" s="252">
        <v>0</v>
      </c>
      <c r="W196" s="252">
        <v>0</v>
      </c>
      <c r="X196" s="252">
        <v>0</v>
      </c>
      <c r="Y196" s="253">
        <v>1102</v>
      </c>
      <c r="Z196" s="12">
        <f t="shared" si="16"/>
        <v>2</v>
      </c>
      <c r="AA196" s="113">
        <v>0</v>
      </c>
      <c r="AB196" s="252">
        <v>2</v>
      </c>
      <c r="AC196" s="252">
        <v>0</v>
      </c>
      <c r="AD196" s="253">
        <v>0</v>
      </c>
      <c r="AE196" s="33">
        <v>0</v>
      </c>
      <c r="AF196" s="252">
        <v>0</v>
      </c>
      <c r="AG196" s="252">
        <v>0</v>
      </c>
      <c r="AH196" s="252">
        <v>0</v>
      </c>
      <c r="AI196" s="17">
        <f t="shared" si="18"/>
        <v>0</v>
      </c>
      <c r="AJ196" s="12">
        <f t="shared" si="17"/>
        <v>0</v>
      </c>
      <c r="AK196" s="113">
        <v>0</v>
      </c>
      <c r="AL196" s="252">
        <v>0</v>
      </c>
      <c r="AM196" s="255">
        <v>0</v>
      </c>
      <c r="AN196" s="254">
        <v>0</v>
      </c>
      <c r="AO196" s="253">
        <v>0</v>
      </c>
    </row>
    <row r="197" spans="1:41" ht="18.75">
      <c r="A197" s="18">
        <v>520280</v>
      </c>
      <c r="B197" s="219">
        <v>187</v>
      </c>
      <c r="C197" s="19" t="s">
        <v>233</v>
      </c>
      <c r="D197" s="12">
        <f t="shared" si="14"/>
        <v>803</v>
      </c>
      <c r="E197" s="113">
        <v>0</v>
      </c>
      <c r="F197" s="252">
        <v>0</v>
      </c>
      <c r="G197" s="252">
        <v>0</v>
      </c>
      <c r="H197" s="252">
        <v>0</v>
      </c>
      <c r="I197" s="252">
        <v>0</v>
      </c>
      <c r="J197" s="252">
        <v>0</v>
      </c>
      <c r="K197" s="252">
        <v>0</v>
      </c>
      <c r="L197" s="253">
        <v>803</v>
      </c>
      <c r="M197" s="215">
        <f t="shared" si="15"/>
        <v>767</v>
      </c>
      <c r="N197" s="252">
        <v>0</v>
      </c>
      <c r="O197" s="252">
        <v>0</v>
      </c>
      <c r="P197" s="252">
        <v>0</v>
      </c>
      <c r="Q197" s="252">
        <v>0</v>
      </c>
      <c r="R197" s="252">
        <v>0</v>
      </c>
      <c r="S197" s="252">
        <v>0</v>
      </c>
      <c r="T197" s="252">
        <v>0</v>
      </c>
      <c r="U197" s="252">
        <v>0</v>
      </c>
      <c r="V197" s="252">
        <v>0</v>
      </c>
      <c r="W197" s="252">
        <v>0</v>
      </c>
      <c r="X197" s="252">
        <v>0</v>
      </c>
      <c r="Y197" s="253">
        <v>767</v>
      </c>
      <c r="Z197" s="12">
        <f t="shared" si="16"/>
        <v>2</v>
      </c>
      <c r="AA197" s="113">
        <v>0</v>
      </c>
      <c r="AB197" s="252">
        <v>2</v>
      </c>
      <c r="AC197" s="252">
        <v>0</v>
      </c>
      <c r="AD197" s="253">
        <v>0</v>
      </c>
      <c r="AE197" s="33">
        <v>0</v>
      </c>
      <c r="AF197" s="252">
        <v>0</v>
      </c>
      <c r="AG197" s="252">
        <v>0</v>
      </c>
      <c r="AH197" s="252">
        <v>0</v>
      </c>
      <c r="AI197" s="17">
        <f t="shared" si="18"/>
        <v>0</v>
      </c>
      <c r="AJ197" s="12">
        <f t="shared" si="17"/>
        <v>0</v>
      </c>
      <c r="AK197" s="113">
        <v>0</v>
      </c>
      <c r="AL197" s="252">
        <v>0</v>
      </c>
      <c r="AM197" s="255">
        <v>0</v>
      </c>
      <c r="AN197" s="254">
        <v>0</v>
      </c>
      <c r="AO197" s="253">
        <v>0</v>
      </c>
    </row>
    <row r="198" spans="1:41" ht="18.75">
      <c r="A198" s="18">
        <v>520262</v>
      </c>
      <c r="B198" s="219">
        <v>188</v>
      </c>
      <c r="C198" s="19" t="s">
        <v>234</v>
      </c>
      <c r="D198" s="12">
        <f t="shared" si="14"/>
        <v>1687</v>
      </c>
      <c r="E198" s="113">
        <v>0</v>
      </c>
      <c r="F198" s="252">
        <v>0</v>
      </c>
      <c r="G198" s="252">
        <v>0</v>
      </c>
      <c r="H198" s="252">
        <v>0</v>
      </c>
      <c r="I198" s="252">
        <v>0</v>
      </c>
      <c r="J198" s="252">
        <v>0</v>
      </c>
      <c r="K198" s="252">
        <v>0</v>
      </c>
      <c r="L198" s="253">
        <v>1687</v>
      </c>
      <c r="M198" s="215">
        <f t="shared" si="15"/>
        <v>1736</v>
      </c>
      <c r="N198" s="252">
        <v>0</v>
      </c>
      <c r="O198" s="252">
        <v>0</v>
      </c>
      <c r="P198" s="252">
        <v>0</v>
      </c>
      <c r="Q198" s="252">
        <v>0</v>
      </c>
      <c r="R198" s="252">
        <v>0</v>
      </c>
      <c r="S198" s="252">
        <v>0</v>
      </c>
      <c r="T198" s="252">
        <v>0</v>
      </c>
      <c r="U198" s="252">
        <v>0</v>
      </c>
      <c r="V198" s="252">
        <v>0</v>
      </c>
      <c r="W198" s="252">
        <v>0</v>
      </c>
      <c r="X198" s="252">
        <v>0</v>
      </c>
      <c r="Y198" s="253">
        <v>1736</v>
      </c>
      <c r="Z198" s="12">
        <f t="shared" si="16"/>
        <v>2</v>
      </c>
      <c r="AA198" s="113">
        <v>0</v>
      </c>
      <c r="AB198" s="252">
        <v>2</v>
      </c>
      <c r="AC198" s="252">
        <v>0</v>
      </c>
      <c r="AD198" s="253">
        <v>0</v>
      </c>
      <c r="AE198" s="33">
        <v>0</v>
      </c>
      <c r="AF198" s="252">
        <v>0</v>
      </c>
      <c r="AG198" s="252">
        <v>0</v>
      </c>
      <c r="AH198" s="252">
        <v>0</v>
      </c>
      <c r="AI198" s="17">
        <f t="shared" si="18"/>
        <v>0</v>
      </c>
      <c r="AJ198" s="12">
        <f t="shared" si="17"/>
        <v>0</v>
      </c>
      <c r="AK198" s="113">
        <v>0</v>
      </c>
      <c r="AL198" s="252">
        <v>0</v>
      </c>
      <c r="AM198" s="255">
        <v>0</v>
      </c>
      <c r="AN198" s="254">
        <v>0</v>
      </c>
      <c r="AO198" s="253">
        <v>0</v>
      </c>
    </row>
    <row r="199" spans="1:41" ht="18.75">
      <c r="A199" s="18">
        <v>520233</v>
      </c>
      <c r="B199" s="219">
        <v>189</v>
      </c>
      <c r="C199" s="19" t="s">
        <v>235</v>
      </c>
      <c r="D199" s="12">
        <f t="shared" si="14"/>
        <v>3724</v>
      </c>
      <c r="E199" s="113">
        <v>0</v>
      </c>
      <c r="F199" s="252">
        <v>0</v>
      </c>
      <c r="G199" s="252">
        <v>0</v>
      </c>
      <c r="H199" s="252">
        <v>0</v>
      </c>
      <c r="I199" s="252">
        <v>0</v>
      </c>
      <c r="J199" s="252">
        <v>0</v>
      </c>
      <c r="K199" s="252">
        <v>0</v>
      </c>
      <c r="L199" s="253">
        <v>3724</v>
      </c>
      <c r="M199" s="215">
        <f t="shared" si="15"/>
        <v>1729</v>
      </c>
      <c r="N199" s="252">
        <v>0</v>
      </c>
      <c r="O199" s="252">
        <v>0</v>
      </c>
      <c r="P199" s="252">
        <v>0</v>
      </c>
      <c r="Q199" s="252">
        <v>0</v>
      </c>
      <c r="R199" s="252">
        <v>0</v>
      </c>
      <c r="S199" s="252">
        <v>0</v>
      </c>
      <c r="T199" s="252">
        <v>0</v>
      </c>
      <c r="U199" s="252">
        <v>0</v>
      </c>
      <c r="V199" s="252">
        <v>0</v>
      </c>
      <c r="W199" s="252">
        <v>0</v>
      </c>
      <c r="X199" s="252">
        <v>0</v>
      </c>
      <c r="Y199" s="253">
        <v>1729</v>
      </c>
      <c r="Z199" s="12">
        <f t="shared" si="16"/>
        <v>10</v>
      </c>
      <c r="AA199" s="113">
        <v>0</v>
      </c>
      <c r="AB199" s="252">
        <v>10</v>
      </c>
      <c r="AC199" s="252">
        <v>0</v>
      </c>
      <c r="AD199" s="253">
        <v>0</v>
      </c>
      <c r="AE199" s="33">
        <v>0</v>
      </c>
      <c r="AF199" s="252">
        <v>0</v>
      </c>
      <c r="AG199" s="252">
        <v>0</v>
      </c>
      <c r="AH199" s="252">
        <v>0</v>
      </c>
      <c r="AI199" s="17">
        <f t="shared" si="18"/>
        <v>0</v>
      </c>
      <c r="AJ199" s="12">
        <f t="shared" si="17"/>
        <v>0</v>
      </c>
      <c r="AK199" s="113">
        <v>0</v>
      </c>
      <c r="AL199" s="252">
        <v>0</v>
      </c>
      <c r="AM199" s="255">
        <v>0</v>
      </c>
      <c r="AN199" s="254">
        <v>0</v>
      </c>
      <c r="AO199" s="253">
        <v>0</v>
      </c>
    </row>
    <row r="200" spans="1:41" ht="18.75">
      <c r="A200" s="18">
        <v>520301</v>
      </c>
      <c r="B200" s="219">
        <v>190</v>
      </c>
      <c r="C200" s="19" t="s">
        <v>236</v>
      </c>
      <c r="D200" s="12">
        <f t="shared" si="14"/>
        <v>202</v>
      </c>
      <c r="E200" s="113">
        <v>0</v>
      </c>
      <c r="F200" s="252">
        <v>0</v>
      </c>
      <c r="G200" s="252">
        <v>0</v>
      </c>
      <c r="H200" s="252">
        <v>0</v>
      </c>
      <c r="I200" s="252">
        <v>0</v>
      </c>
      <c r="J200" s="252">
        <v>0</v>
      </c>
      <c r="K200" s="252">
        <v>0</v>
      </c>
      <c r="L200" s="253">
        <v>202</v>
      </c>
      <c r="M200" s="215">
        <f t="shared" si="15"/>
        <v>2672</v>
      </c>
      <c r="N200" s="252">
        <v>0</v>
      </c>
      <c r="O200" s="252">
        <v>0</v>
      </c>
      <c r="P200" s="252">
        <v>0</v>
      </c>
      <c r="Q200" s="252">
        <v>0</v>
      </c>
      <c r="R200" s="252">
        <v>0</v>
      </c>
      <c r="S200" s="252">
        <v>0</v>
      </c>
      <c r="T200" s="252">
        <v>0</v>
      </c>
      <c r="U200" s="252">
        <v>0</v>
      </c>
      <c r="V200" s="252">
        <v>0</v>
      </c>
      <c r="W200" s="252">
        <v>0</v>
      </c>
      <c r="X200" s="252">
        <v>0</v>
      </c>
      <c r="Y200" s="253">
        <v>2672</v>
      </c>
      <c r="Z200" s="12">
        <f t="shared" si="16"/>
        <v>0</v>
      </c>
      <c r="AA200" s="113">
        <v>0</v>
      </c>
      <c r="AB200" s="252">
        <v>0</v>
      </c>
      <c r="AC200" s="252">
        <v>0</v>
      </c>
      <c r="AD200" s="253">
        <v>0</v>
      </c>
      <c r="AE200" s="33">
        <v>0</v>
      </c>
      <c r="AF200" s="252">
        <v>0</v>
      </c>
      <c r="AG200" s="252">
        <v>0</v>
      </c>
      <c r="AH200" s="252">
        <v>0</v>
      </c>
      <c r="AI200" s="17">
        <f t="shared" si="18"/>
        <v>0</v>
      </c>
      <c r="AJ200" s="12">
        <f t="shared" si="17"/>
        <v>0</v>
      </c>
      <c r="AK200" s="113">
        <v>0</v>
      </c>
      <c r="AL200" s="252">
        <v>0</v>
      </c>
      <c r="AM200" s="255">
        <v>0</v>
      </c>
      <c r="AN200" s="254">
        <v>0</v>
      </c>
      <c r="AO200" s="253">
        <v>0</v>
      </c>
    </row>
    <row r="201" spans="1:41" ht="18.75">
      <c r="A201" s="18">
        <v>520255</v>
      </c>
      <c r="B201" s="219">
        <v>191</v>
      </c>
      <c r="C201" s="19" t="s">
        <v>237</v>
      </c>
      <c r="D201" s="12">
        <f t="shared" ref="D201:D259" si="19">E201+H201+J201+K201+L201</f>
        <v>6496</v>
      </c>
      <c r="E201" s="113">
        <v>0</v>
      </c>
      <c r="F201" s="252">
        <v>0</v>
      </c>
      <c r="G201" s="252">
        <v>0</v>
      </c>
      <c r="H201" s="252">
        <v>0</v>
      </c>
      <c r="I201" s="252">
        <v>0</v>
      </c>
      <c r="J201" s="252">
        <v>0</v>
      </c>
      <c r="K201" s="252">
        <v>0</v>
      </c>
      <c r="L201" s="253">
        <v>6496</v>
      </c>
      <c r="M201" s="215">
        <f t="shared" ref="M201:M259" si="20">N201+X201+Y201</f>
        <v>4280</v>
      </c>
      <c r="N201" s="252">
        <v>0</v>
      </c>
      <c r="O201" s="252">
        <v>0</v>
      </c>
      <c r="P201" s="252">
        <v>0</v>
      </c>
      <c r="Q201" s="252">
        <v>0</v>
      </c>
      <c r="R201" s="252">
        <v>0</v>
      </c>
      <c r="S201" s="252">
        <v>0</v>
      </c>
      <c r="T201" s="252">
        <v>0</v>
      </c>
      <c r="U201" s="252">
        <v>0</v>
      </c>
      <c r="V201" s="252">
        <v>0</v>
      </c>
      <c r="W201" s="252">
        <v>0</v>
      </c>
      <c r="X201" s="252">
        <v>0</v>
      </c>
      <c r="Y201" s="253">
        <v>4280</v>
      </c>
      <c r="Z201" s="12">
        <f t="shared" ref="Z201:Z258" si="21">AA201+AB201+AC201+AD201</f>
        <v>15</v>
      </c>
      <c r="AA201" s="113">
        <v>0</v>
      </c>
      <c r="AB201" s="252">
        <v>15</v>
      </c>
      <c r="AC201" s="252">
        <v>0</v>
      </c>
      <c r="AD201" s="253">
        <v>0</v>
      </c>
      <c r="AE201" s="33">
        <v>0</v>
      </c>
      <c r="AF201" s="252">
        <v>0</v>
      </c>
      <c r="AG201" s="252">
        <v>0</v>
      </c>
      <c r="AH201" s="252">
        <v>0</v>
      </c>
      <c r="AI201" s="17">
        <f t="shared" si="18"/>
        <v>0</v>
      </c>
      <c r="AJ201" s="12">
        <f t="shared" ref="AJ201:AJ259" si="22">AK201+AM201</f>
        <v>0</v>
      </c>
      <c r="AK201" s="113">
        <v>0</v>
      </c>
      <c r="AL201" s="252">
        <v>0</v>
      </c>
      <c r="AM201" s="255">
        <v>0</v>
      </c>
      <c r="AN201" s="254">
        <v>0</v>
      </c>
      <c r="AO201" s="253">
        <v>0</v>
      </c>
    </row>
    <row r="202" spans="1:41" ht="18.75">
      <c r="A202" s="18">
        <v>520236</v>
      </c>
      <c r="B202" s="219">
        <v>192</v>
      </c>
      <c r="C202" s="19" t="s">
        <v>238</v>
      </c>
      <c r="D202" s="12">
        <f t="shared" si="19"/>
        <v>838</v>
      </c>
      <c r="E202" s="113">
        <v>0</v>
      </c>
      <c r="F202" s="252">
        <v>0</v>
      </c>
      <c r="G202" s="252">
        <v>0</v>
      </c>
      <c r="H202" s="252">
        <v>0</v>
      </c>
      <c r="I202" s="252">
        <v>0</v>
      </c>
      <c r="J202" s="252">
        <v>0</v>
      </c>
      <c r="K202" s="252">
        <v>0</v>
      </c>
      <c r="L202" s="253">
        <v>838</v>
      </c>
      <c r="M202" s="215">
        <f t="shared" si="20"/>
        <v>100</v>
      </c>
      <c r="N202" s="252">
        <v>0</v>
      </c>
      <c r="O202" s="252">
        <v>0</v>
      </c>
      <c r="P202" s="252">
        <v>0</v>
      </c>
      <c r="Q202" s="252">
        <v>0</v>
      </c>
      <c r="R202" s="252">
        <v>0</v>
      </c>
      <c r="S202" s="252">
        <v>0</v>
      </c>
      <c r="T202" s="252">
        <v>0</v>
      </c>
      <c r="U202" s="252">
        <v>0</v>
      </c>
      <c r="V202" s="252">
        <v>0</v>
      </c>
      <c r="W202" s="252">
        <v>0</v>
      </c>
      <c r="X202" s="252">
        <v>0</v>
      </c>
      <c r="Y202" s="253">
        <v>100</v>
      </c>
      <c r="Z202" s="12">
        <f t="shared" si="21"/>
        <v>10</v>
      </c>
      <c r="AA202" s="113">
        <v>0</v>
      </c>
      <c r="AB202" s="252">
        <v>10</v>
      </c>
      <c r="AC202" s="252">
        <v>0</v>
      </c>
      <c r="AD202" s="253">
        <v>0</v>
      </c>
      <c r="AE202" s="33">
        <v>0</v>
      </c>
      <c r="AF202" s="252">
        <v>0</v>
      </c>
      <c r="AG202" s="252">
        <v>0</v>
      </c>
      <c r="AH202" s="252">
        <v>0</v>
      </c>
      <c r="AI202" s="17">
        <f t="shared" ref="AI202:AI258" si="23">AE202+AH202</f>
        <v>0</v>
      </c>
      <c r="AJ202" s="12">
        <f t="shared" si="22"/>
        <v>0</v>
      </c>
      <c r="AK202" s="113">
        <v>0</v>
      </c>
      <c r="AL202" s="252">
        <v>0</v>
      </c>
      <c r="AM202" s="255">
        <v>0</v>
      </c>
      <c r="AN202" s="254">
        <v>0</v>
      </c>
      <c r="AO202" s="253">
        <v>0</v>
      </c>
    </row>
    <row r="203" spans="1:41" ht="30">
      <c r="A203" s="18">
        <v>520323</v>
      </c>
      <c r="B203" s="219">
        <v>193</v>
      </c>
      <c r="C203" s="19" t="s">
        <v>239</v>
      </c>
      <c r="D203" s="12">
        <f t="shared" si="19"/>
        <v>212</v>
      </c>
      <c r="E203" s="113">
        <v>0</v>
      </c>
      <c r="F203" s="252">
        <v>0</v>
      </c>
      <c r="G203" s="252">
        <v>0</v>
      </c>
      <c r="H203" s="252">
        <v>0</v>
      </c>
      <c r="I203" s="252">
        <v>0</v>
      </c>
      <c r="J203" s="252">
        <v>0</v>
      </c>
      <c r="K203" s="252">
        <v>0</v>
      </c>
      <c r="L203" s="253">
        <v>212</v>
      </c>
      <c r="M203" s="215">
        <f t="shared" si="20"/>
        <v>260</v>
      </c>
      <c r="N203" s="252">
        <v>0</v>
      </c>
      <c r="O203" s="252">
        <v>0</v>
      </c>
      <c r="P203" s="252">
        <v>0</v>
      </c>
      <c r="Q203" s="252">
        <v>0</v>
      </c>
      <c r="R203" s="252">
        <v>0</v>
      </c>
      <c r="S203" s="252">
        <v>0</v>
      </c>
      <c r="T203" s="252">
        <v>0</v>
      </c>
      <c r="U203" s="252">
        <v>0</v>
      </c>
      <c r="V203" s="252">
        <v>0</v>
      </c>
      <c r="W203" s="252">
        <v>0</v>
      </c>
      <c r="X203" s="252">
        <v>0</v>
      </c>
      <c r="Y203" s="253">
        <v>260</v>
      </c>
      <c r="Z203" s="12">
        <f t="shared" si="21"/>
        <v>5</v>
      </c>
      <c r="AA203" s="113">
        <v>0</v>
      </c>
      <c r="AB203" s="252">
        <v>5</v>
      </c>
      <c r="AC203" s="252">
        <v>0</v>
      </c>
      <c r="AD203" s="253">
        <v>0</v>
      </c>
      <c r="AE203" s="33">
        <v>0</v>
      </c>
      <c r="AF203" s="252">
        <v>0</v>
      </c>
      <c r="AG203" s="252">
        <v>0</v>
      </c>
      <c r="AH203" s="252">
        <v>0</v>
      </c>
      <c r="AI203" s="17">
        <f t="shared" si="23"/>
        <v>0</v>
      </c>
      <c r="AJ203" s="12">
        <f t="shared" si="22"/>
        <v>0</v>
      </c>
      <c r="AK203" s="113">
        <v>0</v>
      </c>
      <c r="AL203" s="252">
        <v>0</v>
      </c>
      <c r="AM203" s="255">
        <v>0</v>
      </c>
      <c r="AN203" s="254">
        <v>0</v>
      </c>
      <c r="AO203" s="253">
        <v>0</v>
      </c>
    </row>
    <row r="204" spans="1:41" ht="18.75">
      <c r="A204" s="18">
        <v>520232</v>
      </c>
      <c r="B204" s="219">
        <v>194</v>
      </c>
      <c r="C204" s="19" t="s">
        <v>240</v>
      </c>
      <c r="D204" s="12">
        <f t="shared" si="19"/>
        <v>871</v>
      </c>
      <c r="E204" s="113">
        <v>0</v>
      </c>
      <c r="F204" s="252">
        <v>0</v>
      </c>
      <c r="G204" s="252">
        <v>0</v>
      </c>
      <c r="H204" s="252">
        <v>0</v>
      </c>
      <c r="I204" s="252">
        <v>0</v>
      </c>
      <c r="J204" s="252">
        <v>0</v>
      </c>
      <c r="K204" s="252">
        <v>0</v>
      </c>
      <c r="L204" s="253">
        <v>871</v>
      </c>
      <c r="M204" s="215">
        <f t="shared" si="20"/>
        <v>8113</v>
      </c>
      <c r="N204" s="252">
        <v>0</v>
      </c>
      <c r="O204" s="252">
        <v>0</v>
      </c>
      <c r="P204" s="252">
        <v>0</v>
      </c>
      <c r="Q204" s="252">
        <v>0</v>
      </c>
      <c r="R204" s="252">
        <v>0</v>
      </c>
      <c r="S204" s="252">
        <v>0</v>
      </c>
      <c r="T204" s="252">
        <v>0</v>
      </c>
      <c r="U204" s="252">
        <v>0</v>
      </c>
      <c r="V204" s="252">
        <v>0</v>
      </c>
      <c r="W204" s="252">
        <v>0</v>
      </c>
      <c r="X204" s="252">
        <v>0</v>
      </c>
      <c r="Y204" s="253">
        <v>8113</v>
      </c>
      <c r="Z204" s="12">
        <f t="shared" si="21"/>
        <v>7</v>
      </c>
      <c r="AA204" s="113">
        <v>0</v>
      </c>
      <c r="AB204" s="252">
        <v>7</v>
      </c>
      <c r="AC204" s="252">
        <v>0</v>
      </c>
      <c r="AD204" s="253">
        <v>0</v>
      </c>
      <c r="AE204" s="33">
        <v>0</v>
      </c>
      <c r="AF204" s="252">
        <v>0</v>
      </c>
      <c r="AG204" s="252">
        <v>0</v>
      </c>
      <c r="AH204" s="252">
        <v>0</v>
      </c>
      <c r="AI204" s="17">
        <f t="shared" si="23"/>
        <v>0</v>
      </c>
      <c r="AJ204" s="12">
        <f t="shared" si="22"/>
        <v>0</v>
      </c>
      <c r="AK204" s="113">
        <v>0</v>
      </c>
      <c r="AL204" s="252">
        <v>0</v>
      </c>
      <c r="AM204" s="255">
        <v>0</v>
      </c>
      <c r="AN204" s="254">
        <v>0</v>
      </c>
      <c r="AO204" s="253">
        <v>0</v>
      </c>
    </row>
    <row r="205" spans="1:41" ht="18.75">
      <c r="A205" s="18">
        <v>520401</v>
      </c>
      <c r="B205" s="219">
        <v>195</v>
      </c>
      <c r="C205" s="19" t="s">
        <v>241</v>
      </c>
      <c r="D205" s="12">
        <f t="shared" si="19"/>
        <v>597</v>
      </c>
      <c r="E205" s="113">
        <v>597</v>
      </c>
      <c r="F205" s="252">
        <v>0</v>
      </c>
      <c r="G205" s="252">
        <v>0</v>
      </c>
      <c r="H205" s="252">
        <v>0</v>
      </c>
      <c r="I205" s="252">
        <v>0</v>
      </c>
      <c r="J205" s="252">
        <v>0</v>
      </c>
      <c r="K205" s="252">
        <v>0</v>
      </c>
      <c r="L205" s="253">
        <v>0</v>
      </c>
      <c r="M205" s="215">
        <f t="shared" si="20"/>
        <v>710</v>
      </c>
      <c r="N205" s="252">
        <v>710</v>
      </c>
      <c r="O205" s="252">
        <v>0</v>
      </c>
      <c r="P205" s="252">
        <v>0</v>
      </c>
      <c r="Q205" s="252">
        <v>0</v>
      </c>
      <c r="R205" s="252">
        <v>0</v>
      </c>
      <c r="S205" s="252">
        <v>0</v>
      </c>
      <c r="T205" s="252">
        <v>0</v>
      </c>
      <c r="U205" s="252">
        <v>0</v>
      </c>
      <c r="V205" s="252">
        <v>0</v>
      </c>
      <c r="W205" s="252">
        <v>0</v>
      </c>
      <c r="X205" s="252">
        <v>0</v>
      </c>
      <c r="Y205" s="253">
        <v>0</v>
      </c>
      <c r="Z205" s="12">
        <f t="shared" si="21"/>
        <v>0</v>
      </c>
      <c r="AA205" s="113">
        <v>0</v>
      </c>
      <c r="AB205" s="252">
        <v>0</v>
      </c>
      <c r="AC205" s="252">
        <v>0</v>
      </c>
      <c r="AD205" s="253">
        <v>0</v>
      </c>
      <c r="AE205" s="33">
        <v>0</v>
      </c>
      <c r="AF205" s="252">
        <v>0</v>
      </c>
      <c r="AG205" s="252">
        <v>0</v>
      </c>
      <c r="AH205" s="252">
        <v>0</v>
      </c>
      <c r="AI205" s="17">
        <f t="shared" si="23"/>
        <v>0</v>
      </c>
      <c r="AJ205" s="12">
        <f t="shared" si="22"/>
        <v>0</v>
      </c>
      <c r="AK205" s="113">
        <v>0</v>
      </c>
      <c r="AL205" s="252">
        <v>0</v>
      </c>
      <c r="AM205" s="255">
        <v>0</v>
      </c>
      <c r="AN205" s="254">
        <v>0</v>
      </c>
      <c r="AO205" s="253">
        <v>0</v>
      </c>
    </row>
    <row r="206" spans="1:41" ht="18.75">
      <c r="A206" s="18">
        <v>520247</v>
      </c>
      <c r="B206" s="219">
        <v>196</v>
      </c>
      <c r="C206" s="19" t="s">
        <v>242</v>
      </c>
      <c r="D206" s="12">
        <f t="shared" si="19"/>
        <v>2456</v>
      </c>
      <c r="E206" s="113">
        <v>0</v>
      </c>
      <c r="F206" s="252">
        <v>0</v>
      </c>
      <c r="G206" s="252">
        <v>0</v>
      </c>
      <c r="H206" s="252">
        <v>0</v>
      </c>
      <c r="I206" s="252">
        <v>0</v>
      </c>
      <c r="J206" s="252">
        <v>0</v>
      </c>
      <c r="K206" s="252">
        <v>0</v>
      </c>
      <c r="L206" s="253">
        <v>2456</v>
      </c>
      <c r="M206" s="215">
        <f t="shared" si="20"/>
        <v>1864</v>
      </c>
      <c r="N206" s="252">
        <v>0</v>
      </c>
      <c r="O206" s="252">
        <v>0</v>
      </c>
      <c r="P206" s="252">
        <v>0</v>
      </c>
      <c r="Q206" s="252">
        <v>0</v>
      </c>
      <c r="R206" s="252">
        <v>0</v>
      </c>
      <c r="S206" s="252">
        <v>0</v>
      </c>
      <c r="T206" s="252">
        <v>0</v>
      </c>
      <c r="U206" s="252">
        <v>0</v>
      </c>
      <c r="V206" s="252">
        <v>0</v>
      </c>
      <c r="W206" s="252">
        <v>0</v>
      </c>
      <c r="X206" s="252">
        <v>0</v>
      </c>
      <c r="Y206" s="253">
        <v>1864</v>
      </c>
      <c r="Z206" s="12">
        <f t="shared" si="21"/>
        <v>55</v>
      </c>
      <c r="AA206" s="113">
        <v>0</v>
      </c>
      <c r="AB206" s="252">
        <v>55</v>
      </c>
      <c r="AC206" s="252">
        <v>0</v>
      </c>
      <c r="AD206" s="253">
        <v>0</v>
      </c>
      <c r="AE206" s="33">
        <v>0</v>
      </c>
      <c r="AF206" s="252">
        <v>0</v>
      </c>
      <c r="AG206" s="252">
        <v>0</v>
      </c>
      <c r="AH206" s="252">
        <v>0</v>
      </c>
      <c r="AI206" s="17">
        <f t="shared" si="23"/>
        <v>0</v>
      </c>
      <c r="AJ206" s="12">
        <f t="shared" si="22"/>
        <v>0</v>
      </c>
      <c r="AK206" s="113">
        <v>0</v>
      </c>
      <c r="AL206" s="252">
        <v>0</v>
      </c>
      <c r="AM206" s="255">
        <v>0</v>
      </c>
      <c r="AN206" s="254">
        <v>0</v>
      </c>
      <c r="AO206" s="253">
        <v>0</v>
      </c>
    </row>
    <row r="207" spans="1:41" ht="18.75">
      <c r="A207" s="32">
        <v>520418</v>
      </c>
      <c r="B207" s="219">
        <v>197</v>
      </c>
      <c r="C207" s="19" t="s">
        <v>243</v>
      </c>
      <c r="D207" s="12">
        <f t="shared" si="19"/>
        <v>0</v>
      </c>
      <c r="E207" s="113">
        <v>0</v>
      </c>
      <c r="F207" s="252">
        <v>0</v>
      </c>
      <c r="G207" s="252">
        <v>0</v>
      </c>
      <c r="H207" s="252">
        <v>0</v>
      </c>
      <c r="I207" s="252">
        <v>0</v>
      </c>
      <c r="J207" s="252">
        <v>0</v>
      </c>
      <c r="K207" s="252">
        <v>0</v>
      </c>
      <c r="L207" s="253">
        <v>0</v>
      </c>
      <c r="M207" s="215">
        <f t="shared" si="20"/>
        <v>0</v>
      </c>
      <c r="N207" s="252">
        <v>0</v>
      </c>
      <c r="O207" s="252">
        <v>0</v>
      </c>
      <c r="P207" s="252">
        <v>0</v>
      </c>
      <c r="Q207" s="252">
        <v>0</v>
      </c>
      <c r="R207" s="252">
        <v>0</v>
      </c>
      <c r="S207" s="252">
        <v>0</v>
      </c>
      <c r="T207" s="252">
        <v>0</v>
      </c>
      <c r="U207" s="252">
        <v>0</v>
      </c>
      <c r="V207" s="252">
        <v>0</v>
      </c>
      <c r="W207" s="252">
        <v>0</v>
      </c>
      <c r="X207" s="252">
        <v>0</v>
      </c>
      <c r="Y207" s="253">
        <v>0</v>
      </c>
      <c r="Z207" s="12">
        <f t="shared" si="21"/>
        <v>0</v>
      </c>
      <c r="AA207" s="113">
        <v>0</v>
      </c>
      <c r="AB207" s="252">
        <v>0</v>
      </c>
      <c r="AC207" s="252">
        <v>0</v>
      </c>
      <c r="AD207" s="253">
        <v>0</v>
      </c>
      <c r="AE207" s="33">
        <v>0</v>
      </c>
      <c r="AF207" s="252">
        <v>0</v>
      </c>
      <c r="AG207" s="252">
        <v>0</v>
      </c>
      <c r="AH207" s="252">
        <v>0</v>
      </c>
      <c r="AI207" s="17">
        <f t="shared" si="23"/>
        <v>0</v>
      </c>
      <c r="AJ207" s="12">
        <f t="shared" si="22"/>
        <v>17</v>
      </c>
      <c r="AK207" s="113">
        <v>0</v>
      </c>
      <c r="AL207" s="252">
        <v>0</v>
      </c>
      <c r="AM207" s="255">
        <v>17</v>
      </c>
      <c r="AN207" s="254">
        <v>0</v>
      </c>
      <c r="AO207" s="253">
        <v>0</v>
      </c>
    </row>
    <row r="208" spans="1:41" ht="30">
      <c r="A208" s="18">
        <v>520369</v>
      </c>
      <c r="B208" s="219">
        <v>198</v>
      </c>
      <c r="C208" s="19" t="s">
        <v>244</v>
      </c>
      <c r="D208" s="12">
        <f t="shared" si="19"/>
        <v>718</v>
      </c>
      <c r="E208" s="113">
        <v>0</v>
      </c>
      <c r="F208" s="252">
        <v>0</v>
      </c>
      <c r="G208" s="252">
        <v>0</v>
      </c>
      <c r="H208" s="252">
        <v>0</v>
      </c>
      <c r="I208" s="252">
        <v>0</v>
      </c>
      <c r="J208" s="252">
        <v>0</v>
      </c>
      <c r="K208" s="252">
        <v>0</v>
      </c>
      <c r="L208" s="253">
        <v>718</v>
      </c>
      <c r="M208" s="215">
        <f t="shared" si="20"/>
        <v>245</v>
      </c>
      <c r="N208" s="252">
        <v>0</v>
      </c>
      <c r="O208" s="252">
        <v>0</v>
      </c>
      <c r="P208" s="252">
        <v>0</v>
      </c>
      <c r="Q208" s="252">
        <v>0</v>
      </c>
      <c r="R208" s="252">
        <v>2034</v>
      </c>
      <c r="S208" s="252">
        <v>0</v>
      </c>
      <c r="T208" s="252">
        <v>0</v>
      </c>
      <c r="U208" s="252">
        <v>0</v>
      </c>
      <c r="V208" s="252">
        <v>0</v>
      </c>
      <c r="W208" s="252">
        <v>0</v>
      </c>
      <c r="X208" s="252">
        <v>0</v>
      </c>
      <c r="Y208" s="253">
        <v>245</v>
      </c>
      <c r="Z208" s="12">
        <f t="shared" si="21"/>
        <v>3</v>
      </c>
      <c r="AA208" s="113">
        <v>0</v>
      </c>
      <c r="AB208" s="252">
        <v>3</v>
      </c>
      <c r="AC208" s="252">
        <v>0</v>
      </c>
      <c r="AD208" s="255">
        <v>0</v>
      </c>
      <c r="AE208" s="33">
        <v>0</v>
      </c>
      <c r="AF208" s="252">
        <v>0</v>
      </c>
      <c r="AG208" s="252">
        <v>0</v>
      </c>
      <c r="AH208" s="252">
        <v>0</v>
      </c>
      <c r="AI208" s="17">
        <f t="shared" si="23"/>
        <v>0</v>
      </c>
      <c r="AJ208" s="12">
        <f t="shared" si="22"/>
        <v>0</v>
      </c>
      <c r="AK208" s="113">
        <v>0</v>
      </c>
      <c r="AL208" s="252">
        <v>0</v>
      </c>
      <c r="AM208" s="255">
        <v>0</v>
      </c>
      <c r="AN208" s="254">
        <v>0</v>
      </c>
      <c r="AO208" s="253">
        <v>0</v>
      </c>
    </row>
    <row r="209" spans="1:41" ht="30">
      <c r="A209" s="32">
        <v>520423</v>
      </c>
      <c r="B209" s="219">
        <v>199</v>
      </c>
      <c r="C209" s="19" t="s">
        <v>245</v>
      </c>
      <c r="D209" s="12">
        <f t="shared" si="19"/>
        <v>0</v>
      </c>
      <c r="E209" s="113">
        <v>0</v>
      </c>
      <c r="F209" s="252">
        <v>0</v>
      </c>
      <c r="G209" s="252">
        <v>0</v>
      </c>
      <c r="H209" s="252">
        <v>0</v>
      </c>
      <c r="I209" s="252">
        <v>0</v>
      </c>
      <c r="J209" s="252">
        <v>0</v>
      </c>
      <c r="K209" s="252">
        <v>0</v>
      </c>
      <c r="L209" s="253">
        <v>0</v>
      </c>
      <c r="M209" s="215">
        <f t="shared" si="20"/>
        <v>0</v>
      </c>
      <c r="N209" s="252">
        <v>0</v>
      </c>
      <c r="O209" s="252">
        <v>989</v>
      </c>
      <c r="P209" s="252">
        <v>567</v>
      </c>
      <c r="Q209" s="252">
        <v>0</v>
      </c>
      <c r="R209" s="252">
        <v>0</v>
      </c>
      <c r="S209" s="252">
        <v>0</v>
      </c>
      <c r="T209" s="252">
        <v>0</v>
      </c>
      <c r="U209" s="252">
        <v>0</v>
      </c>
      <c r="V209" s="252">
        <v>0</v>
      </c>
      <c r="W209" s="252">
        <v>0</v>
      </c>
      <c r="X209" s="252">
        <v>0</v>
      </c>
      <c r="Y209" s="253">
        <v>0</v>
      </c>
      <c r="Z209" s="12">
        <f t="shared" si="21"/>
        <v>0</v>
      </c>
      <c r="AA209" s="113">
        <v>0</v>
      </c>
      <c r="AB209" s="252">
        <v>0</v>
      </c>
      <c r="AC209" s="252">
        <v>0</v>
      </c>
      <c r="AD209" s="255">
        <v>0</v>
      </c>
      <c r="AE209" s="33">
        <v>0</v>
      </c>
      <c r="AF209" s="252">
        <v>0</v>
      </c>
      <c r="AG209" s="252">
        <v>0</v>
      </c>
      <c r="AH209" s="252">
        <v>0</v>
      </c>
      <c r="AI209" s="17">
        <f t="shared" si="23"/>
        <v>0</v>
      </c>
      <c r="AJ209" s="12">
        <f t="shared" si="22"/>
        <v>0</v>
      </c>
      <c r="AK209" s="113">
        <v>0</v>
      </c>
      <c r="AL209" s="252">
        <v>0</v>
      </c>
      <c r="AM209" s="255">
        <v>0</v>
      </c>
      <c r="AN209" s="254">
        <v>0</v>
      </c>
      <c r="AO209" s="253">
        <v>0</v>
      </c>
    </row>
    <row r="210" spans="1:41" ht="18.75">
      <c r="A210" s="18">
        <v>520221</v>
      </c>
      <c r="B210" s="219">
        <v>200</v>
      </c>
      <c r="C210" s="19" t="s">
        <v>246</v>
      </c>
      <c r="D210" s="12">
        <f t="shared" si="19"/>
        <v>2160</v>
      </c>
      <c r="E210" s="113">
        <v>0</v>
      </c>
      <c r="F210" s="252">
        <v>0</v>
      </c>
      <c r="G210" s="252">
        <v>0</v>
      </c>
      <c r="H210" s="252">
        <v>0</v>
      </c>
      <c r="I210" s="252">
        <v>0</v>
      </c>
      <c r="J210" s="252">
        <v>0</v>
      </c>
      <c r="K210" s="252">
        <v>0</v>
      </c>
      <c r="L210" s="253">
        <v>2160</v>
      </c>
      <c r="M210" s="215">
        <f t="shared" si="20"/>
        <v>1815</v>
      </c>
      <c r="N210" s="252">
        <v>0</v>
      </c>
      <c r="O210" s="252">
        <v>0</v>
      </c>
      <c r="P210" s="252">
        <v>0</v>
      </c>
      <c r="Q210" s="252">
        <v>0</v>
      </c>
      <c r="R210" s="252">
        <v>0</v>
      </c>
      <c r="S210" s="252">
        <v>0</v>
      </c>
      <c r="T210" s="252">
        <v>0</v>
      </c>
      <c r="U210" s="252">
        <v>0</v>
      </c>
      <c r="V210" s="252">
        <v>0</v>
      </c>
      <c r="W210" s="252">
        <v>0</v>
      </c>
      <c r="X210" s="252">
        <v>0</v>
      </c>
      <c r="Y210" s="253">
        <v>1815</v>
      </c>
      <c r="Z210" s="12">
        <f t="shared" si="21"/>
        <v>0</v>
      </c>
      <c r="AA210" s="113">
        <v>0</v>
      </c>
      <c r="AB210" s="252">
        <v>0</v>
      </c>
      <c r="AC210" s="252">
        <v>0</v>
      </c>
      <c r="AD210" s="255">
        <v>0</v>
      </c>
      <c r="AE210" s="33">
        <v>0</v>
      </c>
      <c r="AF210" s="252">
        <v>0</v>
      </c>
      <c r="AG210" s="252">
        <v>0</v>
      </c>
      <c r="AH210" s="252">
        <v>0</v>
      </c>
      <c r="AI210" s="17">
        <f t="shared" si="23"/>
        <v>0</v>
      </c>
      <c r="AJ210" s="12">
        <f t="shared" si="22"/>
        <v>0</v>
      </c>
      <c r="AK210" s="113">
        <v>0</v>
      </c>
      <c r="AL210" s="252">
        <v>0</v>
      </c>
      <c r="AM210" s="255">
        <v>0</v>
      </c>
      <c r="AN210" s="254">
        <v>0</v>
      </c>
      <c r="AO210" s="253">
        <v>0</v>
      </c>
    </row>
    <row r="211" spans="1:41" ht="18.75">
      <c r="A211" s="18">
        <v>520223</v>
      </c>
      <c r="B211" s="219">
        <v>201</v>
      </c>
      <c r="C211" s="19" t="s">
        <v>247</v>
      </c>
      <c r="D211" s="12">
        <f t="shared" si="19"/>
        <v>15845</v>
      </c>
      <c r="E211" s="113">
        <v>3021</v>
      </c>
      <c r="F211" s="252">
        <v>0</v>
      </c>
      <c r="G211" s="252">
        <v>0</v>
      </c>
      <c r="H211" s="252">
        <v>0</v>
      </c>
      <c r="I211" s="252">
        <v>0</v>
      </c>
      <c r="J211" s="252">
        <v>0</v>
      </c>
      <c r="K211" s="252">
        <v>0</v>
      </c>
      <c r="L211" s="253">
        <v>12824</v>
      </c>
      <c r="M211" s="215">
        <f t="shared" si="20"/>
        <v>13552</v>
      </c>
      <c r="N211" s="252">
        <v>5592</v>
      </c>
      <c r="O211" s="252">
        <v>0</v>
      </c>
      <c r="P211" s="252">
        <v>0</v>
      </c>
      <c r="Q211" s="252">
        <v>0</v>
      </c>
      <c r="R211" s="252">
        <v>0</v>
      </c>
      <c r="S211" s="252">
        <v>0</v>
      </c>
      <c r="T211" s="252">
        <v>0</v>
      </c>
      <c r="U211" s="252">
        <v>0</v>
      </c>
      <c r="V211" s="252">
        <v>0</v>
      </c>
      <c r="W211" s="252">
        <v>0</v>
      </c>
      <c r="X211" s="252">
        <v>0</v>
      </c>
      <c r="Y211" s="253">
        <v>7960</v>
      </c>
      <c r="Z211" s="12">
        <f t="shared" si="21"/>
        <v>73</v>
      </c>
      <c r="AA211" s="113">
        <v>11</v>
      </c>
      <c r="AB211" s="252">
        <v>62</v>
      </c>
      <c r="AC211" s="252">
        <v>0</v>
      </c>
      <c r="AD211" s="255">
        <v>0</v>
      </c>
      <c r="AE211" s="33">
        <v>0</v>
      </c>
      <c r="AF211" s="252">
        <v>0</v>
      </c>
      <c r="AG211" s="252">
        <v>0</v>
      </c>
      <c r="AH211" s="252">
        <v>0</v>
      </c>
      <c r="AI211" s="17">
        <f t="shared" si="23"/>
        <v>0</v>
      </c>
      <c r="AJ211" s="12">
        <f t="shared" si="22"/>
        <v>131</v>
      </c>
      <c r="AK211" s="113">
        <v>131</v>
      </c>
      <c r="AL211" s="252">
        <v>0</v>
      </c>
      <c r="AM211" s="255">
        <v>0</v>
      </c>
      <c r="AN211" s="254">
        <v>0</v>
      </c>
      <c r="AO211" s="253">
        <v>0</v>
      </c>
    </row>
    <row r="212" spans="1:41" ht="18.75">
      <c r="A212" s="18">
        <v>520253</v>
      </c>
      <c r="B212" s="219">
        <v>202</v>
      </c>
      <c r="C212" s="19" t="s">
        <v>248</v>
      </c>
      <c r="D212" s="12">
        <f t="shared" si="19"/>
        <v>2183</v>
      </c>
      <c r="E212" s="113">
        <v>0</v>
      </c>
      <c r="F212" s="252">
        <v>0</v>
      </c>
      <c r="G212" s="252">
        <v>0</v>
      </c>
      <c r="H212" s="252">
        <v>0</v>
      </c>
      <c r="I212" s="252">
        <v>0</v>
      </c>
      <c r="J212" s="252">
        <v>0</v>
      </c>
      <c r="K212" s="252">
        <v>0</v>
      </c>
      <c r="L212" s="253">
        <v>2183</v>
      </c>
      <c r="M212" s="215">
        <f t="shared" si="20"/>
        <v>751</v>
      </c>
      <c r="N212" s="252">
        <v>0</v>
      </c>
      <c r="O212" s="252">
        <v>0</v>
      </c>
      <c r="P212" s="252">
        <v>0</v>
      </c>
      <c r="Q212" s="252">
        <v>0</v>
      </c>
      <c r="R212" s="252">
        <v>0</v>
      </c>
      <c r="S212" s="252">
        <v>0</v>
      </c>
      <c r="T212" s="252">
        <v>0</v>
      </c>
      <c r="U212" s="252">
        <v>0</v>
      </c>
      <c r="V212" s="252">
        <v>0</v>
      </c>
      <c r="W212" s="252">
        <v>0</v>
      </c>
      <c r="X212" s="252">
        <v>0</v>
      </c>
      <c r="Y212" s="253">
        <v>751</v>
      </c>
      <c r="Z212" s="12">
        <f t="shared" si="21"/>
        <v>2</v>
      </c>
      <c r="AA212" s="113">
        <v>0</v>
      </c>
      <c r="AB212" s="252">
        <v>2</v>
      </c>
      <c r="AC212" s="252">
        <v>0</v>
      </c>
      <c r="AD212" s="255">
        <v>0</v>
      </c>
      <c r="AE212" s="33">
        <v>0</v>
      </c>
      <c r="AF212" s="252">
        <v>0</v>
      </c>
      <c r="AG212" s="252">
        <v>0</v>
      </c>
      <c r="AH212" s="252">
        <v>0</v>
      </c>
      <c r="AI212" s="17">
        <f t="shared" si="23"/>
        <v>0</v>
      </c>
      <c r="AJ212" s="12">
        <f t="shared" si="22"/>
        <v>0</v>
      </c>
      <c r="AK212" s="113">
        <v>0</v>
      </c>
      <c r="AL212" s="252">
        <v>0</v>
      </c>
      <c r="AM212" s="255">
        <v>0</v>
      </c>
      <c r="AN212" s="254">
        <v>0</v>
      </c>
      <c r="AO212" s="253">
        <v>0</v>
      </c>
    </row>
    <row r="213" spans="1:41" ht="30">
      <c r="A213" s="18">
        <v>520194</v>
      </c>
      <c r="B213" s="219">
        <v>203</v>
      </c>
      <c r="C213" s="19" t="s">
        <v>249</v>
      </c>
      <c r="D213" s="12">
        <f t="shared" si="19"/>
        <v>12099</v>
      </c>
      <c r="E213" s="113">
        <v>2613</v>
      </c>
      <c r="F213" s="252">
        <v>0</v>
      </c>
      <c r="G213" s="252">
        <v>0</v>
      </c>
      <c r="H213" s="252">
        <v>0</v>
      </c>
      <c r="I213" s="252">
        <v>0</v>
      </c>
      <c r="J213" s="252">
        <v>0</v>
      </c>
      <c r="K213" s="252">
        <v>0</v>
      </c>
      <c r="L213" s="253">
        <v>9486</v>
      </c>
      <c r="M213" s="215">
        <f t="shared" si="20"/>
        <v>10058</v>
      </c>
      <c r="N213" s="252">
        <v>4734</v>
      </c>
      <c r="O213" s="252">
        <v>0</v>
      </c>
      <c r="P213" s="252">
        <v>0</v>
      </c>
      <c r="Q213" s="252">
        <v>0</v>
      </c>
      <c r="R213" s="252">
        <v>0</v>
      </c>
      <c r="S213" s="252">
        <v>0</v>
      </c>
      <c r="T213" s="252">
        <v>0</v>
      </c>
      <c r="U213" s="252">
        <v>0</v>
      </c>
      <c r="V213" s="252">
        <v>0</v>
      </c>
      <c r="W213" s="252">
        <v>0</v>
      </c>
      <c r="X213" s="252">
        <v>0</v>
      </c>
      <c r="Y213" s="253">
        <v>5324</v>
      </c>
      <c r="Z213" s="12">
        <f t="shared" si="21"/>
        <v>110</v>
      </c>
      <c r="AA213" s="113">
        <v>46</v>
      </c>
      <c r="AB213" s="252">
        <v>64</v>
      </c>
      <c r="AC213" s="252">
        <v>0</v>
      </c>
      <c r="AD213" s="255">
        <v>0</v>
      </c>
      <c r="AE213" s="33">
        <v>0</v>
      </c>
      <c r="AF213" s="252">
        <v>0</v>
      </c>
      <c r="AG213" s="252">
        <v>0</v>
      </c>
      <c r="AH213" s="252">
        <v>0</v>
      </c>
      <c r="AI213" s="17">
        <f t="shared" si="23"/>
        <v>0</v>
      </c>
      <c r="AJ213" s="12">
        <f t="shared" si="22"/>
        <v>138</v>
      </c>
      <c r="AK213" s="113">
        <v>92</v>
      </c>
      <c r="AL213" s="252">
        <v>0</v>
      </c>
      <c r="AM213" s="255">
        <v>46</v>
      </c>
      <c r="AN213" s="254">
        <v>0</v>
      </c>
      <c r="AO213" s="253">
        <v>0</v>
      </c>
    </row>
    <row r="214" spans="1:41" ht="30">
      <c r="A214" s="18">
        <v>520249</v>
      </c>
      <c r="B214" s="219">
        <v>204</v>
      </c>
      <c r="C214" s="19" t="s">
        <v>250</v>
      </c>
      <c r="D214" s="12">
        <f t="shared" si="19"/>
        <v>0</v>
      </c>
      <c r="E214" s="113">
        <v>0</v>
      </c>
      <c r="F214" s="252">
        <v>0</v>
      </c>
      <c r="G214" s="252">
        <v>0</v>
      </c>
      <c r="H214" s="252">
        <v>0</v>
      </c>
      <c r="I214" s="252">
        <v>0</v>
      </c>
      <c r="J214" s="252">
        <v>0</v>
      </c>
      <c r="K214" s="252">
        <v>0</v>
      </c>
      <c r="L214" s="253">
        <v>0</v>
      </c>
      <c r="M214" s="215">
        <f t="shared" si="20"/>
        <v>0</v>
      </c>
      <c r="N214" s="252">
        <v>0</v>
      </c>
      <c r="O214" s="252">
        <v>0</v>
      </c>
      <c r="P214" s="252">
        <v>0</v>
      </c>
      <c r="Q214" s="252">
        <v>0</v>
      </c>
      <c r="R214" s="252">
        <v>0</v>
      </c>
      <c r="S214" s="252">
        <v>0</v>
      </c>
      <c r="T214" s="252">
        <v>0</v>
      </c>
      <c r="U214" s="252">
        <v>0</v>
      </c>
      <c r="V214" s="252">
        <v>0</v>
      </c>
      <c r="W214" s="252">
        <v>0</v>
      </c>
      <c r="X214" s="252">
        <v>0</v>
      </c>
      <c r="Y214" s="253">
        <v>0</v>
      </c>
      <c r="Z214" s="12">
        <f t="shared" si="21"/>
        <v>0</v>
      </c>
      <c r="AA214" s="113">
        <v>0</v>
      </c>
      <c r="AB214" s="252">
        <v>0</v>
      </c>
      <c r="AC214" s="252">
        <v>0</v>
      </c>
      <c r="AD214" s="255">
        <v>0</v>
      </c>
      <c r="AE214" s="33">
        <v>0</v>
      </c>
      <c r="AF214" s="252">
        <v>0</v>
      </c>
      <c r="AG214" s="252">
        <v>0</v>
      </c>
      <c r="AH214" s="252">
        <v>0</v>
      </c>
      <c r="AI214" s="17">
        <f t="shared" si="23"/>
        <v>0</v>
      </c>
      <c r="AJ214" s="12">
        <f t="shared" si="22"/>
        <v>0</v>
      </c>
      <c r="AK214" s="113">
        <v>0</v>
      </c>
      <c r="AL214" s="252">
        <v>0</v>
      </c>
      <c r="AM214" s="255">
        <v>0</v>
      </c>
      <c r="AN214" s="254">
        <v>2159</v>
      </c>
      <c r="AO214" s="253">
        <v>1</v>
      </c>
    </row>
    <row r="215" spans="1:41" ht="18.75">
      <c r="A215" s="18">
        <v>520241</v>
      </c>
      <c r="B215" s="219">
        <v>205</v>
      </c>
      <c r="C215" s="19" t="s">
        <v>251</v>
      </c>
      <c r="D215" s="12">
        <f t="shared" si="19"/>
        <v>0</v>
      </c>
      <c r="E215" s="113">
        <v>0</v>
      </c>
      <c r="F215" s="252">
        <v>0</v>
      </c>
      <c r="G215" s="252">
        <v>0</v>
      </c>
      <c r="H215" s="252">
        <v>0</v>
      </c>
      <c r="I215" s="252">
        <v>0</v>
      </c>
      <c r="J215" s="252">
        <v>0</v>
      </c>
      <c r="K215" s="252">
        <v>0</v>
      </c>
      <c r="L215" s="253">
        <v>0</v>
      </c>
      <c r="M215" s="215">
        <f t="shared" si="20"/>
        <v>0</v>
      </c>
      <c r="N215" s="252">
        <v>0</v>
      </c>
      <c r="O215" s="252">
        <v>0</v>
      </c>
      <c r="P215" s="252">
        <v>0</v>
      </c>
      <c r="Q215" s="252">
        <v>0</v>
      </c>
      <c r="R215" s="252">
        <v>0</v>
      </c>
      <c r="S215" s="252">
        <v>0</v>
      </c>
      <c r="T215" s="252">
        <v>0</v>
      </c>
      <c r="U215" s="252">
        <v>0</v>
      </c>
      <c r="V215" s="252">
        <v>0</v>
      </c>
      <c r="W215" s="252">
        <v>0</v>
      </c>
      <c r="X215" s="252">
        <v>0</v>
      </c>
      <c r="Y215" s="253">
        <v>0</v>
      </c>
      <c r="Z215" s="12">
        <f t="shared" si="21"/>
        <v>0</v>
      </c>
      <c r="AA215" s="113">
        <v>0</v>
      </c>
      <c r="AB215" s="252">
        <v>0</v>
      </c>
      <c r="AC215" s="252">
        <v>0</v>
      </c>
      <c r="AD215" s="255">
        <v>0</v>
      </c>
      <c r="AE215" s="33">
        <v>0</v>
      </c>
      <c r="AF215" s="252">
        <v>0</v>
      </c>
      <c r="AG215" s="252">
        <v>0</v>
      </c>
      <c r="AH215" s="252">
        <v>0</v>
      </c>
      <c r="AI215" s="17">
        <f t="shared" si="23"/>
        <v>0</v>
      </c>
      <c r="AJ215" s="12">
        <f t="shared" si="22"/>
        <v>128</v>
      </c>
      <c r="AK215" s="113">
        <v>128</v>
      </c>
      <c r="AL215" s="252">
        <v>128</v>
      </c>
      <c r="AM215" s="255">
        <v>0</v>
      </c>
      <c r="AN215" s="254">
        <v>0</v>
      </c>
      <c r="AO215" s="253">
        <v>0</v>
      </c>
    </row>
    <row r="216" spans="1:41" ht="30">
      <c r="A216" s="18">
        <v>520367</v>
      </c>
      <c r="B216" s="219">
        <v>206</v>
      </c>
      <c r="C216" s="19" t="s">
        <v>252</v>
      </c>
      <c r="D216" s="12">
        <f t="shared" si="19"/>
        <v>628</v>
      </c>
      <c r="E216" s="113">
        <v>628</v>
      </c>
      <c r="F216" s="252">
        <v>0</v>
      </c>
      <c r="G216" s="252">
        <v>0</v>
      </c>
      <c r="H216" s="252">
        <v>0</v>
      </c>
      <c r="I216" s="252">
        <v>0</v>
      </c>
      <c r="J216" s="252">
        <v>0</v>
      </c>
      <c r="K216" s="252">
        <v>0</v>
      </c>
      <c r="L216" s="253">
        <v>0</v>
      </c>
      <c r="M216" s="254">
        <f t="shared" si="20"/>
        <v>142</v>
      </c>
      <c r="N216" s="252">
        <v>142</v>
      </c>
      <c r="O216" s="252">
        <v>0</v>
      </c>
      <c r="P216" s="252">
        <v>0</v>
      </c>
      <c r="Q216" s="252">
        <v>0</v>
      </c>
      <c r="R216" s="252">
        <v>0</v>
      </c>
      <c r="S216" s="252">
        <v>0</v>
      </c>
      <c r="T216" s="252">
        <v>0</v>
      </c>
      <c r="U216" s="252">
        <v>0</v>
      </c>
      <c r="V216" s="252">
        <v>0</v>
      </c>
      <c r="W216" s="252">
        <v>0</v>
      </c>
      <c r="X216" s="252">
        <v>0</v>
      </c>
      <c r="Y216" s="253">
        <v>0</v>
      </c>
      <c r="Z216" s="12">
        <f t="shared" si="21"/>
        <v>0</v>
      </c>
      <c r="AA216" s="113">
        <v>0</v>
      </c>
      <c r="AB216" s="252">
        <v>0</v>
      </c>
      <c r="AC216" s="252">
        <v>0</v>
      </c>
      <c r="AD216" s="255">
        <v>0</v>
      </c>
      <c r="AE216" s="33">
        <v>0</v>
      </c>
      <c r="AF216" s="252">
        <v>0</v>
      </c>
      <c r="AG216" s="252">
        <v>0</v>
      </c>
      <c r="AH216" s="252">
        <v>0</v>
      </c>
      <c r="AI216" s="17">
        <f t="shared" si="23"/>
        <v>0</v>
      </c>
      <c r="AJ216" s="12">
        <f t="shared" si="22"/>
        <v>12</v>
      </c>
      <c r="AK216" s="113">
        <v>12</v>
      </c>
      <c r="AL216" s="252">
        <v>0</v>
      </c>
      <c r="AM216" s="255">
        <v>0</v>
      </c>
      <c r="AN216" s="254">
        <v>0</v>
      </c>
      <c r="AO216" s="253">
        <v>0</v>
      </c>
    </row>
    <row r="217" spans="1:41" ht="30">
      <c r="A217" s="18">
        <v>520403</v>
      </c>
      <c r="B217" s="219">
        <v>207</v>
      </c>
      <c r="C217" s="19" t="s">
        <v>253</v>
      </c>
      <c r="D217" s="12">
        <f t="shared" si="19"/>
        <v>1311</v>
      </c>
      <c r="E217" s="113">
        <v>0</v>
      </c>
      <c r="F217" s="252">
        <v>0</v>
      </c>
      <c r="G217" s="252">
        <v>0</v>
      </c>
      <c r="H217" s="252">
        <v>0</v>
      </c>
      <c r="I217" s="252">
        <v>0</v>
      </c>
      <c r="J217" s="252">
        <v>0</v>
      </c>
      <c r="K217" s="252">
        <v>0</v>
      </c>
      <c r="L217" s="253">
        <v>1311</v>
      </c>
      <c r="M217" s="215">
        <f t="shared" si="20"/>
        <v>1092</v>
      </c>
      <c r="N217" s="252">
        <v>0</v>
      </c>
      <c r="O217" s="252">
        <v>0</v>
      </c>
      <c r="P217" s="252">
        <v>0</v>
      </c>
      <c r="Q217" s="252">
        <v>0</v>
      </c>
      <c r="R217" s="252">
        <v>0</v>
      </c>
      <c r="S217" s="252">
        <v>0</v>
      </c>
      <c r="T217" s="252">
        <v>0</v>
      </c>
      <c r="U217" s="252">
        <v>0</v>
      </c>
      <c r="V217" s="252">
        <v>0</v>
      </c>
      <c r="W217" s="252">
        <v>0</v>
      </c>
      <c r="X217" s="252">
        <v>0</v>
      </c>
      <c r="Y217" s="253">
        <v>1092</v>
      </c>
      <c r="Z217" s="12">
        <f t="shared" si="21"/>
        <v>16</v>
      </c>
      <c r="AA217" s="113">
        <v>0</v>
      </c>
      <c r="AB217" s="252">
        <v>16</v>
      </c>
      <c r="AC217" s="252">
        <v>0</v>
      </c>
      <c r="AD217" s="255">
        <v>0</v>
      </c>
      <c r="AE217" s="33">
        <v>0</v>
      </c>
      <c r="AF217" s="252">
        <v>0</v>
      </c>
      <c r="AG217" s="252">
        <v>0</v>
      </c>
      <c r="AH217" s="252">
        <v>0</v>
      </c>
      <c r="AI217" s="17">
        <f t="shared" si="23"/>
        <v>0</v>
      </c>
      <c r="AJ217" s="12">
        <f t="shared" si="22"/>
        <v>0</v>
      </c>
      <c r="AK217" s="113">
        <v>0</v>
      </c>
      <c r="AL217" s="252">
        <v>0</v>
      </c>
      <c r="AM217" s="255">
        <v>0</v>
      </c>
      <c r="AN217" s="254">
        <v>0</v>
      </c>
      <c r="AO217" s="253">
        <v>0</v>
      </c>
    </row>
    <row r="218" spans="1:41" ht="30">
      <c r="A218" s="18">
        <v>520250</v>
      </c>
      <c r="B218" s="219">
        <v>208</v>
      </c>
      <c r="C218" s="19" t="s">
        <v>254</v>
      </c>
      <c r="D218" s="12">
        <f t="shared" si="19"/>
        <v>720</v>
      </c>
      <c r="E218" s="113">
        <v>0</v>
      </c>
      <c r="F218" s="252">
        <v>0</v>
      </c>
      <c r="G218" s="252">
        <v>0</v>
      </c>
      <c r="H218" s="252">
        <v>0</v>
      </c>
      <c r="I218" s="252">
        <v>0</v>
      </c>
      <c r="J218" s="252">
        <v>0</v>
      </c>
      <c r="K218" s="252">
        <v>0</v>
      </c>
      <c r="L218" s="253">
        <v>720</v>
      </c>
      <c r="M218" s="215">
        <f t="shared" si="20"/>
        <v>175</v>
      </c>
      <c r="N218" s="252">
        <v>0</v>
      </c>
      <c r="O218" s="252">
        <v>0</v>
      </c>
      <c r="P218" s="252">
        <v>0</v>
      </c>
      <c r="Q218" s="252">
        <v>0</v>
      </c>
      <c r="R218" s="252">
        <v>0</v>
      </c>
      <c r="S218" s="252">
        <v>0</v>
      </c>
      <c r="T218" s="252">
        <v>0</v>
      </c>
      <c r="U218" s="252">
        <v>0</v>
      </c>
      <c r="V218" s="252">
        <v>0</v>
      </c>
      <c r="W218" s="252">
        <v>0</v>
      </c>
      <c r="X218" s="252">
        <v>0</v>
      </c>
      <c r="Y218" s="253">
        <v>175</v>
      </c>
      <c r="Z218" s="12">
        <f t="shared" si="21"/>
        <v>1</v>
      </c>
      <c r="AA218" s="113">
        <v>0</v>
      </c>
      <c r="AB218" s="252">
        <v>1</v>
      </c>
      <c r="AC218" s="252">
        <v>0</v>
      </c>
      <c r="AD218" s="255">
        <v>0</v>
      </c>
      <c r="AE218" s="33">
        <v>0</v>
      </c>
      <c r="AF218" s="252">
        <v>0</v>
      </c>
      <c r="AG218" s="252">
        <v>0</v>
      </c>
      <c r="AH218" s="252">
        <v>0</v>
      </c>
      <c r="AI218" s="17">
        <f t="shared" si="23"/>
        <v>0</v>
      </c>
      <c r="AJ218" s="12">
        <f t="shared" si="22"/>
        <v>0</v>
      </c>
      <c r="AK218" s="113">
        <v>0</v>
      </c>
      <c r="AL218" s="252">
        <v>0</v>
      </c>
      <c r="AM218" s="255">
        <v>0</v>
      </c>
      <c r="AN218" s="254">
        <v>0</v>
      </c>
      <c r="AO218" s="253">
        <v>0</v>
      </c>
    </row>
    <row r="219" spans="1:41" ht="30">
      <c r="A219" s="18">
        <v>520130</v>
      </c>
      <c r="B219" s="219">
        <v>209</v>
      </c>
      <c r="C219" s="19" t="s">
        <v>255</v>
      </c>
      <c r="D219" s="12">
        <f t="shared" si="19"/>
        <v>0</v>
      </c>
      <c r="E219" s="113">
        <v>0</v>
      </c>
      <c r="F219" s="252">
        <v>0</v>
      </c>
      <c r="G219" s="252">
        <v>0</v>
      </c>
      <c r="H219" s="252">
        <v>0</v>
      </c>
      <c r="I219" s="252">
        <v>0</v>
      </c>
      <c r="J219" s="252">
        <v>0</v>
      </c>
      <c r="K219" s="252">
        <v>0</v>
      </c>
      <c r="L219" s="253">
        <v>0</v>
      </c>
      <c r="M219" s="215">
        <f t="shared" si="20"/>
        <v>1206</v>
      </c>
      <c r="N219" s="252">
        <v>0</v>
      </c>
      <c r="O219" s="252">
        <v>0</v>
      </c>
      <c r="P219" s="252">
        <v>0</v>
      </c>
      <c r="Q219" s="252">
        <v>0</v>
      </c>
      <c r="R219" s="252">
        <v>0</v>
      </c>
      <c r="S219" s="252">
        <v>0</v>
      </c>
      <c r="T219" s="252">
        <v>0</v>
      </c>
      <c r="U219" s="252">
        <v>0</v>
      </c>
      <c r="V219" s="252">
        <v>0</v>
      </c>
      <c r="W219" s="252">
        <v>0</v>
      </c>
      <c r="X219" s="252">
        <v>1206</v>
      </c>
      <c r="Y219" s="253">
        <v>0</v>
      </c>
      <c r="Z219" s="12">
        <f t="shared" si="21"/>
        <v>0</v>
      </c>
      <c r="AA219" s="113">
        <v>0</v>
      </c>
      <c r="AB219" s="252">
        <v>0</v>
      </c>
      <c r="AC219" s="252">
        <v>0</v>
      </c>
      <c r="AD219" s="255">
        <v>0</v>
      </c>
      <c r="AE219" s="33">
        <v>0</v>
      </c>
      <c r="AF219" s="252">
        <v>0</v>
      </c>
      <c r="AG219" s="252">
        <v>0</v>
      </c>
      <c r="AH219" s="252">
        <v>0</v>
      </c>
      <c r="AI219" s="17">
        <f t="shared" si="23"/>
        <v>0</v>
      </c>
      <c r="AJ219" s="12">
        <f t="shared" si="22"/>
        <v>0</v>
      </c>
      <c r="AK219" s="113">
        <v>0</v>
      </c>
      <c r="AL219" s="252">
        <v>0</v>
      </c>
      <c r="AM219" s="255">
        <v>0</v>
      </c>
      <c r="AN219" s="254">
        <v>0</v>
      </c>
      <c r="AO219" s="253">
        <v>0</v>
      </c>
    </row>
    <row r="220" spans="1:41" ht="30">
      <c r="A220" s="18">
        <v>520245</v>
      </c>
      <c r="B220" s="219">
        <v>210</v>
      </c>
      <c r="C220" s="19" t="s">
        <v>256</v>
      </c>
      <c r="D220" s="12">
        <f t="shared" si="19"/>
        <v>0</v>
      </c>
      <c r="E220" s="113">
        <v>0</v>
      </c>
      <c r="F220" s="252">
        <v>0</v>
      </c>
      <c r="G220" s="252">
        <v>0</v>
      </c>
      <c r="H220" s="252">
        <v>0</v>
      </c>
      <c r="I220" s="252">
        <v>0</v>
      </c>
      <c r="J220" s="252">
        <v>0</v>
      </c>
      <c r="K220" s="252">
        <v>0</v>
      </c>
      <c r="L220" s="253">
        <v>0</v>
      </c>
      <c r="M220" s="215">
        <f t="shared" si="20"/>
        <v>18</v>
      </c>
      <c r="N220" s="252">
        <v>0</v>
      </c>
      <c r="O220" s="252">
        <v>0</v>
      </c>
      <c r="P220" s="252">
        <v>0</v>
      </c>
      <c r="Q220" s="252">
        <v>0</v>
      </c>
      <c r="R220" s="252">
        <v>0</v>
      </c>
      <c r="S220" s="252">
        <v>0</v>
      </c>
      <c r="T220" s="252">
        <v>0</v>
      </c>
      <c r="U220" s="252">
        <v>0</v>
      </c>
      <c r="V220" s="252">
        <v>0</v>
      </c>
      <c r="W220" s="252">
        <v>0</v>
      </c>
      <c r="X220" s="252">
        <v>18</v>
      </c>
      <c r="Y220" s="253">
        <v>0</v>
      </c>
      <c r="Z220" s="12">
        <f t="shared" si="21"/>
        <v>0</v>
      </c>
      <c r="AA220" s="113">
        <v>0</v>
      </c>
      <c r="AB220" s="252">
        <v>0</v>
      </c>
      <c r="AC220" s="252">
        <v>0</v>
      </c>
      <c r="AD220" s="255">
        <v>0</v>
      </c>
      <c r="AE220" s="33">
        <v>0</v>
      </c>
      <c r="AF220" s="252">
        <v>0</v>
      </c>
      <c r="AG220" s="252">
        <v>0</v>
      </c>
      <c r="AH220" s="252">
        <v>0</v>
      </c>
      <c r="AI220" s="17">
        <f t="shared" si="23"/>
        <v>0</v>
      </c>
      <c r="AJ220" s="12">
        <f t="shared" si="22"/>
        <v>0</v>
      </c>
      <c r="AK220" s="113">
        <v>0</v>
      </c>
      <c r="AL220" s="252">
        <v>0</v>
      </c>
      <c r="AM220" s="255">
        <v>0</v>
      </c>
      <c r="AN220" s="254">
        <v>0</v>
      </c>
      <c r="AO220" s="253">
        <v>0</v>
      </c>
    </row>
    <row r="221" spans="1:41" ht="18.75">
      <c r="A221" s="18">
        <v>520339</v>
      </c>
      <c r="B221" s="219">
        <v>211</v>
      </c>
      <c r="C221" s="19" t="s">
        <v>257</v>
      </c>
      <c r="D221" s="12">
        <f t="shared" si="19"/>
        <v>0</v>
      </c>
      <c r="E221" s="113">
        <v>0</v>
      </c>
      <c r="F221" s="252">
        <v>0</v>
      </c>
      <c r="G221" s="252">
        <v>0</v>
      </c>
      <c r="H221" s="252">
        <v>0</v>
      </c>
      <c r="I221" s="252">
        <v>0</v>
      </c>
      <c r="J221" s="252">
        <v>0</v>
      </c>
      <c r="K221" s="252">
        <v>0</v>
      </c>
      <c r="L221" s="253">
        <v>0</v>
      </c>
      <c r="M221" s="215">
        <f t="shared" si="20"/>
        <v>0</v>
      </c>
      <c r="N221" s="252">
        <v>0</v>
      </c>
      <c r="O221" s="252">
        <v>0</v>
      </c>
      <c r="P221" s="252">
        <v>0</v>
      </c>
      <c r="Q221" s="252">
        <v>0</v>
      </c>
      <c r="R221" s="252">
        <v>0</v>
      </c>
      <c r="S221" s="252">
        <v>0</v>
      </c>
      <c r="T221" s="252">
        <v>0</v>
      </c>
      <c r="U221" s="252">
        <v>0</v>
      </c>
      <c r="V221" s="252">
        <v>0</v>
      </c>
      <c r="W221" s="252">
        <v>0</v>
      </c>
      <c r="X221" s="252">
        <v>0</v>
      </c>
      <c r="Y221" s="253">
        <v>0</v>
      </c>
      <c r="Z221" s="12">
        <f t="shared" si="21"/>
        <v>0</v>
      </c>
      <c r="AA221" s="113">
        <v>0</v>
      </c>
      <c r="AB221" s="252">
        <v>0</v>
      </c>
      <c r="AC221" s="252">
        <v>0</v>
      </c>
      <c r="AD221" s="255">
        <v>0</v>
      </c>
      <c r="AE221" s="33">
        <v>0</v>
      </c>
      <c r="AF221" s="252">
        <v>0</v>
      </c>
      <c r="AG221" s="252">
        <v>0</v>
      </c>
      <c r="AH221" s="252">
        <v>111</v>
      </c>
      <c r="AI221" s="17">
        <f t="shared" si="23"/>
        <v>111</v>
      </c>
      <c r="AJ221" s="12">
        <f t="shared" si="22"/>
        <v>0</v>
      </c>
      <c r="AK221" s="113">
        <v>0</v>
      </c>
      <c r="AL221" s="252">
        <v>0</v>
      </c>
      <c r="AM221" s="255">
        <v>0</v>
      </c>
      <c r="AN221" s="254">
        <v>0</v>
      </c>
      <c r="AO221" s="253">
        <v>0</v>
      </c>
    </row>
    <row r="222" spans="1:41" ht="18.75">
      <c r="A222" s="18">
        <v>520336</v>
      </c>
      <c r="B222" s="219">
        <v>212</v>
      </c>
      <c r="C222" s="19" t="s">
        <v>258</v>
      </c>
      <c r="D222" s="12">
        <f t="shared" si="19"/>
        <v>0</v>
      </c>
      <c r="E222" s="113">
        <v>0</v>
      </c>
      <c r="F222" s="252">
        <v>0</v>
      </c>
      <c r="G222" s="252">
        <v>0</v>
      </c>
      <c r="H222" s="252">
        <v>0</v>
      </c>
      <c r="I222" s="252">
        <v>0</v>
      </c>
      <c r="J222" s="252">
        <v>0</v>
      </c>
      <c r="K222" s="252">
        <v>0</v>
      </c>
      <c r="L222" s="253">
        <v>0</v>
      </c>
      <c r="M222" s="215">
        <f t="shared" si="20"/>
        <v>0</v>
      </c>
      <c r="N222" s="252">
        <v>0</v>
      </c>
      <c r="O222" s="252">
        <v>0</v>
      </c>
      <c r="P222" s="252">
        <v>0</v>
      </c>
      <c r="Q222" s="252">
        <v>0</v>
      </c>
      <c r="R222" s="252">
        <v>0</v>
      </c>
      <c r="S222" s="252">
        <v>0</v>
      </c>
      <c r="T222" s="252">
        <v>0</v>
      </c>
      <c r="U222" s="252">
        <v>0</v>
      </c>
      <c r="V222" s="252">
        <v>0</v>
      </c>
      <c r="W222" s="252">
        <v>0</v>
      </c>
      <c r="X222" s="252">
        <v>0</v>
      </c>
      <c r="Y222" s="253">
        <v>0</v>
      </c>
      <c r="Z222" s="12">
        <f t="shared" si="21"/>
        <v>0</v>
      </c>
      <c r="AA222" s="113">
        <v>0</v>
      </c>
      <c r="AB222" s="252">
        <v>0</v>
      </c>
      <c r="AC222" s="252">
        <v>0</v>
      </c>
      <c r="AD222" s="255">
        <v>0</v>
      </c>
      <c r="AE222" s="33">
        <v>0</v>
      </c>
      <c r="AF222" s="252">
        <v>0</v>
      </c>
      <c r="AG222" s="252">
        <v>0</v>
      </c>
      <c r="AH222" s="252">
        <v>579</v>
      </c>
      <c r="AI222" s="17">
        <f t="shared" si="23"/>
        <v>579</v>
      </c>
      <c r="AJ222" s="12">
        <f t="shared" si="22"/>
        <v>16</v>
      </c>
      <c r="AK222" s="113">
        <v>16</v>
      </c>
      <c r="AL222" s="252">
        <v>0</v>
      </c>
      <c r="AM222" s="255">
        <v>0</v>
      </c>
      <c r="AN222" s="254">
        <v>0</v>
      </c>
      <c r="AO222" s="253">
        <v>0</v>
      </c>
    </row>
    <row r="223" spans="1:41" ht="18.75">
      <c r="A223" s="32">
        <v>520338</v>
      </c>
      <c r="B223" s="219">
        <v>213</v>
      </c>
      <c r="C223" s="19" t="s">
        <v>259</v>
      </c>
      <c r="D223" s="12">
        <f t="shared" si="19"/>
        <v>0</v>
      </c>
      <c r="E223" s="113">
        <v>0</v>
      </c>
      <c r="F223" s="252">
        <v>0</v>
      </c>
      <c r="G223" s="252">
        <v>0</v>
      </c>
      <c r="H223" s="252">
        <v>0</v>
      </c>
      <c r="I223" s="252">
        <v>0</v>
      </c>
      <c r="J223" s="252">
        <v>0</v>
      </c>
      <c r="K223" s="252">
        <v>0</v>
      </c>
      <c r="L223" s="253">
        <v>0</v>
      </c>
      <c r="M223" s="215">
        <f t="shared" si="20"/>
        <v>0</v>
      </c>
      <c r="N223" s="252">
        <v>0</v>
      </c>
      <c r="O223" s="252">
        <v>0</v>
      </c>
      <c r="P223" s="252">
        <v>0</v>
      </c>
      <c r="Q223" s="252">
        <v>0</v>
      </c>
      <c r="R223" s="252">
        <v>0</v>
      </c>
      <c r="S223" s="252">
        <v>0</v>
      </c>
      <c r="T223" s="252">
        <v>0</v>
      </c>
      <c r="U223" s="252">
        <v>0</v>
      </c>
      <c r="V223" s="252">
        <v>0</v>
      </c>
      <c r="W223" s="252">
        <v>0</v>
      </c>
      <c r="X223" s="252">
        <v>0</v>
      </c>
      <c r="Y223" s="253">
        <v>0</v>
      </c>
      <c r="Z223" s="12">
        <f t="shared" si="21"/>
        <v>0</v>
      </c>
      <c r="AA223" s="113">
        <v>0</v>
      </c>
      <c r="AB223" s="252">
        <v>0</v>
      </c>
      <c r="AC223" s="252">
        <v>0</v>
      </c>
      <c r="AD223" s="255">
        <v>0</v>
      </c>
      <c r="AE223" s="33">
        <v>0</v>
      </c>
      <c r="AF223" s="252">
        <v>0</v>
      </c>
      <c r="AG223" s="252">
        <v>0</v>
      </c>
      <c r="AH223" s="252">
        <v>79</v>
      </c>
      <c r="AI223" s="17">
        <f t="shared" si="23"/>
        <v>79</v>
      </c>
      <c r="AJ223" s="12">
        <f t="shared" si="22"/>
        <v>0</v>
      </c>
      <c r="AK223" s="113">
        <v>0</v>
      </c>
      <c r="AL223" s="252">
        <v>0</v>
      </c>
      <c r="AM223" s="255">
        <v>0</v>
      </c>
      <c r="AN223" s="254">
        <v>0</v>
      </c>
      <c r="AO223" s="253">
        <v>0</v>
      </c>
    </row>
    <row r="224" spans="1:41" ht="18.75">
      <c r="A224" s="32">
        <v>520415</v>
      </c>
      <c r="B224" s="219">
        <v>214</v>
      </c>
      <c r="C224" s="19" t="s">
        <v>260</v>
      </c>
      <c r="D224" s="12">
        <f t="shared" si="19"/>
        <v>0</v>
      </c>
      <c r="E224" s="113">
        <v>0</v>
      </c>
      <c r="F224" s="252">
        <v>0</v>
      </c>
      <c r="G224" s="252">
        <v>0</v>
      </c>
      <c r="H224" s="252">
        <v>0</v>
      </c>
      <c r="I224" s="252">
        <v>0</v>
      </c>
      <c r="J224" s="252">
        <v>0</v>
      </c>
      <c r="K224" s="252">
        <v>0</v>
      </c>
      <c r="L224" s="253">
        <v>0</v>
      </c>
      <c r="M224" s="215">
        <f t="shared" si="20"/>
        <v>0</v>
      </c>
      <c r="N224" s="252">
        <v>0</v>
      </c>
      <c r="O224" s="252">
        <v>0</v>
      </c>
      <c r="P224" s="252">
        <v>0</v>
      </c>
      <c r="Q224" s="252">
        <v>0</v>
      </c>
      <c r="R224" s="252">
        <v>0</v>
      </c>
      <c r="S224" s="252">
        <v>0</v>
      </c>
      <c r="T224" s="252">
        <v>0</v>
      </c>
      <c r="U224" s="252">
        <v>0</v>
      </c>
      <c r="V224" s="252">
        <v>0</v>
      </c>
      <c r="W224" s="252">
        <v>0</v>
      </c>
      <c r="X224" s="252">
        <v>0</v>
      </c>
      <c r="Y224" s="253">
        <v>0</v>
      </c>
      <c r="Z224" s="12">
        <f t="shared" si="21"/>
        <v>0</v>
      </c>
      <c r="AA224" s="113">
        <v>0</v>
      </c>
      <c r="AB224" s="252">
        <v>0</v>
      </c>
      <c r="AC224" s="252">
        <v>0</v>
      </c>
      <c r="AD224" s="255">
        <v>0</v>
      </c>
      <c r="AE224" s="33">
        <v>0</v>
      </c>
      <c r="AF224" s="252">
        <v>0</v>
      </c>
      <c r="AG224" s="252">
        <v>0</v>
      </c>
      <c r="AH224" s="252">
        <v>52</v>
      </c>
      <c r="AI224" s="17">
        <f t="shared" si="23"/>
        <v>52</v>
      </c>
      <c r="AJ224" s="12">
        <f t="shared" si="22"/>
        <v>0</v>
      </c>
      <c r="AK224" s="113">
        <v>0</v>
      </c>
      <c r="AL224" s="252">
        <v>0</v>
      </c>
      <c r="AM224" s="255">
        <v>0</v>
      </c>
      <c r="AN224" s="254">
        <v>0</v>
      </c>
      <c r="AO224" s="253">
        <v>0</v>
      </c>
    </row>
    <row r="225" spans="1:41" ht="18.75">
      <c r="A225" s="32">
        <v>520400</v>
      </c>
      <c r="B225" s="219">
        <v>215</v>
      </c>
      <c r="C225" s="19" t="s">
        <v>261</v>
      </c>
      <c r="D225" s="12">
        <f t="shared" si="19"/>
        <v>0</v>
      </c>
      <c r="E225" s="113">
        <v>0</v>
      </c>
      <c r="F225" s="252">
        <v>0</v>
      </c>
      <c r="G225" s="252">
        <v>0</v>
      </c>
      <c r="H225" s="252">
        <v>0</v>
      </c>
      <c r="I225" s="252">
        <v>0</v>
      </c>
      <c r="J225" s="252">
        <v>0</v>
      </c>
      <c r="K225" s="252">
        <v>0</v>
      </c>
      <c r="L225" s="253">
        <v>0</v>
      </c>
      <c r="M225" s="215">
        <f t="shared" si="20"/>
        <v>0</v>
      </c>
      <c r="N225" s="252">
        <v>0</v>
      </c>
      <c r="O225" s="252">
        <v>0</v>
      </c>
      <c r="P225" s="252">
        <v>0</v>
      </c>
      <c r="Q225" s="252">
        <v>0</v>
      </c>
      <c r="R225" s="252">
        <v>0</v>
      </c>
      <c r="S225" s="252">
        <v>0</v>
      </c>
      <c r="T225" s="252">
        <v>0</v>
      </c>
      <c r="U225" s="252">
        <v>0</v>
      </c>
      <c r="V225" s="252">
        <v>0</v>
      </c>
      <c r="W225" s="252">
        <v>0</v>
      </c>
      <c r="X225" s="252">
        <v>0</v>
      </c>
      <c r="Y225" s="253">
        <v>0</v>
      </c>
      <c r="Z225" s="12">
        <f t="shared" si="21"/>
        <v>0</v>
      </c>
      <c r="AA225" s="113">
        <v>0</v>
      </c>
      <c r="AB225" s="252">
        <v>0</v>
      </c>
      <c r="AC225" s="252">
        <v>0</v>
      </c>
      <c r="AD225" s="255">
        <v>0</v>
      </c>
      <c r="AE225" s="33">
        <v>0</v>
      </c>
      <c r="AF225" s="252">
        <v>0</v>
      </c>
      <c r="AG225" s="252">
        <v>0</v>
      </c>
      <c r="AH225" s="252">
        <v>0</v>
      </c>
      <c r="AI225" s="17">
        <f t="shared" si="23"/>
        <v>0</v>
      </c>
      <c r="AJ225" s="12">
        <f t="shared" si="22"/>
        <v>0</v>
      </c>
      <c r="AK225" s="113">
        <v>0</v>
      </c>
      <c r="AL225" s="252">
        <v>0</v>
      </c>
      <c r="AM225" s="255">
        <v>0</v>
      </c>
      <c r="AN225" s="254">
        <v>0</v>
      </c>
      <c r="AO225" s="253">
        <v>0</v>
      </c>
    </row>
    <row r="226" spans="1:41" ht="18.75">
      <c r="A226" s="32">
        <v>520419</v>
      </c>
      <c r="B226" s="219">
        <v>216</v>
      </c>
      <c r="C226" s="19" t="s">
        <v>262</v>
      </c>
      <c r="D226" s="12">
        <f t="shared" si="19"/>
        <v>0</v>
      </c>
      <c r="E226" s="113">
        <v>0</v>
      </c>
      <c r="F226" s="252">
        <v>0</v>
      </c>
      <c r="G226" s="252">
        <v>0</v>
      </c>
      <c r="H226" s="252">
        <v>0</v>
      </c>
      <c r="I226" s="252">
        <v>0</v>
      </c>
      <c r="J226" s="252">
        <v>0</v>
      </c>
      <c r="K226" s="252">
        <v>0</v>
      </c>
      <c r="L226" s="253">
        <v>0</v>
      </c>
      <c r="M226" s="215">
        <f t="shared" si="20"/>
        <v>0</v>
      </c>
      <c r="N226" s="252">
        <v>0</v>
      </c>
      <c r="O226" s="252">
        <v>0</v>
      </c>
      <c r="P226" s="252">
        <v>0</v>
      </c>
      <c r="Q226" s="252">
        <v>0</v>
      </c>
      <c r="R226" s="252">
        <v>0</v>
      </c>
      <c r="S226" s="252">
        <v>0</v>
      </c>
      <c r="T226" s="252">
        <v>0</v>
      </c>
      <c r="U226" s="252">
        <v>0</v>
      </c>
      <c r="V226" s="252">
        <v>0</v>
      </c>
      <c r="W226" s="252">
        <v>0</v>
      </c>
      <c r="X226" s="252">
        <v>0</v>
      </c>
      <c r="Y226" s="253">
        <v>0</v>
      </c>
      <c r="Z226" s="12">
        <f t="shared" si="21"/>
        <v>0</v>
      </c>
      <c r="AA226" s="113">
        <v>0</v>
      </c>
      <c r="AB226" s="252">
        <v>0</v>
      </c>
      <c r="AC226" s="252">
        <v>0</v>
      </c>
      <c r="AD226" s="255">
        <v>0</v>
      </c>
      <c r="AE226" s="33">
        <v>0</v>
      </c>
      <c r="AF226" s="252">
        <v>0</v>
      </c>
      <c r="AG226" s="252">
        <v>0</v>
      </c>
      <c r="AH226" s="252">
        <v>0</v>
      </c>
      <c r="AI226" s="17">
        <f t="shared" si="23"/>
        <v>0</v>
      </c>
      <c r="AJ226" s="12">
        <f t="shared" si="22"/>
        <v>0</v>
      </c>
      <c r="AK226" s="113">
        <v>0</v>
      </c>
      <c r="AL226" s="252">
        <v>0</v>
      </c>
      <c r="AM226" s="255">
        <v>0</v>
      </c>
      <c r="AN226" s="254">
        <v>0</v>
      </c>
      <c r="AO226" s="253">
        <v>0</v>
      </c>
    </row>
    <row r="227" spans="1:41" ht="18.75">
      <c r="A227" s="32">
        <v>520412</v>
      </c>
      <c r="B227" s="219">
        <v>217</v>
      </c>
      <c r="C227" s="19" t="s">
        <v>263</v>
      </c>
      <c r="D227" s="12">
        <f t="shared" si="19"/>
        <v>0</v>
      </c>
      <c r="E227" s="113">
        <v>0</v>
      </c>
      <c r="F227" s="252">
        <v>0</v>
      </c>
      <c r="G227" s="252">
        <v>0</v>
      </c>
      <c r="H227" s="252">
        <v>0</v>
      </c>
      <c r="I227" s="252">
        <v>0</v>
      </c>
      <c r="J227" s="252">
        <v>0</v>
      </c>
      <c r="K227" s="252">
        <v>0</v>
      </c>
      <c r="L227" s="253">
        <v>0</v>
      </c>
      <c r="M227" s="215">
        <f t="shared" si="20"/>
        <v>0</v>
      </c>
      <c r="N227" s="252">
        <v>0</v>
      </c>
      <c r="O227" s="252">
        <v>0</v>
      </c>
      <c r="P227" s="252">
        <v>0</v>
      </c>
      <c r="Q227" s="252">
        <v>0</v>
      </c>
      <c r="R227" s="252">
        <v>0</v>
      </c>
      <c r="S227" s="252">
        <v>0</v>
      </c>
      <c r="T227" s="252">
        <v>0</v>
      </c>
      <c r="U227" s="252">
        <v>0</v>
      </c>
      <c r="V227" s="252">
        <v>0</v>
      </c>
      <c r="W227" s="252">
        <v>0</v>
      </c>
      <c r="X227" s="252">
        <v>0</v>
      </c>
      <c r="Y227" s="253">
        <v>0</v>
      </c>
      <c r="Z227" s="12">
        <f t="shared" si="21"/>
        <v>0</v>
      </c>
      <c r="AA227" s="113">
        <v>0</v>
      </c>
      <c r="AB227" s="252">
        <v>0</v>
      </c>
      <c r="AC227" s="252">
        <v>0</v>
      </c>
      <c r="AD227" s="255">
        <v>0</v>
      </c>
      <c r="AE227" s="33">
        <v>0</v>
      </c>
      <c r="AF227" s="252">
        <v>0</v>
      </c>
      <c r="AG227" s="252">
        <v>0</v>
      </c>
      <c r="AH227" s="252">
        <v>0</v>
      </c>
      <c r="AI227" s="17">
        <f t="shared" si="23"/>
        <v>0</v>
      </c>
      <c r="AJ227" s="12">
        <f t="shared" si="22"/>
        <v>0</v>
      </c>
      <c r="AK227" s="113">
        <v>0</v>
      </c>
      <c r="AL227" s="252">
        <v>0</v>
      </c>
      <c r="AM227" s="255">
        <v>0</v>
      </c>
      <c r="AN227" s="254">
        <v>0</v>
      </c>
      <c r="AO227" s="253">
        <v>0</v>
      </c>
    </row>
    <row r="228" spans="1:41" ht="18.75">
      <c r="A228" s="32">
        <v>520427</v>
      </c>
      <c r="B228" s="219">
        <v>218</v>
      </c>
      <c r="C228" s="19" t="s">
        <v>264</v>
      </c>
      <c r="D228" s="12">
        <f t="shared" si="19"/>
        <v>0</v>
      </c>
      <c r="E228" s="113">
        <v>0</v>
      </c>
      <c r="F228" s="252">
        <v>0</v>
      </c>
      <c r="G228" s="252">
        <v>0</v>
      </c>
      <c r="H228" s="252">
        <v>0</v>
      </c>
      <c r="I228" s="252">
        <v>0</v>
      </c>
      <c r="J228" s="252">
        <v>0</v>
      </c>
      <c r="K228" s="252">
        <v>0</v>
      </c>
      <c r="L228" s="253">
        <v>0</v>
      </c>
      <c r="M228" s="215">
        <f t="shared" si="20"/>
        <v>0</v>
      </c>
      <c r="N228" s="252">
        <v>0</v>
      </c>
      <c r="O228" s="252">
        <v>0</v>
      </c>
      <c r="P228" s="252">
        <v>0</v>
      </c>
      <c r="Q228" s="252">
        <v>0</v>
      </c>
      <c r="R228" s="252">
        <v>0</v>
      </c>
      <c r="S228" s="252">
        <v>0</v>
      </c>
      <c r="T228" s="252">
        <v>0</v>
      </c>
      <c r="U228" s="252">
        <v>0</v>
      </c>
      <c r="V228" s="252">
        <v>0</v>
      </c>
      <c r="W228" s="252">
        <v>0</v>
      </c>
      <c r="X228" s="252">
        <v>0</v>
      </c>
      <c r="Y228" s="253">
        <v>0</v>
      </c>
      <c r="Z228" s="12">
        <f t="shared" si="21"/>
        <v>0</v>
      </c>
      <c r="AA228" s="113">
        <v>0</v>
      </c>
      <c r="AB228" s="252">
        <v>0</v>
      </c>
      <c r="AC228" s="252">
        <v>0</v>
      </c>
      <c r="AD228" s="255">
        <v>0</v>
      </c>
      <c r="AE228" s="33">
        <v>0</v>
      </c>
      <c r="AF228" s="252">
        <v>0</v>
      </c>
      <c r="AG228" s="252">
        <v>0</v>
      </c>
      <c r="AH228" s="252">
        <v>0</v>
      </c>
      <c r="AI228" s="17">
        <f t="shared" si="23"/>
        <v>0</v>
      </c>
      <c r="AJ228" s="12">
        <f t="shared" si="22"/>
        <v>0</v>
      </c>
      <c r="AK228" s="252">
        <v>0</v>
      </c>
      <c r="AL228" s="252">
        <v>0</v>
      </c>
      <c r="AM228" s="255">
        <v>0</v>
      </c>
      <c r="AN228" s="254">
        <v>0</v>
      </c>
      <c r="AO228" s="253">
        <v>0</v>
      </c>
    </row>
    <row r="229" spans="1:41" ht="18.75">
      <c r="A229" s="32">
        <v>520424</v>
      </c>
      <c r="B229" s="219">
        <v>219</v>
      </c>
      <c r="C229" s="19" t="s">
        <v>265</v>
      </c>
      <c r="D229" s="12">
        <f t="shared" si="19"/>
        <v>0</v>
      </c>
      <c r="E229" s="113">
        <v>0</v>
      </c>
      <c r="F229" s="252">
        <v>0</v>
      </c>
      <c r="G229" s="252">
        <v>0</v>
      </c>
      <c r="H229" s="252">
        <v>0</v>
      </c>
      <c r="I229" s="252">
        <v>0</v>
      </c>
      <c r="J229" s="252">
        <v>0</v>
      </c>
      <c r="K229" s="252">
        <v>0</v>
      </c>
      <c r="L229" s="253">
        <v>0</v>
      </c>
      <c r="M229" s="215">
        <f t="shared" si="20"/>
        <v>0</v>
      </c>
      <c r="N229" s="252">
        <v>0</v>
      </c>
      <c r="O229" s="252">
        <v>0</v>
      </c>
      <c r="P229" s="252">
        <v>0</v>
      </c>
      <c r="Q229" s="252">
        <v>0</v>
      </c>
      <c r="R229" s="252">
        <v>0</v>
      </c>
      <c r="S229" s="252">
        <v>0</v>
      </c>
      <c r="T229" s="252">
        <v>0</v>
      </c>
      <c r="U229" s="252">
        <v>0</v>
      </c>
      <c r="V229" s="252">
        <v>0</v>
      </c>
      <c r="W229" s="252">
        <v>0</v>
      </c>
      <c r="X229" s="252">
        <v>0</v>
      </c>
      <c r="Y229" s="253">
        <v>0</v>
      </c>
      <c r="Z229" s="12">
        <f t="shared" si="21"/>
        <v>0</v>
      </c>
      <c r="AA229" s="113">
        <v>0</v>
      </c>
      <c r="AB229" s="252">
        <v>0</v>
      </c>
      <c r="AC229" s="252">
        <v>0</v>
      </c>
      <c r="AD229" s="255">
        <v>0</v>
      </c>
      <c r="AE229" s="33">
        <v>0</v>
      </c>
      <c r="AF229" s="252">
        <v>0</v>
      </c>
      <c r="AG229" s="252">
        <v>0</v>
      </c>
      <c r="AH229" s="252">
        <v>0</v>
      </c>
      <c r="AI229" s="17">
        <f t="shared" si="23"/>
        <v>0</v>
      </c>
      <c r="AJ229" s="12">
        <f t="shared" si="22"/>
        <v>0</v>
      </c>
      <c r="AK229" s="252">
        <v>0</v>
      </c>
      <c r="AL229" s="252">
        <v>0</v>
      </c>
      <c r="AM229" s="255">
        <v>0</v>
      </c>
      <c r="AN229" s="254">
        <v>0</v>
      </c>
      <c r="AO229" s="253">
        <v>0</v>
      </c>
    </row>
    <row r="230" spans="1:41" ht="18.75">
      <c r="A230" s="32">
        <v>520417</v>
      </c>
      <c r="B230" s="219">
        <v>220</v>
      </c>
      <c r="C230" s="19" t="s">
        <v>266</v>
      </c>
      <c r="D230" s="12">
        <f t="shared" si="19"/>
        <v>0</v>
      </c>
      <c r="E230" s="113">
        <v>0</v>
      </c>
      <c r="F230" s="252">
        <v>0</v>
      </c>
      <c r="G230" s="252">
        <v>0</v>
      </c>
      <c r="H230" s="252">
        <v>0</v>
      </c>
      <c r="I230" s="252">
        <v>0</v>
      </c>
      <c r="J230" s="252">
        <v>0</v>
      </c>
      <c r="K230" s="252">
        <v>0</v>
      </c>
      <c r="L230" s="253">
        <v>0</v>
      </c>
      <c r="M230" s="215">
        <f t="shared" si="20"/>
        <v>0</v>
      </c>
      <c r="N230" s="252">
        <v>0</v>
      </c>
      <c r="O230" s="252">
        <v>0</v>
      </c>
      <c r="P230" s="252">
        <v>0</v>
      </c>
      <c r="Q230" s="252">
        <v>0</v>
      </c>
      <c r="R230" s="252">
        <v>0</v>
      </c>
      <c r="S230" s="252">
        <v>0</v>
      </c>
      <c r="T230" s="252">
        <v>0</v>
      </c>
      <c r="U230" s="252">
        <v>0</v>
      </c>
      <c r="V230" s="252">
        <v>0</v>
      </c>
      <c r="W230" s="252">
        <v>0</v>
      </c>
      <c r="X230" s="252">
        <v>0</v>
      </c>
      <c r="Y230" s="253">
        <v>0</v>
      </c>
      <c r="Z230" s="12">
        <f t="shared" si="21"/>
        <v>0</v>
      </c>
      <c r="AA230" s="252">
        <v>0</v>
      </c>
      <c r="AB230" s="252">
        <v>0</v>
      </c>
      <c r="AC230" s="252">
        <v>0</v>
      </c>
      <c r="AD230" s="255">
        <v>0</v>
      </c>
      <c r="AE230" s="33">
        <v>0</v>
      </c>
      <c r="AF230" s="252">
        <v>0</v>
      </c>
      <c r="AG230" s="252">
        <v>0</v>
      </c>
      <c r="AH230" s="252">
        <v>0</v>
      </c>
      <c r="AI230" s="17">
        <f t="shared" si="23"/>
        <v>0</v>
      </c>
      <c r="AJ230" s="12">
        <f t="shared" si="22"/>
        <v>0</v>
      </c>
      <c r="AK230" s="252">
        <v>0</v>
      </c>
      <c r="AL230" s="252">
        <v>0</v>
      </c>
      <c r="AM230" s="255">
        <v>0</v>
      </c>
      <c r="AN230" s="254">
        <v>0</v>
      </c>
      <c r="AO230" s="253">
        <v>0</v>
      </c>
    </row>
    <row r="231" spans="1:41" ht="18.75">
      <c r="A231" s="32">
        <v>520413</v>
      </c>
      <c r="B231" s="219">
        <v>221</v>
      </c>
      <c r="C231" s="19" t="s">
        <v>267</v>
      </c>
      <c r="D231" s="12">
        <f t="shared" si="19"/>
        <v>0</v>
      </c>
      <c r="E231" s="113">
        <v>0</v>
      </c>
      <c r="F231" s="252">
        <v>0</v>
      </c>
      <c r="G231" s="252">
        <v>0</v>
      </c>
      <c r="H231" s="252">
        <v>0</v>
      </c>
      <c r="I231" s="252">
        <v>0</v>
      </c>
      <c r="J231" s="252">
        <v>0</v>
      </c>
      <c r="K231" s="252">
        <v>0</v>
      </c>
      <c r="L231" s="253">
        <v>0</v>
      </c>
      <c r="M231" s="215">
        <f t="shared" si="20"/>
        <v>0</v>
      </c>
      <c r="N231" s="252">
        <v>0</v>
      </c>
      <c r="O231" s="252">
        <v>0</v>
      </c>
      <c r="P231" s="252">
        <v>0</v>
      </c>
      <c r="Q231" s="252">
        <v>0</v>
      </c>
      <c r="R231" s="252">
        <v>0</v>
      </c>
      <c r="S231" s="252">
        <v>0</v>
      </c>
      <c r="T231" s="252">
        <v>0</v>
      </c>
      <c r="U231" s="252">
        <v>0</v>
      </c>
      <c r="V231" s="252">
        <v>0</v>
      </c>
      <c r="W231" s="252">
        <v>0</v>
      </c>
      <c r="X231" s="252">
        <v>0</v>
      </c>
      <c r="Y231" s="253">
        <v>0</v>
      </c>
      <c r="Z231" s="12">
        <f t="shared" si="21"/>
        <v>0</v>
      </c>
      <c r="AA231" s="252">
        <v>0</v>
      </c>
      <c r="AB231" s="252">
        <v>0</v>
      </c>
      <c r="AC231" s="252">
        <v>0</v>
      </c>
      <c r="AD231" s="255">
        <v>0</v>
      </c>
      <c r="AE231" s="33">
        <v>0</v>
      </c>
      <c r="AF231" s="252">
        <v>0</v>
      </c>
      <c r="AG231" s="252">
        <v>0</v>
      </c>
      <c r="AH231" s="252">
        <v>0</v>
      </c>
      <c r="AI231" s="17">
        <f t="shared" si="23"/>
        <v>0</v>
      </c>
      <c r="AJ231" s="12">
        <f t="shared" si="22"/>
        <v>0</v>
      </c>
      <c r="AK231" s="252">
        <v>0</v>
      </c>
      <c r="AL231" s="252">
        <v>0</v>
      </c>
      <c r="AM231" s="255">
        <v>0</v>
      </c>
      <c r="AN231" s="254">
        <v>0</v>
      </c>
      <c r="AO231" s="253">
        <v>0</v>
      </c>
    </row>
    <row r="232" spans="1:41" ht="60">
      <c r="A232" s="32">
        <v>520422</v>
      </c>
      <c r="B232" s="219">
        <v>222</v>
      </c>
      <c r="C232" s="19" t="s">
        <v>268</v>
      </c>
      <c r="D232" s="12">
        <f t="shared" si="19"/>
        <v>0</v>
      </c>
      <c r="E232" s="113">
        <v>0</v>
      </c>
      <c r="F232" s="252">
        <v>0</v>
      </c>
      <c r="G232" s="252">
        <v>0</v>
      </c>
      <c r="H232" s="252">
        <v>0</v>
      </c>
      <c r="I232" s="252">
        <v>0</v>
      </c>
      <c r="J232" s="252">
        <v>0</v>
      </c>
      <c r="K232" s="252">
        <v>0</v>
      </c>
      <c r="L232" s="253">
        <v>0</v>
      </c>
      <c r="M232" s="215">
        <f t="shared" si="20"/>
        <v>0</v>
      </c>
      <c r="N232" s="252">
        <v>0</v>
      </c>
      <c r="O232" s="252">
        <v>0</v>
      </c>
      <c r="P232" s="252">
        <v>0</v>
      </c>
      <c r="Q232" s="252">
        <v>0</v>
      </c>
      <c r="R232" s="252">
        <v>0</v>
      </c>
      <c r="S232" s="252">
        <v>0</v>
      </c>
      <c r="T232" s="252">
        <v>0</v>
      </c>
      <c r="U232" s="252">
        <v>0</v>
      </c>
      <c r="V232" s="252">
        <v>0</v>
      </c>
      <c r="W232" s="252">
        <v>0</v>
      </c>
      <c r="X232" s="252">
        <v>0</v>
      </c>
      <c r="Y232" s="253">
        <v>0</v>
      </c>
      <c r="Z232" s="12">
        <f t="shared" si="21"/>
        <v>0</v>
      </c>
      <c r="AA232" s="252">
        <v>0</v>
      </c>
      <c r="AB232" s="252">
        <v>0</v>
      </c>
      <c r="AC232" s="252">
        <v>0</v>
      </c>
      <c r="AD232" s="255">
        <v>0</v>
      </c>
      <c r="AE232" s="33">
        <v>0</v>
      </c>
      <c r="AF232" s="252">
        <v>0</v>
      </c>
      <c r="AG232" s="252">
        <v>0</v>
      </c>
      <c r="AH232" s="252">
        <v>0</v>
      </c>
      <c r="AI232" s="17">
        <f t="shared" si="23"/>
        <v>0</v>
      </c>
      <c r="AJ232" s="12">
        <f t="shared" si="22"/>
        <v>0</v>
      </c>
      <c r="AK232" s="252">
        <v>0</v>
      </c>
      <c r="AL232" s="252">
        <v>0</v>
      </c>
      <c r="AM232" s="255">
        <v>0</v>
      </c>
      <c r="AN232" s="254">
        <v>0</v>
      </c>
      <c r="AO232" s="253">
        <v>0</v>
      </c>
    </row>
    <row r="233" spans="1:41" ht="18.75">
      <c r="A233" s="32">
        <v>520430</v>
      </c>
      <c r="B233" s="219">
        <v>223</v>
      </c>
      <c r="C233" s="34" t="s">
        <v>269</v>
      </c>
      <c r="D233" s="12">
        <f t="shared" si="19"/>
        <v>0</v>
      </c>
      <c r="E233" s="113">
        <v>0</v>
      </c>
      <c r="F233" s="252">
        <v>0</v>
      </c>
      <c r="G233" s="252">
        <v>0</v>
      </c>
      <c r="H233" s="252">
        <v>0</v>
      </c>
      <c r="I233" s="252">
        <v>0</v>
      </c>
      <c r="J233" s="252">
        <v>0</v>
      </c>
      <c r="K233" s="252">
        <v>0</v>
      </c>
      <c r="L233" s="253">
        <v>0</v>
      </c>
      <c r="M233" s="215">
        <f t="shared" si="20"/>
        <v>0</v>
      </c>
      <c r="N233" s="252">
        <v>0</v>
      </c>
      <c r="O233" s="252">
        <v>0</v>
      </c>
      <c r="P233" s="252">
        <v>0</v>
      </c>
      <c r="Q233" s="252">
        <v>0</v>
      </c>
      <c r="R233" s="252">
        <v>0</v>
      </c>
      <c r="S233" s="252">
        <v>0</v>
      </c>
      <c r="T233" s="252">
        <v>0</v>
      </c>
      <c r="U233" s="252">
        <v>0</v>
      </c>
      <c r="V233" s="252">
        <v>0</v>
      </c>
      <c r="W233" s="252">
        <v>0</v>
      </c>
      <c r="X233" s="252">
        <v>0</v>
      </c>
      <c r="Y233" s="253">
        <v>0</v>
      </c>
      <c r="Z233" s="12">
        <f t="shared" si="21"/>
        <v>0</v>
      </c>
      <c r="AA233" s="252">
        <v>0</v>
      </c>
      <c r="AB233" s="252">
        <v>0</v>
      </c>
      <c r="AC233" s="252">
        <v>0</v>
      </c>
      <c r="AD233" s="255">
        <v>0</v>
      </c>
      <c r="AE233" s="33">
        <v>53</v>
      </c>
      <c r="AF233" s="252">
        <v>53</v>
      </c>
      <c r="AG233" s="252">
        <v>0</v>
      </c>
      <c r="AH233" s="252">
        <v>0</v>
      </c>
      <c r="AI233" s="17">
        <f t="shared" si="23"/>
        <v>53</v>
      </c>
      <c r="AJ233" s="12">
        <f t="shared" si="22"/>
        <v>245</v>
      </c>
      <c r="AK233" s="252">
        <v>245</v>
      </c>
      <c r="AL233" s="252">
        <v>0</v>
      </c>
      <c r="AM233" s="255">
        <v>0</v>
      </c>
      <c r="AN233" s="254">
        <v>0</v>
      </c>
      <c r="AO233" s="253">
        <v>0</v>
      </c>
    </row>
    <row r="234" spans="1:41" ht="18.75">
      <c r="A234" s="32">
        <v>520431</v>
      </c>
      <c r="B234" s="219">
        <v>224</v>
      </c>
      <c r="C234" s="34" t="s">
        <v>270</v>
      </c>
      <c r="D234" s="12">
        <f t="shared" si="19"/>
        <v>0</v>
      </c>
      <c r="E234" s="113">
        <v>0</v>
      </c>
      <c r="F234" s="252">
        <v>0</v>
      </c>
      <c r="G234" s="252">
        <v>0</v>
      </c>
      <c r="H234" s="252">
        <v>0</v>
      </c>
      <c r="I234" s="252">
        <v>0</v>
      </c>
      <c r="J234" s="252">
        <v>0</v>
      </c>
      <c r="K234" s="252">
        <v>0</v>
      </c>
      <c r="L234" s="253">
        <v>0</v>
      </c>
      <c r="M234" s="215">
        <f t="shared" si="20"/>
        <v>240</v>
      </c>
      <c r="N234" s="252">
        <v>0</v>
      </c>
      <c r="O234" s="252">
        <v>0</v>
      </c>
      <c r="P234" s="252">
        <v>0</v>
      </c>
      <c r="Q234" s="252">
        <v>0</v>
      </c>
      <c r="R234" s="252">
        <v>0</v>
      </c>
      <c r="S234" s="252">
        <v>0</v>
      </c>
      <c r="T234" s="252">
        <v>0</v>
      </c>
      <c r="U234" s="252">
        <v>0</v>
      </c>
      <c r="V234" s="252">
        <v>0</v>
      </c>
      <c r="W234" s="252">
        <v>0</v>
      </c>
      <c r="X234" s="252">
        <v>240</v>
      </c>
      <c r="Y234" s="253">
        <v>0</v>
      </c>
      <c r="Z234" s="12">
        <f t="shared" si="21"/>
        <v>0</v>
      </c>
      <c r="AA234" s="252">
        <v>0</v>
      </c>
      <c r="AB234" s="252">
        <v>0</v>
      </c>
      <c r="AC234" s="252">
        <v>0</v>
      </c>
      <c r="AD234" s="255">
        <v>0</v>
      </c>
      <c r="AE234" s="33">
        <v>0</v>
      </c>
      <c r="AF234" s="252">
        <v>0</v>
      </c>
      <c r="AG234" s="252">
        <v>0</v>
      </c>
      <c r="AH234" s="252">
        <v>0</v>
      </c>
      <c r="AI234" s="17">
        <f t="shared" si="23"/>
        <v>0</v>
      </c>
      <c r="AJ234" s="12">
        <f t="shared" si="22"/>
        <v>0</v>
      </c>
      <c r="AK234" s="252">
        <v>0</v>
      </c>
      <c r="AL234" s="252">
        <v>0</v>
      </c>
      <c r="AM234" s="255">
        <v>0</v>
      </c>
      <c r="AN234" s="254">
        <v>0</v>
      </c>
      <c r="AO234" s="253">
        <v>0</v>
      </c>
    </row>
    <row r="235" spans="1:41" ht="18.75">
      <c r="A235" s="228">
        <v>520393</v>
      </c>
      <c r="B235" s="219">
        <v>225</v>
      </c>
      <c r="C235" s="36" t="s">
        <v>271</v>
      </c>
      <c r="D235" s="12">
        <f t="shared" si="19"/>
        <v>0</v>
      </c>
      <c r="E235" s="252">
        <v>0</v>
      </c>
      <c r="F235" s="252">
        <v>0</v>
      </c>
      <c r="G235" s="252">
        <v>0</v>
      </c>
      <c r="H235" s="252">
        <v>0</v>
      </c>
      <c r="I235" s="252">
        <v>0</v>
      </c>
      <c r="J235" s="252">
        <v>0</v>
      </c>
      <c r="K235" s="252">
        <v>0</v>
      </c>
      <c r="L235" s="253">
        <v>0</v>
      </c>
      <c r="M235" s="215">
        <f t="shared" si="20"/>
        <v>0</v>
      </c>
      <c r="N235" s="252">
        <v>0</v>
      </c>
      <c r="O235" s="252">
        <v>0</v>
      </c>
      <c r="P235" s="252">
        <v>0</v>
      </c>
      <c r="Q235" s="252">
        <v>0</v>
      </c>
      <c r="R235" s="252">
        <v>0</v>
      </c>
      <c r="S235" s="252">
        <v>0</v>
      </c>
      <c r="T235" s="252">
        <v>0</v>
      </c>
      <c r="U235" s="252">
        <v>0</v>
      </c>
      <c r="V235" s="252">
        <v>0</v>
      </c>
      <c r="W235" s="252">
        <v>0</v>
      </c>
      <c r="X235" s="252">
        <v>0</v>
      </c>
      <c r="Y235" s="253">
        <v>0</v>
      </c>
      <c r="Z235" s="12">
        <f t="shared" si="21"/>
        <v>0</v>
      </c>
      <c r="AA235" s="252">
        <v>0</v>
      </c>
      <c r="AB235" s="252">
        <v>0</v>
      </c>
      <c r="AC235" s="252">
        <v>0</v>
      </c>
      <c r="AD235" s="255">
        <v>0</v>
      </c>
      <c r="AE235" s="33">
        <v>0</v>
      </c>
      <c r="AF235" s="252">
        <v>0</v>
      </c>
      <c r="AG235" s="252">
        <v>0</v>
      </c>
      <c r="AH235" s="252">
        <v>0</v>
      </c>
      <c r="AI235" s="17">
        <f t="shared" si="23"/>
        <v>0</v>
      </c>
      <c r="AJ235" s="12">
        <f t="shared" si="22"/>
        <v>0</v>
      </c>
      <c r="AK235" s="252">
        <v>0</v>
      </c>
      <c r="AL235" s="252">
        <v>0</v>
      </c>
      <c r="AM235" s="255">
        <v>0</v>
      </c>
      <c r="AN235" s="254">
        <v>0</v>
      </c>
      <c r="AO235" s="253">
        <v>0</v>
      </c>
    </row>
    <row r="236" spans="1:41" ht="18.75">
      <c r="A236" s="32">
        <v>520406</v>
      </c>
      <c r="B236" s="219">
        <v>226</v>
      </c>
      <c r="C236" s="34" t="s">
        <v>272</v>
      </c>
      <c r="D236" s="12">
        <f t="shared" si="19"/>
        <v>1008</v>
      </c>
      <c r="E236" s="252">
        <v>1008</v>
      </c>
      <c r="F236" s="252">
        <v>0</v>
      </c>
      <c r="G236" s="252">
        <v>0</v>
      </c>
      <c r="H236" s="252">
        <v>0</v>
      </c>
      <c r="I236" s="252">
        <v>0</v>
      </c>
      <c r="J236" s="252">
        <v>0</v>
      </c>
      <c r="K236" s="252">
        <v>0</v>
      </c>
      <c r="L236" s="253">
        <v>0</v>
      </c>
      <c r="M236" s="215">
        <f t="shared" si="20"/>
        <v>2296</v>
      </c>
      <c r="N236" s="252">
        <v>2296</v>
      </c>
      <c r="O236" s="252">
        <v>0</v>
      </c>
      <c r="P236" s="252">
        <v>0</v>
      </c>
      <c r="Q236" s="252">
        <v>930</v>
      </c>
      <c r="R236" s="252">
        <v>932</v>
      </c>
      <c r="S236" s="252">
        <v>0</v>
      </c>
      <c r="T236" s="252">
        <v>0</v>
      </c>
      <c r="U236" s="252">
        <v>0</v>
      </c>
      <c r="V236" s="252">
        <v>0</v>
      </c>
      <c r="W236" s="252">
        <v>0</v>
      </c>
      <c r="X236" s="252">
        <v>0</v>
      </c>
      <c r="Y236" s="253">
        <v>0</v>
      </c>
      <c r="Z236" s="12">
        <f t="shared" si="21"/>
        <v>0</v>
      </c>
      <c r="AA236" s="252">
        <v>0</v>
      </c>
      <c r="AB236" s="252">
        <v>0</v>
      </c>
      <c r="AC236" s="252">
        <v>0</v>
      </c>
      <c r="AD236" s="255">
        <v>0</v>
      </c>
      <c r="AE236" s="33">
        <v>0</v>
      </c>
      <c r="AF236" s="252">
        <v>0</v>
      </c>
      <c r="AG236" s="252">
        <v>0</v>
      </c>
      <c r="AH236" s="252">
        <v>0</v>
      </c>
      <c r="AI236" s="17">
        <f t="shared" si="23"/>
        <v>0</v>
      </c>
      <c r="AJ236" s="12">
        <f t="shared" si="22"/>
        <v>0</v>
      </c>
      <c r="AK236" s="252">
        <v>0</v>
      </c>
      <c r="AL236" s="252">
        <v>0</v>
      </c>
      <c r="AM236" s="255">
        <v>0</v>
      </c>
      <c r="AN236" s="254">
        <v>0</v>
      </c>
      <c r="AO236" s="253">
        <v>0</v>
      </c>
    </row>
    <row r="237" spans="1:41" ht="45">
      <c r="A237" s="228">
        <v>520429</v>
      </c>
      <c r="B237" s="219">
        <v>227</v>
      </c>
      <c r="C237" s="36" t="s">
        <v>273</v>
      </c>
      <c r="D237" s="12">
        <f t="shared" si="19"/>
        <v>0</v>
      </c>
      <c r="E237" s="252">
        <v>0</v>
      </c>
      <c r="F237" s="252">
        <v>0</v>
      </c>
      <c r="G237" s="252">
        <v>0</v>
      </c>
      <c r="H237" s="252">
        <v>0</v>
      </c>
      <c r="I237" s="252">
        <v>0</v>
      </c>
      <c r="J237" s="252">
        <v>0</v>
      </c>
      <c r="K237" s="252">
        <v>0</v>
      </c>
      <c r="L237" s="253">
        <v>0</v>
      </c>
      <c r="M237" s="215">
        <f t="shared" si="20"/>
        <v>0</v>
      </c>
      <c r="N237" s="252">
        <v>0</v>
      </c>
      <c r="O237" s="252">
        <v>0</v>
      </c>
      <c r="P237" s="252">
        <v>0</v>
      </c>
      <c r="Q237" s="252">
        <v>0</v>
      </c>
      <c r="R237" s="252">
        <v>0</v>
      </c>
      <c r="S237" s="252">
        <v>0</v>
      </c>
      <c r="T237" s="252">
        <v>0</v>
      </c>
      <c r="U237" s="252">
        <v>0</v>
      </c>
      <c r="V237" s="252">
        <v>0</v>
      </c>
      <c r="W237" s="252">
        <v>0</v>
      </c>
      <c r="X237" s="252">
        <v>0</v>
      </c>
      <c r="Y237" s="253">
        <v>0</v>
      </c>
      <c r="Z237" s="12">
        <f t="shared" si="21"/>
        <v>0</v>
      </c>
      <c r="AA237" s="252">
        <v>0</v>
      </c>
      <c r="AB237" s="252">
        <v>0</v>
      </c>
      <c r="AC237" s="252">
        <v>0</v>
      </c>
      <c r="AD237" s="255">
        <v>0</v>
      </c>
      <c r="AE237" s="33">
        <v>0</v>
      </c>
      <c r="AF237" s="252">
        <v>0</v>
      </c>
      <c r="AG237" s="252">
        <v>0</v>
      </c>
      <c r="AH237" s="252">
        <v>0</v>
      </c>
      <c r="AI237" s="17">
        <f t="shared" si="23"/>
        <v>0</v>
      </c>
      <c r="AJ237" s="12">
        <f t="shared" si="22"/>
        <v>0</v>
      </c>
      <c r="AK237" s="252">
        <v>0</v>
      </c>
      <c r="AL237" s="252">
        <v>0</v>
      </c>
      <c r="AM237" s="255">
        <v>0</v>
      </c>
      <c r="AN237" s="254">
        <v>0</v>
      </c>
      <c r="AO237" s="253">
        <v>0</v>
      </c>
    </row>
    <row r="238" spans="1:41" ht="18.75">
      <c r="A238" s="228">
        <v>520432</v>
      </c>
      <c r="B238" s="219">
        <v>228</v>
      </c>
      <c r="C238" s="36" t="s">
        <v>274</v>
      </c>
      <c r="D238" s="12">
        <f t="shared" si="19"/>
        <v>0</v>
      </c>
      <c r="E238" s="252">
        <v>0</v>
      </c>
      <c r="F238" s="252">
        <v>0</v>
      </c>
      <c r="G238" s="252">
        <v>0</v>
      </c>
      <c r="H238" s="252">
        <v>0</v>
      </c>
      <c r="I238" s="252">
        <v>0</v>
      </c>
      <c r="J238" s="252">
        <v>0</v>
      </c>
      <c r="K238" s="252">
        <v>0</v>
      </c>
      <c r="L238" s="253">
        <v>0</v>
      </c>
      <c r="M238" s="215">
        <f t="shared" si="20"/>
        <v>0</v>
      </c>
      <c r="N238" s="252">
        <v>0</v>
      </c>
      <c r="O238" s="252">
        <v>0</v>
      </c>
      <c r="P238" s="252">
        <v>0</v>
      </c>
      <c r="Q238" s="252">
        <v>0</v>
      </c>
      <c r="R238" s="252">
        <v>0</v>
      </c>
      <c r="S238" s="252">
        <v>0</v>
      </c>
      <c r="T238" s="252">
        <v>0</v>
      </c>
      <c r="U238" s="252">
        <v>0</v>
      </c>
      <c r="V238" s="252">
        <v>0</v>
      </c>
      <c r="W238" s="252">
        <v>0</v>
      </c>
      <c r="X238" s="252">
        <v>0</v>
      </c>
      <c r="Y238" s="253">
        <v>0</v>
      </c>
      <c r="Z238" s="12">
        <f t="shared" si="21"/>
        <v>0</v>
      </c>
      <c r="AA238" s="252">
        <v>0</v>
      </c>
      <c r="AB238" s="252">
        <v>0</v>
      </c>
      <c r="AC238" s="252">
        <v>0</v>
      </c>
      <c r="AD238" s="255">
        <v>0</v>
      </c>
      <c r="AE238" s="33">
        <v>0</v>
      </c>
      <c r="AF238" s="252">
        <v>0</v>
      </c>
      <c r="AG238" s="252">
        <v>0</v>
      </c>
      <c r="AH238" s="252">
        <v>0</v>
      </c>
      <c r="AI238" s="17">
        <f t="shared" si="23"/>
        <v>0</v>
      </c>
      <c r="AJ238" s="12">
        <f t="shared" si="22"/>
        <v>0</v>
      </c>
      <c r="AK238" s="252">
        <v>0</v>
      </c>
      <c r="AL238" s="252">
        <v>0</v>
      </c>
      <c r="AM238" s="255">
        <v>0</v>
      </c>
      <c r="AN238" s="254">
        <v>0</v>
      </c>
      <c r="AO238" s="253">
        <v>0</v>
      </c>
    </row>
    <row r="239" spans="1:41" ht="18.75">
      <c r="A239" s="228">
        <v>520433</v>
      </c>
      <c r="B239" s="219">
        <v>229</v>
      </c>
      <c r="C239" s="36" t="s">
        <v>275</v>
      </c>
      <c r="D239" s="12">
        <f t="shared" si="19"/>
        <v>0</v>
      </c>
      <c r="E239" s="252">
        <v>0</v>
      </c>
      <c r="F239" s="252">
        <v>0</v>
      </c>
      <c r="G239" s="252">
        <v>0</v>
      </c>
      <c r="H239" s="252">
        <v>0</v>
      </c>
      <c r="I239" s="252">
        <v>0</v>
      </c>
      <c r="J239" s="252">
        <v>0</v>
      </c>
      <c r="K239" s="252">
        <v>0</v>
      </c>
      <c r="L239" s="253">
        <v>0</v>
      </c>
      <c r="M239" s="215">
        <f t="shared" si="20"/>
        <v>0</v>
      </c>
      <c r="N239" s="252">
        <v>0</v>
      </c>
      <c r="O239" s="252">
        <v>0</v>
      </c>
      <c r="P239" s="252">
        <v>0</v>
      </c>
      <c r="Q239" s="252">
        <v>0</v>
      </c>
      <c r="R239" s="252">
        <v>0</v>
      </c>
      <c r="S239" s="252">
        <v>0</v>
      </c>
      <c r="T239" s="252">
        <v>0</v>
      </c>
      <c r="U239" s="252">
        <v>0</v>
      </c>
      <c r="V239" s="252">
        <v>0</v>
      </c>
      <c r="W239" s="252">
        <v>0</v>
      </c>
      <c r="X239" s="252">
        <v>0</v>
      </c>
      <c r="Y239" s="253">
        <v>0</v>
      </c>
      <c r="Z239" s="12">
        <f t="shared" si="21"/>
        <v>0</v>
      </c>
      <c r="AA239" s="252">
        <v>0</v>
      </c>
      <c r="AB239" s="252">
        <v>0</v>
      </c>
      <c r="AC239" s="252">
        <v>0</v>
      </c>
      <c r="AD239" s="255">
        <v>0</v>
      </c>
      <c r="AE239" s="33">
        <v>0</v>
      </c>
      <c r="AF239" s="252">
        <v>0</v>
      </c>
      <c r="AG239" s="252">
        <v>0</v>
      </c>
      <c r="AH239" s="252">
        <v>0</v>
      </c>
      <c r="AI239" s="17">
        <f t="shared" si="23"/>
        <v>0</v>
      </c>
      <c r="AJ239" s="12">
        <f t="shared" si="22"/>
        <v>0</v>
      </c>
      <c r="AK239" s="252">
        <v>0</v>
      </c>
      <c r="AL239" s="252">
        <v>0</v>
      </c>
      <c r="AM239" s="255">
        <v>0</v>
      </c>
      <c r="AN239" s="254">
        <v>0</v>
      </c>
      <c r="AO239" s="253">
        <v>0</v>
      </c>
    </row>
    <row r="240" spans="1:41" ht="18.75">
      <c r="A240" s="228">
        <v>520434</v>
      </c>
      <c r="B240" s="219">
        <v>230</v>
      </c>
      <c r="C240" s="36" t="s">
        <v>276</v>
      </c>
      <c r="D240" s="12">
        <f t="shared" si="19"/>
        <v>0</v>
      </c>
      <c r="E240" s="252">
        <v>0</v>
      </c>
      <c r="F240" s="252">
        <v>0</v>
      </c>
      <c r="G240" s="252">
        <v>0</v>
      </c>
      <c r="H240" s="252">
        <v>0</v>
      </c>
      <c r="I240" s="252">
        <v>0</v>
      </c>
      <c r="J240" s="252">
        <v>0</v>
      </c>
      <c r="K240" s="252">
        <v>0</v>
      </c>
      <c r="L240" s="253">
        <v>0</v>
      </c>
      <c r="M240" s="215">
        <f t="shared" si="20"/>
        <v>0</v>
      </c>
      <c r="N240" s="252">
        <v>0</v>
      </c>
      <c r="O240" s="252">
        <v>0</v>
      </c>
      <c r="P240" s="252">
        <v>0</v>
      </c>
      <c r="Q240" s="252">
        <v>0</v>
      </c>
      <c r="R240" s="252">
        <v>0</v>
      </c>
      <c r="S240" s="252">
        <v>0</v>
      </c>
      <c r="T240" s="252">
        <v>0</v>
      </c>
      <c r="U240" s="252">
        <v>0</v>
      </c>
      <c r="V240" s="252">
        <v>0</v>
      </c>
      <c r="W240" s="252">
        <v>0</v>
      </c>
      <c r="X240" s="252">
        <v>0</v>
      </c>
      <c r="Y240" s="253">
        <v>0</v>
      </c>
      <c r="Z240" s="12">
        <f t="shared" si="21"/>
        <v>0</v>
      </c>
      <c r="AA240" s="252">
        <v>0</v>
      </c>
      <c r="AB240" s="252">
        <v>0</v>
      </c>
      <c r="AC240" s="252">
        <v>0</v>
      </c>
      <c r="AD240" s="255">
        <v>0</v>
      </c>
      <c r="AE240" s="33">
        <v>0</v>
      </c>
      <c r="AF240" s="252">
        <v>0</v>
      </c>
      <c r="AG240" s="252">
        <v>0</v>
      </c>
      <c r="AH240" s="252">
        <v>0</v>
      </c>
      <c r="AI240" s="17">
        <f t="shared" si="23"/>
        <v>0</v>
      </c>
      <c r="AJ240" s="12">
        <f t="shared" si="22"/>
        <v>0</v>
      </c>
      <c r="AK240" s="252">
        <v>0</v>
      </c>
      <c r="AL240" s="252">
        <v>0</v>
      </c>
      <c r="AM240" s="255">
        <v>0</v>
      </c>
      <c r="AN240" s="254">
        <v>0</v>
      </c>
      <c r="AO240" s="253">
        <v>0</v>
      </c>
    </row>
    <row r="241" spans="1:41" ht="30">
      <c r="A241" s="228">
        <v>520435</v>
      </c>
      <c r="B241" s="219">
        <v>231</v>
      </c>
      <c r="C241" s="36" t="s">
        <v>277</v>
      </c>
      <c r="D241" s="12">
        <f t="shared" si="19"/>
        <v>0</v>
      </c>
      <c r="E241" s="252">
        <v>0</v>
      </c>
      <c r="F241" s="252">
        <v>0</v>
      </c>
      <c r="G241" s="252">
        <v>0</v>
      </c>
      <c r="H241" s="252">
        <v>0</v>
      </c>
      <c r="I241" s="252">
        <v>0</v>
      </c>
      <c r="J241" s="252">
        <v>0</v>
      </c>
      <c r="K241" s="252">
        <v>0</v>
      </c>
      <c r="L241" s="253">
        <v>0</v>
      </c>
      <c r="M241" s="215">
        <f t="shared" si="20"/>
        <v>0</v>
      </c>
      <c r="N241" s="252">
        <v>0</v>
      </c>
      <c r="O241" s="252">
        <v>0</v>
      </c>
      <c r="P241" s="252">
        <v>0</v>
      </c>
      <c r="Q241" s="252">
        <v>0</v>
      </c>
      <c r="R241" s="252">
        <v>0</v>
      </c>
      <c r="S241" s="252">
        <v>0</v>
      </c>
      <c r="T241" s="252">
        <v>0</v>
      </c>
      <c r="U241" s="252">
        <v>0</v>
      </c>
      <c r="V241" s="252">
        <v>0</v>
      </c>
      <c r="W241" s="252">
        <v>0</v>
      </c>
      <c r="X241" s="252">
        <v>0</v>
      </c>
      <c r="Y241" s="253">
        <v>0</v>
      </c>
      <c r="Z241" s="12">
        <f t="shared" si="21"/>
        <v>0</v>
      </c>
      <c r="AA241" s="252">
        <v>0</v>
      </c>
      <c r="AB241" s="252">
        <v>0</v>
      </c>
      <c r="AC241" s="252">
        <v>0</v>
      </c>
      <c r="AD241" s="255">
        <v>0</v>
      </c>
      <c r="AE241" s="33">
        <v>0</v>
      </c>
      <c r="AF241" s="252">
        <v>0</v>
      </c>
      <c r="AG241" s="252">
        <v>0</v>
      </c>
      <c r="AH241" s="252">
        <v>0</v>
      </c>
      <c r="AI241" s="17">
        <f t="shared" si="23"/>
        <v>0</v>
      </c>
      <c r="AJ241" s="12">
        <f t="shared" si="22"/>
        <v>0</v>
      </c>
      <c r="AK241" s="252">
        <v>0</v>
      </c>
      <c r="AL241" s="252">
        <v>0</v>
      </c>
      <c r="AM241" s="255">
        <v>0</v>
      </c>
      <c r="AN241" s="254">
        <v>0</v>
      </c>
      <c r="AO241" s="253">
        <v>0</v>
      </c>
    </row>
    <row r="242" spans="1:41" ht="18.75">
      <c r="A242" s="228">
        <v>520436</v>
      </c>
      <c r="B242" s="219">
        <v>232</v>
      </c>
      <c r="C242" s="36" t="s">
        <v>278</v>
      </c>
      <c r="D242" s="12">
        <f t="shared" si="19"/>
        <v>0</v>
      </c>
      <c r="E242" s="252">
        <v>0</v>
      </c>
      <c r="F242" s="252">
        <v>0</v>
      </c>
      <c r="G242" s="252">
        <v>0</v>
      </c>
      <c r="H242" s="252">
        <v>0</v>
      </c>
      <c r="I242" s="252">
        <v>0</v>
      </c>
      <c r="J242" s="252">
        <v>0</v>
      </c>
      <c r="K242" s="252">
        <v>0</v>
      </c>
      <c r="L242" s="253">
        <v>0</v>
      </c>
      <c r="M242" s="215">
        <f t="shared" si="20"/>
        <v>0</v>
      </c>
      <c r="N242" s="252">
        <v>0</v>
      </c>
      <c r="O242" s="252">
        <v>0</v>
      </c>
      <c r="P242" s="252">
        <v>0</v>
      </c>
      <c r="Q242" s="252">
        <v>0</v>
      </c>
      <c r="R242" s="252">
        <v>0</v>
      </c>
      <c r="S242" s="252">
        <v>0</v>
      </c>
      <c r="T242" s="252">
        <v>0</v>
      </c>
      <c r="U242" s="252">
        <v>0</v>
      </c>
      <c r="V242" s="252">
        <v>0</v>
      </c>
      <c r="W242" s="252">
        <v>0</v>
      </c>
      <c r="X242" s="252">
        <v>0</v>
      </c>
      <c r="Y242" s="253">
        <v>0</v>
      </c>
      <c r="Z242" s="12">
        <f t="shared" si="21"/>
        <v>0</v>
      </c>
      <c r="AA242" s="252">
        <v>0</v>
      </c>
      <c r="AB242" s="252">
        <v>0</v>
      </c>
      <c r="AC242" s="252">
        <v>0</v>
      </c>
      <c r="AD242" s="255">
        <v>0</v>
      </c>
      <c r="AE242" s="33">
        <v>0</v>
      </c>
      <c r="AF242" s="252">
        <v>0</v>
      </c>
      <c r="AG242" s="252">
        <v>0</v>
      </c>
      <c r="AH242" s="252">
        <v>0</v>
      </c>
      <c r="AI242" s="17">
        <f t="shared" si="23"/>
        <v>0</v>
      </c>
      <c r="AJ242" s="12">
        <f t="shared" si="22"/>
        <v>0</v>
      </c>
      <c r="AK242" s="252">
        <v>0</v>
      </c>
      <c r="AL242" s="252">
        <v>0</v>
      </c>
      <c r="AM242" s="255">
        <v>0</v>
      </c>
      <c r="AN242" s="254">
        <v>0</v>
      </c>
      <c r="AO242" s="253">
        <v>0</v>
      </c>
    </row>
    <row r="243" spans="1:41" ht="18.75">
      <c r="A243" s="228">
        <v>520437</v>
      </c>
      <c r="B243" s="219">
        <v>233</v>
      </c>
      <c r="C243" s="36" t="s">
        <v>279</v>
      </c>
      <c r="D243" s="12">
        <f t="shared" si="19"/>
        <v>0</v>
      </c>
      <c r="E243" s="252">
        <v>0</v>
      </c>
      <c r="F243" s="252">
        <v>0</v>
      </c>
      <c r="G243" s="252">
        <v>0</v>
      </c>
      <c r="H243" s="252">
        <v>0</v>
      </c>
      <c r="I243" s="252">
        <v>0</v>
      </c>
      <c r="J243" s="252">
        <v>0</v>
      </c>
      <c r="K243" s="252">
        <v>0</v>
      </c>
      <c r="L243" s="253">
        <v>0</v>
      </c>
      <c r="M243" s="215">
        <f t="shared" si="20"/>
        <v>0</v>
      </c>
      <c r="N243" s="252">
        <v>0</v>
      </c>
      <c r="O243" s="252">
        <v>0</v>
      </c>
      <c r="P243" s="252">
        <v>0</v>
      </c>
      <c r="Q243" s="252">
        <v>0</v>
      </c>
      <c r="R243" s="252">
        <v>0</v>
      </c>
      <c r="S243" s="252">
        <v>0</v>
      </c>
      <c r="T243" s="252">
        <v>0</v>
      </c>
      <c r="U243" s="252">
        <v>0</v>
      </c>
      <c r="V243" s="252">
        <v>0</v>
      </c>
      <c r="W243" s="252">
        <v>0</v>
      </c>
      <c r="X243" s="252">
        <v>0</v>
      </c>
      <c r="Y243" s="253">
        <v>0</v>
      </c>
      <c r="Z243" s="12">
        <f t="shared" si="21"/>
        <v>0</v>
      </c>
      <c r="AA243" s="252">
        <v>0</v>
      </c>
      <c r="AB243" s="252">
        <v>0</v>
      </c>
      <c r="AC243" s="252">
        <v>0</v>
      </c>
      <c r="AD243" s="255">
        <v>0</v>
      </c>
      <c r="AE243" s="33">
        <v>0</v>
      </c>
      <c r="AF243" s="252">
        <v>0</v>
      </c>
      <c r="AG243" s="252">
        <v>0</v>
      </c>
      <c r="AH243" s="252">
        <v>0</v>
      </c>
      <c r="AI243" s="17">
        <f t="shared" si="23"/>
        <v>0</v>
      </c>
      <c r="AJ243" s="12">
        <f t="shared" si="22"/>
        <v>0</v>
      </c>
      <c r="AK243" s="252">
        <v>0</v>
      </c>
      <c r="AL243" s="252">
        <v>0</v>
      </c>
      <c r="AM243" s="255">
        <v>0</v>
      </c>
      <c r="AN243" s="254">
        <v>0</v>
      </c>
      <c r="AO243" s="253">
        <v>0</v>
      </c>
    </row>
    <row r="244" spans="1:41" ht="18.75">
      <c r="A244" s="228">
        <v>520438</v>
      </c>
      <c r="B244" s="219">
        <v>234</v>
      </c>
      <c r="C244" s="36" t="s">
        <v>280</v>
      </c>
      <c r="D244" s="12">
        <f t="shared" si="19"/>
        <v>0</v>
      </c>
      <c r="E244" s="252">
        <v>0</v>
      </c>
      <c r="F244" s="252">
        <v>0</v>
      </c>
      <c r="G244" s="252">
        <v>0</v>
      </c>
      <c r="H244" s="252">
        <v>0</v>
      </c>
      <c r="I244" s="252">
        <v>0</v>
      </c>
      <c r="J244" s="252">
        <v>0</v>
      </c>
      <c r="K244" s="252">
        <v>0</v>
      </c>
      <c r="L244" s="253">
        <v>0</v>
      </c>
      <c r="M244" s="215">
        <f t="shared" si="20"/>
        <v>0</v>
      </c>
      <c r="N244" s="252">
        <v>0</v>
      </c>
      <c r="O244" s="252">
        <v>0</v>
      </c>
      <c r="P244" s="252">
        <v>162</v>
      </c>
      <c r="Q244" s="252">
        <v>0</v>
      </c>
      <c r="R244" s="252">
        <v>0</v>
      </c>
      <c r="S244" s="252">
        <v>0</v>
      </c>
      <c r="T244" s="252">
        <v>0</v>
      </c>
      <c r="U244" s="252">
        <v>0</v>
      </c>
      <c r="V244" s="252">
        <v>0</v>
      </c>
      <c r="W244" s="252">
        <v>0</v>
      </c>
      <c r="X244" s="252">
        <v>0</v>
      </c>
      <c r="Y244" s="253">
        <v>0</v>
      </c>
      <c r="Z244" s="12">
        <f t="shared" si="21"/>
        <v>0</v>
      </c>
      <c r="AA244" s="252">
        <v>0</v>
      </c>
      <c r="AB244" s="252">
        <v>0</v>
      </c>
      <c r="AC244" s="252">
        <v>0</v>
      </c>
      <c r="AD244" s="255">
        <v>0</v>
      </c>
      <c r="AE244" s="33">
        <v>0</v>
      </c>
      <c r="AF244" s="252">
        <v>0</v>
      </c>
      <c r="AG244" s="252">
        <v>0</v>
      </c>
      <c r="AH244" s="252">
        <v>0</v>
      </c>
      <c r="AI244" s="17">
        <f t="shared" si="23"/>
        <v>0</v>
      </c>
      <c r="AJ244" s="12">
        <f t="shared" si="22"/>
        <v>0</v>
      </c>
      <c r="AK244" s="252">
        <v>0</v>
      </c>
      <c r="AL244" s="252">
        <v>0</v>
      </c>
      <c r="AM244" s="255">
        <v>0</v>
      </c>
      <c r="AN244" s="254">
        <v>0</v>
      </c>
      <c r="AO244" s="253">
        <v>0</v>
      </c>
    </row>
    <row r="245" spans="1:41" ht="60">
      <c r="A245" s="228">
        <v>520439</v>
      </c>
      <c r="B245" s="219">
        <v>235</v>
      </c>
      <c r="C245" s="36" t="s">
        <v>281</v>
      </c>
      <c r="D245" s="12">
        <f t="shared" si="19"/>
        <v>0</v>
      </c>
      <c r="E245" s="252">
        <v>0</v>
      </c>
      <c r="F245" s="252">
        <v>0</v>
      </c>
      <c r="G245" s="252">
        <v>0</v>
      </c>
      <c r="H245" s="252">
        <v>0</v>
      </c>
      <c r="I245" s="252">
        <v>0</v>
      </c>
      <c r="J245" s="252">
        <v>0</v>
      </c>
      <c r="K245" s="252">
        <v>0</v>
      </c>
      <c r="L245" s="253">
        <v>0</v>
      </c>
      <c r="M245" s="215">
        <f t="shared" si="20"/>
        <v>0</v>
      </c>
      <c r="N245" s="252">
        <v>0</v>
      </c>
      <c r="O245" s="252">
        <v>0</v>
      </c>
      <c r="P245" s="252">
        <v>0</v>
      </c>
      <c r="Q245" s="252">
        <v>0</v>
      </c>
      <c r="R245" s="252">
        <v>0</v>
      </c>
      <c r="S245" s="252">
        <v>0</v>
      </c>
      <c r="T245" s="252">
        <v>0</v>
      </c>
      <c r="U245" s="252">
        <v>0</v>
      </c>
      <c r="V245" s="252">
        <v>0</v>
      </c>
      <c r="W245" s="252">
        <v>0</v>
      </c>
      <c r="X245" s="252">
        <v>0</v>
      </c>
      <c r="Y245" s="253">
        <v>0</v>
      </c>
      <c r="Z245" s="12">
        <f t="shared" si="21"/>
        <v>0</v>
      </c>
      <c r="AA245" s="252">
        <v>0</v>
      </c>
      <c r="AB245" s="252">
        <v>0</v>
      </c>
      <c r="AC245" s="252">
        <v>0</v>
      </c>
      <c r="AD245" s="255">
        <v>0</v>
      </c>
      <c r="AE245" s="33">
        <v>0</v>
      </c>
      <c r="AF245" s="252">
        <v>0</v>
      </c>
      <c r="AG245" s="252">
        <v>0</v>
      </c>
      <c r="AH245" s="252">
        <v>0</v>
      </c>
      <c r="AI245" s="17">
        <f t="shared" si="23"/>
        <v>0</v>
      </c>
      <c r="AJ245" s="12">
        <f t="shared" si="22"/>
        <v>0</v>
      </c>
      <c r="AK245" s="252">
        <v>0</v>
      </c>
      <c r="AL245" s="252">
        <v>0</v>
      </c>
      <c r="AM245" s="255">
        <v>0</v>
      </c>
      <c r="AN245" s="254">
        <v>0</v>
      </c>
      <c r="AO245" s="253">
        <v>0</v>
      </c>
    </row>
    <row r="246" spans="1:41" ht="18.75">
      <c r="A246" s="228">
        <v>520440</v>
      </c>
      <c r="B246" s="219">
        <v>236</v>
      </c>
      <c r="C246" s="36" t="s">
        <v>282</v>
      </c>
      <c r="D246" s="12">
        <f t="shared" si="19"/>
        <v>0</v>
      </c>
      <c r="E246" s="252">
        <v>0</v>
      </c>
      <c r="F246" s="252">
        <v>0</v>
      </c>
      <c r="G246" s="252">
        <v>0</v>
      </c>
      <c r="H246" s="252">
        <v>0</v>
      </c>
      <c r="I246" s="252">
        <v>0</v>
      </c>
      <c r="J246" s="252">
        <v>0</v>
      </c>
      <c r="K246" s="252">
        <v>0</v>
      </c>
      <c r="L246" s="253">
        <v>0</v>
      </c>
      <c r="M246" s="215">
        <f t="shared" si="20"/>
        <v>0</v>
      </c>
      <c r="N246" s="252">
        <v>0</v>
      </c>
      <c r="O246" s="252">
        <v>0</v>
      </c>
      <c r="P246" s="252">
        <v>0</v>
      </c>
      <c r="Q246" s="252">
        <v>0</v>
      </c>
      <c r="R246" s="252">
        <v>0</v>
      </c>
      <c r="S246" s="252">
        <v>0</v>
      </c>
      <c r="T246" s="252">
        <v>0</v>
      </c>
      <c r="U246" s="252">
        <v>0</v>
      </c>
      <c r="V246" s="252">
        <v>0</v>
      </c>
      <c r="W246" s="252">
        <v>0</v>
      </c>
      <c r="X246" s="252">
        <v>0</v>
      </c>
      <c r="Y246" s="253">
        <v>0</v>
      </c>
      <c r="Z246" s="12">
        <f t="shared" si="21"/>
        <v>0</v>
      </c>
      <c r="AA246" s="252">
        <v>0</v>
      </c>
      <c r="AB246" s="252">
        <v>0</v>
      </c>
      <c r="AC246" s="252">
        <v>0</v>
      </c>
      <c r="AD246" s="255">
        <v>0</v>
      </c>
      <c r="AE246" s="33">
        <v>0</v>
      </c>
      <c r="AF246" s="252">
        <v>0</v>
      </c>
      <c r="AG246" s="252">
        <v>0</v>
      </c>
      <c r="AH246" s="252">
        <v>0</v>
      </c>
      <c r="AI246" s="17">
        <f t="shared" si="23"/>
        <v>0</v>
      </c>
      <c r="AJ246" s="12">
        <f t="shared" si="22"/>
        <v>0</v>
      </c>
      <c r="AK246" s="252">
        <v>0</v>
      </c>
      <c r="AL246" s="252">
        <v>0</v>
      </c>
      <c r="AM246" s="255">
        <v>0</v>
      </c>
      <c r="AN246" s="254">
        <v>0</v>
      </c>
      <c r="AO246" s="253">
        <v>0</v>
      </c>
    </row>
    <row r="247" spans="1:41" ht="30">
      <c r="A247" s="228">
        <v>520441</v>
      </c>
      <c r="B247" s="219">
        <v>237</v>
      </c>
      <c r="C247" s="36" t="s">
        <v>283</v>
      </c>
      <c r="D247" s="12">
        <f t="shared" si="19"/>
        <v>0</v>
      </c>
      <c r="E247" s="252">
        <v>0</v>
      </c>
      <c r="F247" s="252">
        <v>0</v>
      </c>
      <c r="G247" s="252">
        <v>0</v>
      </c>
      <c r="H247" s="252">
        <v>0</v>
      </c>
      <c r="I247" s="252">
        <v>0</v>
      </c>
      <c r="J247" s="252">
        <v>0</v>
      </c>
      <c r="K247" s="252">
        <v>0</v>
      </c>
      <c r="L247" s="253">
        <v>0</v>
      </c>
      <c r="M247" s="215">
        <f t="shared" si="20"/>
        <v>0</v>
      </c>
      <c r="N247" s="252">
        <v>0</v>
      </c>
      <c r="O247" s="252">
        <v>0</v>
      </c>
      <c r="P247" s="252">
        <v>0</v>
      </c>
      <c r="Q247" s="252">
        <v>0</v>
      </c>
      <c r="R247" s="252">
        <v>0</v>
      </c>
      <c r="S247" s="252">
        <v>0</v>
      </c>
      <c r="T247" s="252">
        <v>0</v>
      </c>
      <c r="U247" s="252">
        <v>0</v>
      </c>
      <c r="V247" s="252">
        <v>0</v>
      </c>
      <c r="W247" s="252">
        <v>0</v>
      </c>
      <c r="X247" s="252">
        <v>0</v>
      </c>
      <c r="Y247" s="253">
        <v>0</v>
      </c>
      <c r="Z247" s="12">
        <f t="shared" si="21"/>
        <v>0</v>
      </c>
      <c r="AA247" s="252">
        <v>0</v>
      </c>
      <c r="AB247" s="252">
        <v>0</v>
      </c>
      <c r="AC247" s="252">
        <v>0</v>
      </c>
      <c r="AD247" s="255">
        <v>0</v>
      </c>
      <c r="AE247" s="33">
        <v>0</v>
      </c>
      <c r="AF247" s="252">
        <v>0</v>
      </c>
      <c r="AG247" s="252">
        <v>0</v>
      </c>
      <c r="AH247" s="252">
        <v>0</v>
      </c>
      <c r="AI247" s="17">
        <f t="shared" si="23"/>
        <v>0</v>
      </c>
      <c r="AJ247" s="12">
        <f t="shared" si="22"/>
        <v>0</v>
      </c>
      <c r="AK247" s="252">
        <v>0</v>
      </c>
      <c r="AL247" s="252">
        <v>0</v>
      </c>
      <c r="AM247" s="255">
        <v>0</v>
      </c>
      <c r="AN247" s="254">
        <v>0</v>
      </c>
      <c r="AO247" s="253">
        <v>0</v>
      </c>
    </row>
    <row r="248" spans="1:41" ht="18.75">
      <c r="A248" s="228">
        <v>520442</v>
      </c>
      <c r="B248" s="219">
        <v>238</v>
      </c>
      <c r="C248" s="36" t="s">
        <v>284</v>
      </c>
      <c r="D248" s="12">
        <f t="shared" si="19"/>
        <v>0</v>
      </c>
      <c r="E248" s="252">
        <v>0</v>
      </c>
      <c r="F248" s="252">
        <v>0</v>
      </c>
      <c r="G248" s="252">
        <v>0</v>
      </c>
      <c r="H248" s="252">
        <v>0</v>
      </c>
      <c r="I248" s="252">
        <v>0</v>
      </c>
      <c r="J248" s="252">
        <v>0</v>
      </c>
      <c r="K248" s="252">
        <v>0</v>
      </c>
      <c r="L248" s="253">
        <v>0</v>
      </c>
      <c r="M248" s="215">
        <f t="shared" si="20"/>
        <v>0</v>
      </c>
      <c r="N248" s="252">
        <v>0</v>
      </c>
      <c r="O248" s="252">
        <v>83</v>
      </c>
      <c r="P248" s="252">
        <v>0</v>
      </c>
      <c r="Q248" s="252">
        <v>0</v>
      </c>
      <c r="R248" s="252">
        <v>0</v>
      </c>
      <c r="S248" s="252">
        <v>0</v>
      </c>
      <c r="T248" s="252">
        <v>0</v>
      </c>
      <c r="U248" s="252">
        <v>0</v>
      </c>
      <c r="V248" s="252">
        <v>0</v>
      </c>
      <c r="W248" s="252">
        <v>0</v>
      </c>
      <c r="X248" s="252">
        <v>0</v>
      </c>
      <c r="Y248" s="253">
        <v>0</v>
      </c>
      <c r="Z248" s="12">
        <f t="shared" si="21"/>
        <v>0</v>
      </c>
      <c r="AA248" s="252">
        <v>0</v>
      </c>
      <c r="AB248" s="252">
        <v>0</v>
      </c>
      <c r="AC248" s="252">
        <v>0</v>
      </c>
      <c r="AD248" s="255">
        <v>0</v>
      </c>
      <c r="AE248" s="33">
        <v>0</v>
      </c>
      <c r="AF248" s="252">
        <v>0</v>
      </c>
      <c r="AG248" s="252">
        <v>0</v>
      </c>
      <c r="AH248" s="252">
        <v>0</v>
      </c>
      <c r="AI248" s="17">
        <f t="shared" si="23"/>
        <v>0</v>
      </c>
      <c r="AJ248" s="12">
        <f t="shared" si="22"/>
        <v>0</v>
      </c>
      <c r="AK248" s="252">
        <v>0</v>
      </c>
      <c r="AL248" s="252">
        <v>0</v>
      </c>
      <c r="AM248" s="255">
        <v>0</v>
      </c>
      <c r="AN248" s="254">
        <v>0</v>
      </c>
      <c r="AO248" s="253">
        <v>0</v>
      </c>
    </row>
    <row r="249" spans="1:41" ht="18.75">
      <c r="A249" s="228">
        <v>520443</v>
      </c>
      <c r="B249" s="219">
        <v>239</v>
      </c>
      <c r="C249" s="36" t="s">
        <v>285</v>
      </c>
      <c r="D249" s="12">
        <f t="shared" si="19"/>
        <v>0</v>
      </c>
      <c r="E249" s="252">
        <v>0</v>
      </c>
      <c r="F249" s="252">
        <v>0</v>
      </c>
      <c r="G249" s="252">
        <v>0</v>
      </c>
      <c r="H249" s="252">
        <v>0</v>
      </c>
      <c r="I249" s="252">
        <v>0</v>
      </c>
      <c r="J249" s="252">
        <v>0</v>
      </c>
      <c r="K249" s="252">
        <v>0</v>
      </c>
      <c r="L249" s="253">
        <v>0</v>
      </c>
      <c r="M249" s="215">
        <f t="shared" si="20"/>
        <v>0</v>
      </c>
      <c r="N249" s="252">
        <v>0</v>
      </c>
      <c r="O249" s="252">
        <v>0</v>
      </c>
      <c r="P249" s="252">
        <v>0</v>
      </c>
      <c r="Q249" s="252">
        <v>0</v>
      </c>
      <c r="R249" s="252">
        <v>0</v>
      </c>
      <c r="S249" s="252">
        <v>0</v>
      </c>
      <c r="T249" s="252">
        <v>0</v>
      </c>
      <c r="U249" s="252">
        <v>0</v>
      </c>
      <c r="V249" s="252">
        <v>0</v>
      </c>
      <c r="W249" s="252">
        <v>0</v>
      </c>
      <c r="X249" s="252">
        <v>0</v>
      </c>
      <c r="Y249" s="253">
        <v>0</v>
      </c>
      <c r="Z249" s="12">
        <f t="shared" si="21"/>
        <v>0</v>
      </c>
      <c r="AA249" s="252">
        <v>0</v>
      </c>
      <c r="AB249" s="252">
        <v>0</v>
      </c>
      <c r="AC249" s="252">
        <v>0</v>
      </c>
      <c r="AD249" s="255">
        <v>0</v>
      </c>
      <c r="AE249" s="33">
        <v>0</v>
      </c>
      <c r="AF249" s="252">
        <v>0</v>
      </c>
      <c r="AG249" s="252">
        <v>0</v>
      </c>
      <c r="AH249" s="252">
        <v>0</v>
      </c>
      <c r="AI249" s="17">
        <f t="shared" si="23"/>
        <v>0</v>
      </c>
      <c r="AJ249" s="12">
        <f t="shared" si="22"/>
        <v>0</v>
      </c>
      <c r="AK249" s="252">
        <v>0</v>
      </c>
      <c r="AL249" s="252">
        <v>0</v>
      </c>
      <c r="AM249" s="255">
        <v>0</v>
      </c>
      <c r="AN249" s="254">
        <v>0</v>
      </c>
      <c r="AO249" s="253">
        <v>0</v>
      </c>
    </row>
    <row r="250" spans="1:41" ht="18.75">
      <c r="A250" s="228">
        <v>520444</v>
      </c>
      <c r="B250" s="219">
        <v>240</v>
      </c>
      <c r="C250" s="36" t="s">
        <v>286</v>
      </c>
      <c r="D250" s="12">
        <f t="shared" si="19"/>
        <v>0</v>
      </c>
      <c r="E250" s="252">
        <v>0</v>
      </c>
      <c r="F250" s="252">
        <v>0</v>
      </c>
      <c r="G250" s="252">
        <v>0</v>
      </c>
      <c r="H250" s="252">
        <v>0</v>
      </c>
      <c r="I250" s="252">
        <v>0</v>
      </c>
      <c r="J250" s="252">
        <v>0</v>
      </c>
      <c r="K250" s="252">
        <v>0</v>
      </c>
      <c r="L250" s="253">
        <v>0</v>
      </c>
      <c r="M250" s="215">
        <f t="shared" si="20"/>
        <v>0</v>
      </c>
      <c r="N250" s="252">
        <v>0</v>
      </c>
      <c r="O250" s="252">
        <v>0</v>
      </c>
      <c r="P250" s="252">
        <v>0</v>
      </c>
      <c r="Q250" s="252">
        <v>0</v>
      </c>
      <c r="R250" s="252">
        <v>0</v>
      </c>
      <c r="S250" s="252">
        <v>0</v>
      </c>
      <c r="T250" s="252">
        <v>0</v>
      </c>
      <c r="U250" s="252">
        <v>0</v>
      </c>
      <c r="V250" s="252">
        <v>0</v>
      </c>
      <c r="W250" s="252">
        <v>0</v>
      </c>
      <c r="X250" s="252">
        <v>0</v>
      </c>
      <c r="Y250" s="253">
        <v>0</v>
      </c>
      <c r="Z250" s="12">
        <f t="shared" si="21"/>
        <v>0</v>
      </c>
      <c r="AA250" s="252">
        <v>0</v>
      </c>
      <c r="AB250" s="252">
        <v>0</v>
      </c>
      <c r="AC250" s="252">
        <v>0</v>
      </c>
      <c r="AD250" s="255">
        <v>0</v>
      </c>
      <c r="AE250" s="33">
        <v>0</v>
      </c>
      <c r="AF250" s="252">
        <v>0</v>
      </c>
      <c r="AG250" s="252">
        <v>0</v>
      </c>
      <c r="AH250" s="252">
        <v>0</v>
      </c>
      <c r="AI250" s="17">
        <f t="shared" si="23"/>
        <v>0</v>
      </c>
      <c r="AJ250" s="12">
        <f t="shared" si="22"/>
        <v>0</v>
      </c>
      <c r="AK250" s="252">
        <v>0</v>
      </c>
      <c r="AL250" s="252">
        <v>0</v>
      </c>
      <c r="AM250" s="255">
        <v>0</v>
      </c>
      <c r="AN250" s="254">
        <v>0</v>
      </c>
      <c r="AO250" s="253">
        <v>0</v>
      </c>
    </row>
    <row r="251" spans="1:41" ht="18.75">
      <c r="A251" s="228">
        <v>520445</v>
      </c>
      <c r="B251" s="219">
        <v>241</v>
      </c>
      <c r="C251" s="36" t="s">
        <v>287</v>
      </c>
      <c r="D251" s="12">
        <f t="shared" si="19"/>
        <v>2279</v>
      </c>
      <c r="E251" s="252">
        <v>2279</v>
      </c>
      <c r="F251" s="252">
        <v>0</v>
      </c>
      <c r="G251" s="252">
        <v>0</v>
      </c>
      <c r="H251" s="252">
        <v>0</v>
      </c>
      <c r="I251" s="252">
        <v>0</v>
      </c>
      <c r="J251" s="252">
        <v>0</v>
      </c>
      <c r="K251" s="252">
        <v>0</v>
      </c>
      <c r="L251" s="253">
        <v>0</v>
      </c>
      <c r="M251" s="215">
        <f t="shared" si="20"/>
        <v>985</v>
      </c>
      <c r="N251" s="252">
        <v>985</v>
      </c>
      <c r="O251" s="252">
        <v>0</v>
      </c>
      <c r="P251" s="252">
        <v>0</v>
      </c>
      <c r="Q251" s="252">
        <v>0</v>
      </c>
      <c r="R251" s="252">
        <v>0</v>
      </c>
      <c r="S251" s="252">
        <v>0</v>
      </c>
      <c r="T251" s="252">
        <v>0</v>
      </c>
      <c r="U251" s="252">
        <v>0</v>
      </c>
      <c r="V251" s="252">
        <v>0</v>
      </c>
      <c r="W251" s="252">
        <v>0</v>
      </c>
      <c r="X251" s="252">
        <v>0</v>
      </c>
      <c r="Y251" s="253">
        <v>0</v>
      </c>
      <c r="Z251" s="12">
        <f t="shared" si="21"/>
        <v>0</v>
      </c>
      <c r="AA251" s="252">
        <v>0</v>
      </c>
      <c r="AB251" s="252">
        <v>0</v>
      </c>
      <c r="AC251" s="252">
        <v>0</v>
      </c>
      <c r="AD251" s="255">
        <v>0</v>
      </c>
      <c r="AE251" s="33">
        <v>0</v>
      </c>
      <c r="AF251" s="252">
        <v>0</v>
      </c>
      <c r="AG251" s="252">
        <v>0</v>
      </c>
      <c r="AH251" s="252">
        <v>0</v>
      </c>
      <c r="AI251" s="17">
        <f t="shared" si="23"/>
        <v>0</v>
      </c>
      <c r="AJ251" s="12">
        <f t="shared" si="22"/>
        <v>0</v>
      </c>
      <c r="AK251" s="252">
        <v>0</v>
      </c>
      <c r="AL251" s="252">
        <v>0</v>
      </c>
      <c r="AM251" s="255">
        <v>0</v>
      </c>
      <c r="AN251" s="254">
        <v>0</v>
      </c>
      <c r="AO251" s="253">
        <v>0</v>
      </c>
    </row>
    <row r="252" spans="1:41" ht="18.75">
      <c r="A252" s="228">
        <v>520446</v>
      </c>
      <c r="B252" s="219">
        <v>242</v>
      </c>
      <c r="C252" s="36" t="s">
        <v>288</v>
      </c>
      <c r="D252" s="12">
        <f t="shared" si="19"/>
        <v>0</v>
      </c>
      <c r="E252" s="252">
        <v>0</v>
      </c>
      <c r="F252" s="252">
        <v>0</v>
      </c>
      <c r="G252" s="252">
        <v>0</v>
      </c>
      <c r="H252" s="252">
        <v>0</v>
      </c>
      <c r="I252" s="252">
        <v>0</v>
      </c>
      <c r="J252" s="252">
        <v>0</v>
      </c>
      <c r="K252" s="252">
        <v>0</v>
      </c>
      <c r="L252" s="253">
        <v>0</v>
      </c>
      <c r="M252" s="215">
        <f t="shared" si="20"/>
        <v>529</v>
      </c>
      <c r="N252" s="252">
        <v>529</v>
      </c>
      <c r="O252" s="252">
        <v>0</v>
      </c>
      <c r="P252" s="252">
        <v>0</v>
      </c>
      <c r="Q252" s="252">
        <v>579</v>
      </c>
      <c r="R252" s="252">
        <v>652</v>
      </c>
      <c r="S252" s="252">
        <v>0</v>
      </c>
      <c r="T252" s="252">
        <v>0</v>
      </c>
      <c r="U252" s="252">
        <v>0</v>
      </c>
      <c r="V252" s="252">
        <v>0</v>
      </c>
      <c r="W252" s="252">
        <v>0</v>
      </c>
      <c r="X252" s="252">
        <v>0</v>
      </c>
      <c r="Y252" s="253">
        <v>0</v>
      </c>
      <c r="Z252" s="12">
        <f t="shared" si="21"/>
        <v>0</v>
      </c>
      <c r="AA252" s="252">
        <v>0</v>
      </c>
      <c r="AB252" s="252">
        <v>0</v>
      </c>
      <c r="AC252" s="252">
        <v>0</v>
      </c>
      <c r="AD252" s="255">
        <v>0</v>
      </c>
      <c r="AE252" s="33">
        <v>0</v>
      </c>
      <c r="AF252" s="252">
        <v>0</v>
      </c>
      <c r="AG252" s="252">
        <v>0</v>
      </c>
      <c r="AH252" s="252">
        <v>0</v>
      </c>
      <c r="AI252" s="17">
        <f t="shared" si="23"/>
        <v>0</v>
      </c>
      <c r="AJ252" s="12">
        <f t="shared" si="22"/>
        <v>0</v>
      </c>
      <c r="AK252" s="252">
        <v>0</v>
      </c>
      <c r="AL252" s="252">
        <v>0</v>
      </c>
      <c r="AM252" s="255">
        <v>0</v>
      </c>
      <c r="AN252" s="254">
        <v>0</v>
      </c>
      <c r="AO252" s="253">
        <v>0</v>
      </c>
    </row>
    <row r="253" spans="1:41" ht="30">
      <c r="A253" s="229">
        <v>520447</v>
      </c>
      <c r="B253" s="219">
        <v>243</v>
      </c>
      <c r="C253" s="38" t="s">
        <v>289</v>
      </c>
      <c r="D253" s="12">
        <f t="shared" si="19"/>
        <v>0</v>
      </c>
      <c r="E253" s="252">
        <v>0</v>
      </c>
      <c r="F253" s="252">
        <v>0</v>
      </c>
      <c r="G253" s="252">
        <v>0</v>
      </c>
      <c r="H253" s="252">
        <v>0</v>
      </c>
      <c r="I253" s="252">
        <v>0</v>
      </c>
      <c r="J253" s="252">
        <v>0</v>
      </c>
      <c r="K253" s="252">
        <v>0</v>
      </c>
      <c r="L253" s="253">
        <v>0</v>
      </c>
      <c r="M253" s="215">
        <f t="shared" si="20"/>
        <v>0</v>
      </c>
      <c r="N253" s="252">
        <v>0</v>
      </c>
      <c r="O253" s="252">
        <v>0</v>
      </c>
      <c r="P253" s="252">
        <v>0</v>
      </c>
      <c r="Q253" s="252">
        <v>0</v>
      </c>
      <c r="R253" s="252">
        <v>2033</v>
      </c>
      <c r="S253" s="252">
        <v>0</v>
      </c>
      <c r="T253" s="252">
        <v>0</v>
      </c>
      <c r="U253" s="252">
        <v>0</v>
      </c>
      <c r="V253" s="252">
        <v>0</v>
      </c>
      <c r="W253" s="252">
        <v>0</v>
      </c>
      <c r="X253" s="252">
        <v>0</v>
      </c>
      <c r="Y253" s="253">
        <v>0</v>
      </c>
      <c r="Z253" s="12">
        <f t="shared" si="21"/>
        <v>0</v>
      </c>
      <c r="AA253" s="252">
        <v>0</v>
      </c>
      <c r="AB253" s="252">
        <v>0</v>
      </c>
      <c r="AC253" s="252">
        <v>0</v>
      </c>
      <c r="AD253" s="255">
        <v>0</v>
      </c>
      <c r="AE253" s="33">
        <v>0</v>
      </c>
      <c r="AF253" s="252">
        <v>0</v>
      </c>
      <c r="AG253" s="252">
        <v>0</v>
      </c>
      <c r="AH253" s="252">
        <v>0</v>
      </c>
      <c r="AI253" s="17">
        <f t="shared" si="23"/>
        <v>0</v>
      </c>
      <c r="AJ253" s="12">
        <f t="shared" si="22"/>
        <v>0</v>
      </c>
      <c r="AK253" s="252">
        <v>0</v>
      </c>
      <c r="AL253" s="252">
        <v>0</v>
      </c>
      <c r="AM253" s="255">
        <v>0</v>
      </c>
      <c r="AN253" s="254">
        <v>0</v>
      </c>
      <c r="AO253" s="253">
        <v>0</v>
      </c>
    </row>
    <row r="254" spans="1:41" ht="18.75">
      <c r="A254" s="230">
        <v>520448</v>
      </c>
      <c r="B254" s="219">
        <v>244</v>
      </c>
      <c r="C254" s="40" t="s">
        <v>290</v>
      </c>
      <c r="D254" s="12">
        <f t="shared" si="19"/>
        <v>0</v>
      </c>
      <c r="E254" s="252">
        <v>0</v>
      </c>
      <c r="F254" s="252">
        <v>0</v>
      </c>
      <c r="G254" s="252">
        <v>0</v>
      </c>
      <c r="H254" s="252">
        <v>0</v>
      </c>
      <c r="I254" s="252">
        <v>0</v>
      </c>
      <c r="J254" s="252">
        <v>0</v>
      </c>
      <c r="K254" s="252">
        <v>0</v>
      </c>
      <c r="L254" s="253">
        <v>0</v>
      </c>
      <c r="M254" s="215">
        <f t="shared" si="20"/>
        <v>0</v>
      </c>
      <c r="N254" s="252">
        <v>0</v>
      </c>
      <c r="O254" s="252">
        <v>0</v>
      </c>
      <c r="P254" s="252">
        <v>0</v>
      </c>
      <c r="Q254" s="252">
        <v>0</v>
      </c>
      <c r="R254" s="252">
        <v>0</v>
      </c>
      <c r="S254" s="252">
        <v>0</v>
      </c>
      <c r="T254" s="252">
        <v>0</v>
      </c>
      <c r="U254" s="252">
        <v>0</v>
      </c>
      <c r="V254" s="252">
        <v>0</v>
      </c>
      <c r="W254" s="252">
        <v>0</v>
      </c>
      <c r="X254" s="252">
        <v>0</v>
      </c>
      <c r="Y254" s="253">
        <v>0</v>
      </c>
      <c r="Z254" s="12">
        <f t="shared" si="21"/>
        <v>0</v>
      </c>
      <c r="AA254" s="252">
        <v>0</v>
      </c>
      <c r="AB254" s="252">
        <v>0</v>
      </c>
      <c r="AC254" s="252">
        <v>0</v>
      </c>
      <c r="AD254" s="255">
        <v>0</v>
      </c>
      <c r="AE254" s="33">
        <v>0</v>
      </c>
      <c r="AF254" s="252">
        <v>0</v>
      </c>
      <c r="AG254" s="252">
        <v>0</v>
      </c>
      <c r="AH254" s="252">
        <v>0</v>
      </c>
      <c r="AI254" s="17">
        <f t="shared" si="23"/>
        <v>0</v>
      </c>
      <c r="AJ254" s="12">
        <f t="shared" si="22"/>
        <v>0</v>
      </c>
      <c r="AK254" s="252">
        <v>0</v>
      </c>
      <c r="AL254" s="252">
        <v>0</v>
      </c>
      <c r="AM254" s="255">
        <v>0</v>
      </c>
      <c r="AN254" s="254">
        <v>0</v>
      </c>
      <c r="AO254" s="253">
        <v>0</v>
      </c>
    </row>
    <row r="255" spans="1:41" ht="18.75">
      <c r="A255" s="231">
        <v>520295</v>
      </c>
      <c r="B255" s="219">
        <v>245</v>
      </c>
      <c r="C255" s="42" t="s">
        <v>291</v>
      </c>
      <c r="D255" s="12">
        <f t="shared" si="19"/>
        <v>0</v>
      </c>
      <c r="E255" s="252">
        <v>0</v>
      </c>
      <c r="F255" s="252">
        <v>0</v>
      </c>
      <c r="G255" s="252">
        <v>0</v>
      </c>
      <c r="H255" s="252">
        <v>0</v>
      </c>
      <c r="I255" s="252">
        <v>0</v>
      </c>
      <c r="J255" s="252">
        <v>0</v>
      </c>
      <c r="K255" s="252">
        <v>0</v>
      </c>
      <c r="L255" s="253">
        <v>0</v>
      </c>
      <c r="M255" s="215">
        <f t="shared" si="20"/>
        <v>0</v>
      </c>
      <c r="N255" s="252">
        <v>0</v>
      </c>
      <c r="O255" s="252">
        <v>0</v>
      </c>
      <c r="P255" s="252">
        <v>0</v>
      </c>
      <c r="Q255" s="252">
        <v>0</v>
      </c>
      <c r="R255" s="252">
        <v>0</v>
      </c>
      <c r="S255" s="252">
        <v>0</v>
      </c>
      <c r="T255" s="252">
        <v>0</v>
      </c>
      <c r="U255" s="252">
        <v>0</v>
      </c>
      <c r="V255" s="252">
        <v>0</v>
      </c>
      <c r="W255" s="252">
        <v>0</v>
      </c>
      <c r="X255" s="252">
        <v>0</v>
      </c>
      <c r="Y255" s="253">
        <v>0</v>
      </c>
      <c r="Z255" s="12">
        <f t="shared" si="21"/>
        <v>0</v>
      </c>
      <c r="AA255" s="252">
        <v>0</v>
      </c>
      <c r="AB255" s="252">
        <v>0</v>
      </c>
      <c r="AC255" s="252">
        <v>0</v>
      </c>
      <c r="AD255" s="255">
        <v>0</v>
      </c>
      <c r="AE255" s="33">
        <v>0</v>
      </c>
      <c r="AF255" s="252">
        <v>0</v>
      </c>
      <c r="AG255" s="252">
        <v>0</v>
      </c>
      <c r="AH255" s="252">
        <v>0</v>
      </c>
      <c r="AI255" s="17">
        <f t="shared" si="23"/>
        <v>0</v>
      </c>
      <c r="AJ255" s="12">
        <f t="shared" si="22"/>
        <v>0</v>
      </c>
      <c r="AK255" s="252">
        <v>0</v>
      </c>
      <c r="AL255" s="252">
        <v>0</v>
      </c>
      <c r="AM255" s="255">
        <v>0</v>
      </c>
      <c r="AN255" s="254">
        <v>0</v>
      </c>
      <c r="AO255" s="253">
        <v>0</v>
      </c>
    </row>
    <row r="256" spans="1:41" ht="18.75">
      <c r="A256" s="232">
        <v>520449</v>
      </c>
      <c r="B256" s="219">
        <v>246</v>
      </c>
      <c r="C256" s="45" t="s">
        <v>292</v>
      </c>
      <c r="D256" s="12">
        <f t="shared" si="19"/>
        <v>651</v>
      </c>
      <c r="E256" s="252">
        <v>651</v>
      </c>
      <c r="F256" s="252">
        <v>0</v>
      </c>
      <c r="G256" s="252">
        <v>0</v>
      </c>
      <c r="H256" s="252">
        <v>0</v>
      </c>
      <c r="I256" s="252">
        <v>0</v>
      </c>
      <c r="J256" s="252">
        <v>0</v>
      </c>
      <c r="K256" s="252">
        <v>0</v>
      </c>
      <c r="L256" s="253">
        <v>0</v>
      </c>
      <c r="M256" s="215">
        <f t="shared" si="20"/>
        <v>739</v>
      </c>
      <c r="N256" s="113">
        <v>739</v>
      </c>
      <c r="O256" s="113">
        <v>0</v>
      </c>
      <c r="P256" s="113">
        <v>0</v>
      </c>
      <c r="Q256" s="113">
        <v>0</v>
      </c>
      <c r="R256" s="113">
        <v>0</v>
      </c>
      <c r="S256" s="113">
        <v>0</v>
      </c>
      <c r="T256" s="113">
        <v>0</v>
      </c>
      <c r="U256" s="113">
        <v>0</v>
      </c>
      <c r="V256" s="113">
        <v>0</v>
      </c>
      <c r="W256" s="113">
        <v>0</v>
      </c>
      <c r="X256" s="113">
        <v>0</v>
      </c>
      <c r="Y256" s="46">
        <v>0</v>
      </c>
      <c r="Z256" s="12">
        <f t="shared" si="21"/>
        <v>0</v>
      </c>
      <c r="AA256" s="113">
        <v>0</v>
      </c>
      <c r="AB256" s="113">
        <v>0</v>
      </c>
      <c r="AC256" s="113">
        <v>0</v>
      </c>
      <c r="AD256" s="47">
        <v>0</v>
      </c>
      <c r="AE256" s="33">
        <v>0</v>
      </c>
      <c r="AF256" s="113">
        <v>0</v>
      </c>
      <c r="AG256" s="113">
        <v>0</v>
      </c>
      <c r="AH256" s="113">
        <v>0</v>
      </c>
      <c r="AI256" s="17">
        <f t="shared" si="23"/>
        <v>0</v>
      </c>
      <c r="AJ256" s="12">
        <f t="shared" si="22"/>
        <v>0</v>
      </c>
      <c r="AK256" s="113">
        <v>0</v>
      </c>
      <c r="AL256" s="113">
        <v>0</v>
      </c>
      <c r="AM256" s="46">
        <v>0</v>
      </c>
      <c r="AN256" s="254">
        <v>0</v>
      </c>
      <c r="AO256" s="46">
        <v>0</v>
      </c>
    </row>
    <row r="257" spans="1:41" ht="18.75">
      <c r="A257" s="232">
        <v>520258</v>
      </c>
      <c r="B257" s="219">
        <v>247</v>
      </c>
      <c r="C257" s="45" t="s">
        <v>293</v>
      </c>
      <c r="D257" s="12">
        <f t="shared" si="19"/>
        <v>0</v>
      </c>
      <c r="E257" s="252">
        <v>0</v>
      </c>
      <c r="F257" s="252">
        <v>0</v>
      </c>
      <c r="G257" s="252">
        <v>0</v>
      </c>
      <c r="H257" s="252">
        <v>0</v>
      </c>
      <c r="I257" s="252">
        <v>0</v>
      </c>
      <c r="J257" s="252">
        <v>0</v>
      </c>
      <c r="K257" s="252">
        <v>0</v>
      </c>
      <c r="L257" s="253">
        <v>0</v>
      </c>
      <c r="M257" s="215">
        <f t="shared" si="20"/>
        <v>0</v>
      </c>
      <c r="N257" s="113">
        <v>0</v>
      </c>
      <c r="O257" s="113">
        <v>0</v>
      </c>
      <c r="P257" s="113">
        <v>0</v>
      </c>
      <c r="Q257" s="113">
        <v>0</v>
      </c>
      <c r="R257" s="113">
        <v>0</v>
      </c>
      <c r="S257" s="113">
        <v>0</v>
      </c>
      <c r="T257" s="113">
        <v>0</v>
      </c>
      <c r="U257" s="113">
        <v>0</v>
      </c>
      <c r="V257" s="113">
        <v>0</v>
      </c>
      <c r="W257" s="113">
        <v>0</v>
      </c>
      <c r="X257" s="113">
        <v>0</v>
      </c>
      <c r="Y257" s="46">
        <v>0</v>
      </c>
      <c r="Z257" s="12">
        <f t="shared" si="21"/>
        <v>0</v>
      </c>
      <c r="AA257" s="113">
        <v>0</v>
      </c>
      <c r="AB257" s="113">
        <v>0</v>
      </c>
      <c r="AC257" s="113">
        <v>0</v>
      </c>
      <c r="AD257" s="47">
        <v>0</v>
      </c>
      <c r="AE257" s="33">
        <v>0</v>
      </c>
      <c r="AF257" s="113">
        <v>0</v>
      </c>
      <c r="AG257" s="113">
        <v>0</v>
      </c>
      <c r="AH257" s="113">
        <v>0</v>
      </c>
      <c r="AI257" s="17">
        <f t="shared" si="23"/>
        <v>0</v>
      </c>
      <c r="AJ257" s="12">
        <f t="shared" si="22"/>
        <v>0</v>
      </c>
      <c r="AK257" s="113">
        <v>0</v>
      </c>
      <c r="AL257" s="113">
        <v>0</v>
      </c>
      <c r="AM257" s="46">
        <v>0</v>
      </c>
      <c r="AN257" s="254">
        <v>0</v>
      </c>
      <c r="AO257" s="46">
        <v>0</v>
      </c>
    </row>
    <row r="258" spans="1:41" ht="18.75">
      <c r="A258" s="233">
        <v>520363</v>
      </c>
      <c r="B258" s="219">
        <v>248</v>
      </c>
      <c r="C258" s="76" t="s">
        <v>298</v>
      </c>
      <c r="D258" s="12">
        <f t="shared" si="19"/>
        <v>0</v>
      </c>
      <c r="E258" s="252">
        <v>0</v>
      </c>
      <c r="F258" s="252">
        <v>0</v>
      </c>
      <c r="G258" s="252">
        <v>0</v>
      </c>
      <c r="H258" s="252">
        <v>0</v>
      </c>
      <c r="I258" s="252">
        <v>0</v>
      </c>
      <c r="J258" s="252">
        <v>0</v>
      </c>
      <c r="K258" s="252">
        <v>0</v>
      </c>
      <c r="L258" s="253">
        <v>0</v>
      </c>
      <c r="M258" s="215">
        <f t="shared" si="20"/>
        <v>0</v>
      </c>
      <c r="N258" s="113">
        <v>0</v>
      </c>
      <c r="O258" s="113">
        <v>0</v>
      </c>
      <c r="P258" s="113">
        <v>0</v>
      </c>
      <c r="Q258" s="113">
        <v>0</v>
      </c>
      <c r="R258" s="113">
        <v>0</v>
      </c>
      <c r="S258" s="113">
        <v>0</v>
      </c>
      <c r="T258" s="113">
        <v>0</v>
      </c>
      <c r="U258" s="113">
        <v>0</v>
      </c>
      <c r="V258" s="113">
        <v>0</v>
      </c>
      <c r="W258" s="113">
        <v>0</v>
      </c>
      <c r="X258" s="113">
        <v>0</v>
      </c>
      <c r="Y258" s="46">
        <v>0</v>
      </c>
      <c r="Z258" s="12">
        <f t="shared" si="21"/>
        <v>0</v>
      </c>
      <c r="AA258" s="113">
        <v>0</v>
      </c>
      <c r="AB258" s="113">
        <v>0</v>
      </c>
      <c r="AC258" s="113">
        <v>0</v>
      </c>
      <c r="AD258" s="47">
        <v>0</v>
      </c>
      <c r="AE258" s="33">
        <v>0</v>
      </c>
      <c r="AF258" s="113">
        <v>0</v>
      </c>
      <c r="AG258" s="113">
        <v>0</v>
      </c>
      <c r="AH258" s="113">
        <v>0</v>
      </c>
      <c r="AI258" s="17">
        <f t="shared" si="23"/>
        <v>0</v>
      </c>
      <c r="AJ258" s="12">
        <f t="shared" si="22"/>
        <v>0</v>
      </c>
      <c r="AK258" s="113">
        <v>0</v>
      </c>
      <c r="AL258" s="113">
        <v>0</v>
      </c>
      <c r="AM258" s="46">
        <v>0</v>
      </c>
      <c r="AN258" s="254">
        <v>0</v>
      </c>
      <c r="AO258" s="46">
        <v>0</v>
      </c>
    </row>
    <row r="259" spans="1:41" ht="19.5" thickBot="1">
      <c r="A259" s="234">
        <v>520451</v>
      </c>
      <c r="B259" s="68">
        <v>249</v>
      </c>
      <c r="C259" s="77" t="s">
        <v>301</v>
      </c>
      <c r="D259" s="12">
        <f t="shared" si="19"/>
        <v>0</v>
      </c>
      <c r="E259" s="104">
        <v>0</v>
      </c>
      <c r="F259" s="104">
        <v>0</v>
      </c>
      <c r="G259" s="104">
        <v>0</v>
      </c>
      <c r="H259" s="104">
        <v>0</v>
      </c>
      <c r="I259" s="104">
        <v>0</v>
      </c>
      <c r="J259" s="104">
        <v>0</v>
      </c>
      <c r="K259" s="104">
        <v>0</v>
      </c>
      <c r="L259" s="105">
        <v>0</v>
      </c>
      <c r="M259" s="101">
        <f t="shared" si="20"/>
        <v>0</v>
      </c>
      <c r="N259" s="99">
        <v>0</v>
      </c>
      <c r="O259" s="99">
        <v>0</v>
      </c>
      <c r="P259" s="99">
        <v>0</v>
      </c>
      <c r="Q259" s="99">
        <v>0</v>
      </c>
      <c r="R259" s="99">
        <v>0</v>
      </c>
      <c r="S259" s="99">
        <v>0</v>
      </c>
      <c r="T259" s="99">
        <v>0</v>
      </c>
      <c r="U259" s="99">
        <v>0</v>
      </c>
      <c r="V259" s="99">
        <v>0</v>
      </c>
      <c r="W259" s="99">
        <v>0</v>
      </c>
      <c r="X259" s="99">
        <v>0</v>
      </c>
      <c r="Y259" s="100">
        <v>0</v>
      </c>
      <c r="Z259" s="12">
        <f>AA259+AB259+AC259+AD259</f>
        <v>0</v>
      </c>
      <c r="AA259" s="99">
        <v>0</v>
      </c>
      <c r="AB259" s="99">
        <v>0</v>
      </c>
      <c r="AC259" s="99">
        <v>0</v>
      </c>
      <c r="AD259" s="102">
        <v>0</v>
      </c>
      <c r="AE259" s="106">
        <v>0</v>
      </c>
      <c r="AF259" s="99">
        <v>0</v>
      </c>
      <c r="AG259" s="99">
        <v>0</v>
      </c>
      <c r="AH259" s="99">
        <v>0</v>
      </c>
      <c r="AI259" s="17">
        <f>AE259+AH259</f>
        <v>0</v>
      </c>
      <c r="AJ259" s="12">
        <f t="shared" si="22"/>
        <v>24</v>
      </c>
      <c r="AK259" s="99">
        <v>0</v>
      </c>
      <c r="AL259" s="99">
        <v>0</v>
      </c>
      <c r="AM259" s="100">
        <v>24</v>
      </c>
      <c r="AN259" s="103">
        <v>0</v>
      </c>
      <c r="AO259" s="100">
        <v>0</v>
      </c>
    </row>
    <row r="260" spans="1:41" ht="43.5" thickBot="1">
      <c r="A260" s="58"/>
      <c r="B260" s="49"/>
      <c r="C260" s="65" t="s">
        <v>294</v>
      </c>
      <c r="D260" s="29">
        <f>SUM(D73:D259)+D72</f>
        <v>2883228</v>
      </c>
      <c r="E260" s="29">
        <f t="shared" ref="E260:AO260" si="24">SUM(E73:E259)+E72</f>
        <v>2124257</v>
      </c>
      <c r="F260" s="29">
        <f t="shared" si="24"/>
        <v>288679</v>
      </c>
      <c r="G260" s="29">
        <f t="shared" si="24"/>
        <v>171246</v>
      </c>
      <c r="H260" s="29">
        <f t="shared" si="24"/>
        <v>245263</v>
      </c>
      <c r="I260" s="29">
        <f t="shared" si="24"/>
        <v>286206</v>
      </c>
      <c r="J260" s="29">
        <f t="shared" si="24"/>
        <v>80247</v>
      </c>
      <c r="K260" s="29">
        <f t="shared" si="24"/>
        <v>52545</v>
      </c>
      <c r="L260" s="29">
        <f t="shared" si="24"/>
        <v>380916</v>
      </c>
      <c r="M260" s="29">
        <f t="shared" si="24"/>
        <v>1715897</v>
      </c>
      <c r="N260" s="29">
        <f t="shared" si="24"/>
        <v>1399273</v>
      </c>
      <c r="O260" s="29">
        <f t="shared" si="24"/>
        <v>28303</v>
      </c>
      <c r="P260" s="29">
        <f t="shared" si="24"/>
        <v>11061</v>
      </c>
      <c r="Q260" s="29">
        <f t="shared" si="24"/>
        <v>108829</v>
      </c>
      <c r="R260" s="29">
        <f t="shared" si="24"/>
        <v>50920</v>
      </c>
      <c r="S260" s="29">
        <f t="shared" si="24"/>
        <v>802</v>
      </c>
      <c r="T260" s="29">
        <f t="shared" si="24"/>
        <v>14810</v>
      </c>
      <c r="U260" s="29">
        <f t="shared" si="24"/>
        <v>13335</v>
      </c>
      <c r="V260" s="29">
        <f t="shared" si="24"/>
        <v>750</v>
      </c>
      <c r="W260" s="29">
        <f t="shared" si="24"/>
        <v>120167</v>
      </c>
      <c r="X260" s="29">
        <f t="shared" si="24"/>
        <v>3714</v>
      </c>
      <c r="Y260" s="29">
        <f t="shared" si="24"/>
        <v>312883</v>
      </c>
      <c r="Z260" s="29">
        <f t="shared" si="24"/>
        <v>561617</v>
      </c>
      <c r="AA260" s="29">
        <f t="shared" si="24"/>
        <v>341528</v>
      </c>
      <c r="AB260" s="29">
        <f t="shared" si="24"/>
        <v>3969</v>
      </c>
      <c r="AC260" s="29">
        <f t="shared" si="24"/>
        <v>140933</v>
      </c>
      <c r="AD260" s="29">
        <f t="shared" si="24"/>
        <v>75187</v>
      </c>
      <c r="AE260" s="29">
        <f t="shared" si="24"/>
        <v>153962</v>
      </c>
      <c r="AF260" s="29">
        <f t="shared" si="24"/>
        <v>3380</v>
      </c>
      <c r="AG260" s="29">
        <f t="shared" si="24"/>
        <v>7860</v>
      </c>
      <c r="AH260" s="29">
        <f t="shared" si="24"/>
        <v>2913</v>
      </c>
      <c r="AI260" s="29">
        <f t="shared" si="24"/>
        <v>156875</v>
      </c>
      <c r="AJ260" s="29">
        <f t="shared" si="24"/>
        <v>57775</v>
      </c>
      <c r="AK260" s="29">
        <f t="shared" si="24"/>
        <v>57388</v>
      </c>
      <c r="AL260" s="29">
        <f t="shared" si="24"/>
        <v>6614</v>
      </c>
      <c r="AM260" s="29">
        <f t="shared" si="24"/>
        <v>387</v>
      </c>
      <c r="AN260" s="29">
        <f t="shared" si="24"/>
        <v>286391</v>
      </c>
      <c r="AO260" s="145">
        <f t="shared" si="24"/>
        <v>187</v>
      </c>
    </row>
    <row r="261" spans="1:41" ht="18.75">
      <c r="A261" s="192"/>
      <c r="B261" s="55"/>
      <c r="C261" s="55"/>
      <c r="D261" s="193"/>
      <c r="E261" s="194"/>
      <c r="F261" s="194"/>
      <c r="G261" s="194"/>
      <c r="H261" s="195"/>
      <c r="I261" s="195"/>
      <c r="J261" s="195"/>
      <c r="K261" s="195"/>
      <c r="L261" s="194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</row>
    <row r="262" spans="1:41" ht="65.25" customHeight="1">
      <c r="E262" s="394" t="s">
        <v>302</v>
      </c>
      <c r="F262" s="394"/>
      <c r="G262" s="394"/>
      <c r="H262" s="394"/>
      <c r="I262" s="397"/>
      <c r="J262" s="397"/>
      <c r="K262" s="397"/>
      <c r="L262" s="397"/>
      <c r="M262" s="244" t="s">
        <v>303</v>
      </c>
      <c r="N262" s="244"/>
      <c r="O262" s="64"/>
      <c r="P262" s="87"/>
      <c r="Q262" s="64"/>
      <c r="R262" s="394" t="s">
        <v>304</v>
      </c>
      <c r="S262" s="394"/>
      <c r="T262" s="394"/>
      <c r="U262" s="394"/>
      <c r="V262" s="395" t="s">
        <v>337</v>
      </c>
      <c r="W262" s="395"/>
      <c r="X262" s="395"/>
      <c r="Y262" s="395"/>
      <c r="Z262" s="244" t="s">
        <v>305</v>
      </c>
      <c r="AA262" s="243"/>
    </row>
    <row r="263" spans="1:41" ht="65.25" customHeight="1">
      <c r="D263" s="59"/>
      <c r="E263" s="394" t="s">
        <v>306</v>
      </c>
      <c r="F263" s="394"/>
      <c r="G263" s="394"/>
      <c r="H263" s="394"/>
      <c r="I263" s="393"/>
      <c r="J263" s="393"/>
      <c r="K263" s="393"/>
      <c r="L263" s="393"/>
      <c r="M263" s="398" t="s">
        <v>307</v>
      </c>
      <c r="N263" s="398"/>
      <c r="O263" s="398"/>
      <c r="P263" s="64"/>
      <c r="Q263" s="64"/>
      <c r="R263" s="394" t="s">
        <v>308</v>
      </c>
      <c r="S263" s="394"/>
      <c r="T263" s="394"/>
      <c r="U263" s="394"/>
      <c r="V263" s="395" t="s">
        <v>337</v>
      </c>
      <c r="W263" s="395"/>
      <c r="X263" s="395"/>
      <c r="Y263" s="395"/>
      <c r="Z263" s="244" t="s">
        <v>309</v>
      </c>
      <c r="AA263" s="243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</row>
    <row r="264" spans="1:41" ht="65.25" customHeight="1">
      <c r="E264" s="394" t="s">
        <v>310</v>
      </c>
      <c r="F264" s="394"/>
      <c r="G264" s="394"/>
      <c r="H264" s="394"/>
      <c r="I264" s="396"/>
      <c r="J264" s="396"/>
      <c r="K264" s="396"/>
      <c r="L264" s="396"/>
      <c r="M264" s="244" t="s">
        <v>311</v>
      </c>
      <c r="N264" s="67"/>
      <c r="O264" s="64"/>
      <c r="P264" s="64"/>
      <c r="Q264" s="64"/>
      <c r="R264" s="394" t="s">
        <v>312</v>
      </c>
      <c r="S264" s="394"/>
      <c r="T264" s="394"/>
      <c r="U264" s="394"/>
      <c r="V264" s="393"/>
      <c r="W264" s="393"/>
      <c r="X264" s="393"/>
      <c r="Y264" s="393"/>
      <c r="Z264" s="244" t="s">
        <v>313</v>
      </c>
      <c r="AA264" s="243"/>
    </row>
    <row r="265" spans="1:41" ht="65.25" customHeight="1">
      <c r="D265" s="59"/>
      <c r="E265" s="394" t="s">
        <v>314</v>
      </c>
      <c r="F265" s="394"/>
      <c r="G265" s="394"/>
      <c r="H265" s="394"/>
      <c r="I265" s="393"/>
      <c r="J265" s="393"/>
      <c r="K265" s="393"/>
      <c r="L265" s="393"/>
      <c r="M265" s="244" t="s">
        <v>315</v>
      </c>
      <c r="N265" s="67"/>
      <c r="O265" s="64"/>
      <c r="P265" s="64"/>
      <c r="Q265" s="64"/>
      <c r="R265" s="394" t="s">
        <v>316</v>
      </c>
      <c r="S265" s="394"/>
      <c r="T265" s="394"/>
      <c r="U265" s="394"/>
      <c r="V265" s="395" t="s">
        <v>337</v>
      </c>
      <c r="W265" s="395"/>
      <c r="X265" s="395"/>
      <c r="Y265" s="395"/>
      <c r="Z265" s="244" t="s">
        <v>317</v>
      </c>
      <c r="AA265" s="243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</row>
    <row r="266" spans="1:41" ht="65.25" customHeight="1">
      <c r="E266" s="394" t="s">
        <v>318</v>
      </c>
      <c r="F266" s="394"/>
      <c r="G266" s="394"/>
      <c r="H266" s="394"/>
      <c r="I266" s="393"/>
      <c r="J266" s="393"/>
      <c r="K266" s="393"/>
      <c r="L266" s="393"/>
      <c r="M266" s="244" t="s">
        <v>319</v>
      </c>
      <c r="N266" s="67"/>
      <c r="O266" s="64"/>
      <c r="P266" s="64"/>
      <c r="Q266" s="64"/>
      <c r="R266" s="394" t="s">
        <v>320</v>
      </c>
      <c r="S266" s="394"/>
      <c r="T266" s="394"/>
      <c r="U266" s="394"/>
      <c r="V266" s="393"/>
      <c r="W266" s="393"/>
      <c r="X266" s="393"/>
      <c r="Y266" s="393"/>
      <c r="Z266" s="244" t="s">
        <v>321</v>
      </c>
      <c r="AA266" s="243"/>
    </row>
    <row r="267" spans="1:41" ht="65.25" customHeight="1">
      <c r="E267" s="394" t="s">
        <v>322</v>
      </c>
      <c r="F267" s="394"/>
      <c r="G267" s="394"/>
      <c r="H267" s="394"/>
      <c r="I267" s="396"/>
      <c r="J267" s="396"/>
      <c r="K267" s="396"/>
      <c r="L267" s="396"/>
      <c r="M267" s="244" t="s">
        <v>323</v>
      </c>
      <c r="N267" s="67"/>
      <c r="O267" s="64"/>
      <c r="P267" s="64"/>
      <c r="Q267" s="64"/>
      <c r="R267" s="394" t="s">
        <v>324</v>
      </c>
      <c r="S267" s="394"/>
      <c r="T267" s="394"/>
      <c r="U267" s="394"/>
      <c r="V267" s="395" t="s">
        <v>337</v>
      </c>
      <c r="W267" s="395"/>
      <c r="X267" s="395"/>
      <c r="Y267" s="395"/>
      <c r="Z267" s="244" t="s">
        <v>325</v>
      </c>
      <c r="AA267" s="243"/>
    </row>
    <row r="268" spans="1:41" ht="65.25" customHeight="1">
      <c r="E268" s="394" t="s">
        <v>326</v>
      </c>
      <c r="F268" s="394"/>
      <c r="G268" s="394"/>
      <c r="H268" s="394"/>
      <c r="I268" s="396"/>
      <c r="J268" s="396"/>
      <c r="K268" s="396"/>
      <c r="L268" s="396"/>
      <c r="M268" s="244" t="s">
        <v>327</v>
      </c>
      <c r="N268" s="67"/>
      <c r="O268" s="64"/>
      <c r="P268" s="64"/>
      <c r="Q268" s="64"/>
      <c r="R268" s="394" t="s">
        <v>328</v>
      </c>
      <c r="S268" s="394"/>
      <c r="T268" s="394"/>
      <c r="U268" s="394"/>
      <c r="V268" s="393"/>
      <c r="W268" s="393"/>
      <c r="X268" s="393"/>
      <c r="Y268" s="393"/>
      <c r="Z268" s="244" t="s">
        <v>329</v>
      </c>
      <c r="AA268" s="243"/>
    </row>
    <row r="269" spans="1:41" ht="65.25" customHeight="1">
      <c r="E269" s="394" t="s">
        <v>330</v>
      </c>
      <c r="F269" s="394"/>
      <c r="G269" s="394"/>
      <c r="H269" s="394"/>
      <c r="I269" s="396"/>
      <c r="J269" s="396"/>
      <c r="K269" s="396"/>
      <c r="L269" s="396"/>
      <c r="M269" s="244" t="s">
        <v>346</v>
      </c>
      <c r="N269" s="67"/>
      <c r="O269" s="64"/>
      <c r="P269" s="64"/>
      <c r="Q269" s="64"/>
      <c r="R269" s="394" t="s">
        <v>331</v>
      </c>
      <c r="S269" s="394"/>
      <c r="T269" s="394"/>
      <c r="U269" s="394"/>
      <c r="V269" s="393"/>
      <c r="W269" s="393"/>
      <c r="X269" s="393"/>
      <c r="Y269" s="393"/>
      <c r="Z269" s="244" t="s">
        <v>332</v>
      </c>
      <c r="AA269" s="243"/>
    </row>
    <row r="270" spans="1:41" ht="65.25" customHeight="1">
      <c r="E270" s="394" t="s">
        <v>333</v>
      </c>
      <c r="F270" s="394"/>
      <c r="G270" s="394"/>
      <c r="H270" s="394"/>
      <c r="I270" s="393"/>
      <c r="J270" s="393"/>
      <c r="K270" s="393"/>
      <c r="L270" s="393"/>
      <c r="M270" s="244" t="s">
        <v>334</v>
      </c>
      <c r="N270" s="67"/>
      <c r="O270" s="64"/>
      <c r="P270" s="64"/>
      <c r="Q270" s="64"/>
      <c r="R270" s="394" t="s">
        <v>335</v>
      </c>
      <c r="S270" s="394"/>
      <c r="T270" s="394"/>
      <c r="U270" s="394"/>
      <c r="V270" s="395" t="s">
        <v>337</v>
      </c>
      <c r="W270" s="395"/>
      <c r="X270" s="395"/>
      <c r="Y270" s="395"/>
      <c r="Z270" s="244" t="s">
        <v>336</v>
      </c>
      <c r="AA270" s="243"/>
    </row>
    <row r="271" spans="1:41" ht="65.25" customHeight="1"/>
  </sheetData>
  <autoFilter ref="A7:AS260"/>
  <mergeCells count="90">
    <mergeCell ref="E270:H270"/>
    <mergeCell ref="I270:L270"/>
    <mergeCell ref="R270:U270"/>
    <mergeCell ref="V270:Y270"/>
    <mergeCell ref="E268:H268"/>
    <mergeCell ref="I268:L268"/>
    <mergeCell ref="R268:U268"/>
    <mergeCell ref="V268:Y268"/>
    <mergeCell ref="E269:H269"/>
    <mergeCell ref="I269:L269"/>
    <mergeCell ref="R269:U269"/>
    <mergeCell ref="V269:Y269"/>
    <mergeCell ref="E266:H266"/>
    <mergeCell ref="I266:L266"/>
    <mergeCell ref="R266:U266"/>
    <mergeCell ref="V266:Y266"/>
    <mergeCell ref="E267:H267"/>
    <mergeCell ref="I267:L267"/>
    <mergeCell ref="R267:U267"/>
    <mergeCell ref="V267:Y267"/>
    <mergeCell ref="E264:H264"/>
    <mergeCell ref="I264:L264"/>
    <mergeCell ref="R264:U264"/>
    <mergeCell ref="V264:Y264"/>
    <mergeCell ref="E265:H265"/>
    <mergeCell ref="I265:L265"/>
    <mergeCell ref="R265:U265"/>
    <mergeCell ref="V265:Y265"/>
    <mergeCell ref="I262:L262"/>
    <mergeCell ref="R262:U262"/>
    <mergeCell ref="V262:Y262"/>
    <mergeCell ref="E263:H263"/>
    <mergeCell ref="I263:L263"/>
    <mergeCell ref="M263:O263"/>
    <mergeCell ref="R263:U263"/>
    <mergeCell ref="V263:Y263"/>
    <mergeCell ref="E262:H262"/>
    <mergeCell ref="P3:P6"/>
    <mergeCell ref="Q3:Q6"/>
    <mergeCell ref="W3:W6"/>
    <mergeCell ref="X3:X6"/>
    <mergeCell ref="Y3:Y6"/>
    <mergeCell ref="R3:R6"/>
    <mergeCell ref="S3:S6"/>
    <mergeCell ref="AB5:AB6"/>
    <mergeCell ref="AC5:AC6"/>
    <mergeCell ref="AD5:AD6"/>
    <mergeCell ref="AK3:AM3"/>
    <mergeCell ref="AE3:AG3"/>
    <mergeCell ref="AH3:AH6"/>
    <mergeCell ref="AI3:AI6"/>
    <mergeCell ref="AJ3:AJ6"/>
    <mergeCell ref="AF5:AF6"/>
    <mergeCell ref="AE4:AE6"/>
    <mergeCell ref="AF4:AG4"/>
    <mergeCell ref="AM4:AM6"/>
    <mergeCell ref="AG5:AG6"/>
    <mergeCell ref="AL5:AL6"/>
    <mergeCell ref="AL1:AO1"/>
    <mergeCell ref="A2:A6"/>
    <mergeCell ref="B2:B6"/>
    <mergeCell ref="C2:C6"/>
    <mergeCell ref="D2:L2"/>
    <mergeCell ref="M2:Y2"/>
    <mergeCell ref="Z2:AD2"/>
    <mergeCell ref="AE2:AI2"/>
    <mergeCell ref="AJ2:AM2"/>
    <mergeCell ref="AN2:AO2"/>
    <mergeCell ref="D3:D6"/>
    <mergeCell ref="E3:L4"/>
    <mergeCell ref="AN3:AN6"/>
    <mergeCell ref="AO3:AO6"/>
    <mergeCell ref="M3:M6"/>
    <mergeCell ref="AK4:AK6"/>
    <mergeCell ref="A1:AI1"/>
    <mergeCell ref="E5:E6"/>
    <mergeCell ref="F5:G5"/>
    <mergeCell ref="H5:H6"/>
    <mergeCell ref="I5:I6"/>
    <mergeCell ref="J5:J6"/>
    <mergeCell ref="K5:K6"/>
    <mergeCell ref="Z3:Z6"/>
    <mergeCell ref="AA3:AD4"/>
    <mergeCell ref="T3:T6"/>
    <mergeCell ref="U3:U6"/>
    <mergeCell ref="V3:V6"/>
    <mergeCell ref="L5:L6"/>
    <mergeCell ref="AA5:AA6"/>
    <mergeCell ref="N3:N6"/>
    <mergeCell ref="O3:O6"/>
  </mergeCells>
  <conditionalFormatting sqref="F5">
    <cfRule type="cellIs" dxfId="5" priority="14" stopIfTrue="1" operator="equal">
      <formula>0</formula>
    </cfRule>
  </conditionalFormatting>
  <conditionalFormatting sqref="D8:AO260">
    <cfRule type="cellIs" dxfId="4" priority="13" operator="equal">
      <formula>0</formula>
    </cfRule>
  </conditionalFormatting>
  <printOptions horizontalCentered="1"/>
  <pageMargins left="0.19685039370078741" right="0.15748031496062992" top="0.31496062992125984" bottom="0.15748031496062992" header="0.31496062992125984" footer="0.31496062992125984"/>
  <pageSetup paperSize="8" scale="34" fitToHeight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1"/>
  <sheetViews>
    <sheetView zoomScale="90" zoomScaleNormal="90" zoomScaleSheetLayoutView="80" workbookViewId="0">
      <pane xSplit="3" ySplit="7" topLeftCell="Z8" activePane="bottomRight" state="frozen"/>
      <selection activeCell="AL91" sqref="AL91"/>
      <selection pane="topRight" activeCell="AL91" sqref="AL91"/>
      <selection pane="bottomLeft" activeCell="AL91" sqref="AL91"/>
      <selection pane="bottomRight" activeCell="AJ261" sqref="AJ261"/>
    </sheetView>
  </sheetViews>
  <sheetFormatPr defaultRowHeight="15"/>
  <cols>
    <col min="1" max="1" width="12.42578125" style="56" customWidth="1"/>
    <col min="2" max="2" width="9.28515625" style="57" bestFit="1" customWidth="1"/>
    <col min="3" max="3" width="39.85546875" style="57" customWidth="1"/>
    <col min="4" max="4" width="16.28515625" style="1" customWidth="1"/>
    <col min="5" max="5" width="13.140625" style="1" customWidth="1"/>
    <col min="6" max="6" width="13.7109375" style="1" customWidth="1" collapsed="1"/>
    <col min="7" max="7" width="16.28515625" style="1" customWidth="1" collapsed="1"/>
    <col min="8" max="8" width="12.28515625" style="1" customWidth="1"/>
    <col min="9" max="9" width="12.5703125" style="1" customWidth="1"/>
    <col min="10" max="10" width="12" style="1" customWidth="1"/>
    <col min="11" max="11" width="12.85546875" style="1" customWidth="1"/>
    <col min="12" max="12" width="13.85546875" style="1" customWidth="1"/>
    <col min="13" max="13" width="12.85546875" style="1" customWidth="1" collapsed="1"/>
    <col min="14" max="14" width="13.42578125" style="1" customWidth="1"/>
    <col min="15" max="15" width="12.5703125" style="1" customWidth="1"/>
    <col min="16" max="16" width="13" style="1" customWidth="1"/>
    <col min="17" max="18" width="12.7109375" style="1" customWidth="1"/>
    <col min="19" max="19" width="15.5703125" style="1" customWidth="1" collapsed="1"/>
    <col min="20" max="20" width="19.7109375" style="1" customWidth="1" collapsed="1"/>
    <col min="21" max="22" width="17.7109375" style="1" customWidth="1"/>
    <col min="23" max="23" width="13" style="1" customWidth="1"/>
    <col min="24" max="24" width="12.5703125" style="1" customWidth="1" collapsed="1"/>
    <col min="25" max="25" width="13.7109375" style="1" customWidth="1" collapsed="1"/>
    <col min="26" max="26" width="14.5703125" style="1" customWidth="1" collapsed="1"/>
    <col min="27" max="27" width="15.85546875" style="1" customWidth="1"/>
    <col min="28" max="28" width="13.5703125" style="1" customWidth="1"/>
    <col min="29" max="30" width="12.7109375" style="1" customWidth="1"/>
    <col min="31" max="31" width="13.140625" style="1" customWidth="1" collapsed="1"/>
    <col min="32" max="32" width="13.85546875" style="1" customWidth="1"/>
    <col min="33" max="33" width="13.140625" style="1" customWidth="1" collapsed="1"/>
    <col min="34" max="34" width="13.5703125" style="1" customWidth="1"/>
    <col min="35" max="35" width="12.28515625" style="1" customWidth="1"/>
    <col min="36" max="36" width="13.28515625" style="1" customWidth="1" collapsed="1"/>
    <col min="37" max="37" width="13.85546875" style="1" customWidth="1"/>
    <col min="38" max="38" width="15.28515625" style="1" customWidth="1"/>
    <col min="39" max="39" width="17.28515625" style="1" customWidth="1"/>
    <col min="40" max="40" width="16" style="1" customWidth="1" collapsed="1"/>
    <col min="41" max="41" width="12.7109375" style="1" customWidth="1"/>
    <col min="42" max="16384" width="9.140625" style="64"/>
  </cols>
  <sheetData>
    <row r="1" spans="1:41" ht="76.5" customHeight="1">
      <c r="A1" s="444" t="s">
        <v>349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L1" s="363" t="s">
        <v>363</v>
      </c>
      <c r="AM1" s="364"/>
      <c r="AN1" s="364"/>
      <c r="AO1" s="364"/>
    </row>
    <row r="2" spans="1:41" ht="37.5" customHeight="1">
      <c r="A2" s="435" t="s">
        <v>1</v>
      </c>
      <c r="B2" s="433" t="s">
        <v>2</v>
      </c>
      <c r="C2" s="435" t="s">
        <v>3</v>
      </c>
      <c r="D2" s="356" t="s">
        <v>4</v>
      </c>
      <c r="E2" s="344"/>
      <c r="F2" s="344"/>
      <c r="G2" s="344"/>
      <c r="H2" s="344"/>
      <c r="I2" s="344"/>
      <c r="J2" s="344"/>
      <c r="K2" s="344"/>
      <c r="L2" s="360"/>
      <c r="M2" s="356" t="s">
        <v>5</v>
      </c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60"/>
      <c r="Z2" s="356" t="s">
        <v>6</v>
      </c>
      <c r="AA2" s="344"/>
      <c r="AB2" s="344"/>
      <c r="AC2" s="344"/>
      <c r="AD2" s="360"/>
      <c r="AE2" s="441" t="s">
        <v>7</v>
      </c>
      <c r="AF2" s="402"/>
      <c r="AG2" s="402"/>
      <c r="AH2" s="402"/>
      <c r="AI2" s="446"/>
      <c r="AJ2" s="359" t="s">
        <v>8</v>
      </c>
      <c r="AK2" s="345"/>
      <c r="AL2" s="345"/>
      <c r="AM2" s="447"/>
      <c r="AN2" s="448" t="s">
        <v>9</v>
      </c>
      <c r="AO2" s="346"/>
    </row>
    <row r="3" spans="1:41" ht="15" customHeight="1">
      <c r="A3" s="435"/>
      <c r="B3" s="433"/>
      <c r="C3" s="435"/>
      <c r="D3" s="356" t="s">
        <v>10</v>
      </c>
      <c r="E3" s="400" t="s">
        <v>11</v>
      </c>
      <c r="F3" s="400"/>
      <c r="G3" s="400"/>
      <c r="H3" s="400"/>
      <c r="I3" s="400"/>
      <c r="J3" s="400"/>
      <c r="K3" s="400"/>
      <c r="L3" s="429"/>
      <c r="M3" s="356" t="s">
        <v>12</v>
      </c>
      <c r="N3" s="400" t="s">
        <v>13</v>
      </c>
      <c r="O3" s="400" t="s">
        <v>14</v>
      </c>
      <c r="P3" s="400" t="s">
        <v>15</v>
      </c>
      <c r="Q3" s="400" t="s">
        <v>16</v>
      </c>
      <c r="R3" s="400" t="s">
        <v>17</v>
      </c>
      <c r="S3" s="400" t="s">
        <v>18</v>
      </c>
      <c r="T3" s="400" t="s">
        <v>19</v>
      </c>
      <c r="U3" s="400" t="s">
        <v>20</v>
      </c>
      <c r="V3" s="400" t="s">
        <v>300</v>
      </c>
      <c r="W3" s="404" t="s">
        <v>299</v>
      </c>
      <c r="X3" s="400" t="s">
        <v>21</v>
      </c>
      <c r="Y3" s="429" t="s">
        <v>22</v>
      </c>
      <c r="Z3" s="356" t="s">
        <v>10</v>
      </c>
      <c r="AA3" s="400" t="s">
        <v>11</v>
      </c>
      <c r="AB3" s="400"/>
      <c r="AC3" s="400"/>
      <c r="AD3" s="429"/>
      <c r="AE3" s="441" t="s">
        <v>23</v>
      </c>
      <c r="AF3" s="402"/>
      <c r="AG3" s="402"/>
      <c r="AH3" s="402" t="s">
        <v>24</v>
      </c>
      <c r="AI3" s="358" t="s">
        <v>25</v>
      </c>
      <c r="AJ3" s="359" t="s">
        <v>26</v>
      </c>
      <c r="AK3" s="418" t="s">
        <v>27</v>
      </c>
      <c r="AL3" s="418"/>
      <c r="AM3" s="440"/>
      <c r="AN3" s="356" t="s">
        <v>28</v>
      </c>
      <c r="AO3" s="418" t="s">
        <v>29</v>
      </c>
    </row>
    <row r="4" spans="1:41" ht="15" customHeight="1">
      <c r="A4" s="435"/>
      <c r="B4" s="433"/>
      <c r="C4" s="435"/>
      <c r="D4" s="356"/>
      <c r="E4" s="400"/>
      <c r="F4" s="400"/>
      <c r="G4" s="400"/>
      <c r="H4" s="400"/>
      <c r="I4" s="400"/>
      <c r="J4" s="400"/>
      <c r="K4" s="400"/>
      <c r="L4" s="429"/>
      <c r="M4" s="356"/>
      <c r="N4" s="424"/>
      <c r="O4" s="403"/>
      <c r="P4" s="403"/>
      <c r="Q4" s="403"/>
      <c r="R4" s="403"/>
      <c r="S4" s="403"/>
      <c r="T4" s="403"/>
      <c r="U4" s="403"/>
      <c r="V4" s="403"/>
      <c r="W4" s="405"/>
      <c r="X4" s="403"/>
      <c r="Y4" s="443"/>
      <c r="Z4" s="356"/>
      <c r="AA4" s="400"/>
      <c r="AB4" s="400"/>
      <c r="AC4" s="400"/>
      <c r="AD4" s="429"/>
      <c r="AE4" s="441" t="s">
        <v>30</v>
      </c>
      <c r="AF4" s="400" t="s">
        <v>11</v>
      </c>
      <c r="AG4" s="400"/>
      <c r="AH4" s="402"/>
      <c r="AI4" s="358"/>
      <c r="AJ4" s="356"/>
      <c r="AK4" s="402" t="s">
        <v>31</v>
      </c>
      <c r="AL4" s="179"/>
      <c r="AM4" s="442" t="s">
        <v>32</v>
      </c>
      <c r="AN4" s="356"/>
      <c r="AO4" s="418"/>
    </row>
    <row r="5" spans="1:41" ht="15" customHeight="1">
      <c r="A5" s="435"/>
      <c r="B5" s="433"/>
      <c r="C5" s="435"/>
      <c r="D5" s="356"/>
      <c r="E5" s="400" t="s">
        <v>33</v>
      </c>
      <c r="F5" s="400" t="s">
        <v>27</v>
      </c>
      <c r="G5" s="400"/>
      <c r="H5" s="400" t="s">
        <v>34</v>
      </c>
      <c r="I5" s="419" t="s">
        <v>345</v>
      </c>
      <c r="J5" s="427" t="s">
        <v>35</v>
      </c>
      <c r="K5" s="400" t="s">
        <v>36</v>
      </c>
      <c r="L5" s="429" t="s">
        <v>37</v>
      </c>
      <c r="M5" s="356"/>
      <c r="N5" s="424"/>
      <c r="O5" s="403"/>
      <c r="P5" s="403"/>
      <c r="Q5" s="403"/>
      <c r="R5" s="403"/>
      <c r="S5" s="403"/>
      <c r="T5" s="403"/>
      <c r="U5" s="403"/>
      <c r="V5" s="403"/>
      <c r="W5" s="405"/>
      <c r="X5" s="403"/>
      <c r="Y5" s="443"/>
      <c r="Z5" s="356"/>
      <c r="AA5" s="400" t="s">
        <v>38</v>
      </c>
      <c r="AB5" s="400" t="s">
        <v>39</v>
      </c>
      <c r="AC5" s="400" t="s">
        <v>40</v>
      </c>
      <c r="AD5" s="429" t="s">
        <v>41</v>
      </c>
      <c r="AE5" s="441"/>
      <c r="AF5" s="402" t="s">
        <v>42</v>
      </c>
      <c r="AG5" s="402" t="s">
        <v>43</v>
      </c>
      <c r="AH5" s="402"/>
      <c r="AI5" s="358"/>
      <c r="AJ5" s="356"/>
      <c r="AK5" s="400"/>
      <c r="AL5" s="400" t="s">
        <v>44</v>
      </c>
      <c r="AM5" s="442"/>
      <c r="AN5" s="356"/>
      <c r="AO5" s="418"/>
    </row>
    <row r="6" spans="1:41" ht="157.5" customHeight="1">
      <c r="A6" s="435"/>
      <c r="B6" s="433"/>
      <c r="C6" s="435"/>
      <c r="D6" s="356"/>
      <c r="E6" s="400"/>
      <c r="F6" s="179" t="s">
        <v>45</v>
      </c>
      <c r="G6" s="179" t="s">
        <v>46</v>
      </c>
      <c r="H6" s="400"/>
      <c r="I6" s="426"/>
      <c r="J6" s="428"/>
      <c r="K6" s="400"/>
      <c r="L6" s="429"/>
      <c r="M6" s="356"/>
      <c r="N6" s="424"/>
      <c r="O6" s="403"/>
      <c r="P6" s="403"/>
      <c r="Q6" s="403"/>
      <c r="R6" s="403"/>
      <c r="S6" s="403"/>
      <c r="T6" s="403"/>
      <c r="U6" s="403"/>
      <c r="V6" s="403"/>
      <c r="W6" s="405"/>
      <c r="X6" s="403"/>
      <c r="Y6" s="443"/>
      <c r="Z6" s="356"/>
      <c r="AA6" s="400"/>
      <c r="AB6" s="400"/>
      <c r="AC6" s="400"/>
      <c r="AD6" s="429"/>
      <c r="AE6" s="441"/>
      <c r="AF6" s="402"/>
      <c r="AG6" s="402"/>
      <c r="AH6" s="402"/>
      <c r="AI6" s="358"/>
      <c r="AJ6" s="356"/>
      <c r="AK6" s="400"/>
      <c r="AL6" s="400"/>
      <c r="AM6" s="442"/>
      <c r="AN6" s="356"/>
      <c r="AO6" s="418"/>
    </row>
    <row r="7" spans="1:41" ht="15.75" thickBot="1">
      <c r="A7" s="3" t="s">
        <v>47</v>
      </c>
      <c r="B7" s="79">
        <v>0</v>
      </c>
      <c r="C7" s="3">
        <v>1</v>
      </c>
      <c r="D7" s="4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6">
        <v>10</v>
      </c>
      <c r="M7" s="4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/>
      <c r="W7" s="5">
        <v>20</v>
      </c>
      <c r="X7" s="5">
        <v>21</v>
      </c>
      <c r="Y7" s="6">
        <v>22</v>
      </c>
      <c r="Z7" s="7">
        <v>23</v>
      </c>
      <c r="AA7" s="5">
        <v>24</v>
      </c>
      <c r="AB7" s="5">
        <v>25</v>
      </c>
      <c r="AC7" s="8">
        <v>26</v>
      </c>
      <c r="AD7" s="6">
        <v>27</v>
      </c>
      <c r="AE7" s="4">
        <v>28</v>
      </c>
      <c r="AF7" s="5">
        <v>29</v>
      </c>
      <c r="AG7" s="5">
        <v>30</v>
      </c>
      <c r="AH7" s="5">
        <v>21</v>
      </c>
      <c r="AI7" s="9">
        <v>32</v>
      </c>
      <c r="AJ7" s="7">
        <v>33</v>
      </c>
      <c r="AK7" s="5">
        <v>34</v>
      </c>
      <c r="AL7" s="5">
        <v>35</v>
      </c>
      <c r="AM7" s="10">
        <v>36</v>
      </c>
      <c r="AN7" s="7">
        <v>37</v>
      </c>
      <c r="AO7" s="5">
        <v>38</v>
      </c>
    </row>
    <row r="8" spans="1:41" ht="30">
      <c r="A8" s="196">
        <v>520001</v>
      </c>
      <c r="B8" s="112">
        <v>1</v>
      </c>
      <c r="C8" s="11" t="s">
        <v>48</v>
      </c>
      <c r="D8" s="12">
        <f>E8+H8+J8+K8+L8</f>
        <v>19</v>
      </c>
      <c r="E8" s="13">
        <v>15</v>
      </c>
      <c r="F8" s="13">
        <v>1</v>
      </c>
      <c r="G8" s="13">
        <v>1</v>
      </c>
      <c r="H8" s="13">
        <v>0</v>
      </c>
      <c r="I8" s="13">
        <v>0</v>
      </c>
      <c r="J8" s="13">
        <v>0</v>
      </c>
      <c r="K8" s="13">
        <v>0</v>
      </c>
      <c r="L8" s="13">
        <v>4</v>
      </c>
      <c r="M8" s="14">
        <f>N8+X8+Y8</f>
        <v>15</v>
      </c>
      <c r="N8" s="257">
        <v>12</v>
      </c>
      <c r="O8" s="257">
        <v>0</v>
      </c>
      <c r="P8" s="257">
        <v>0</v>
      </c>
      <c r="Q8" s="257">
        <v>49</v>
      </c>
      <c r="R8" s="257">
        <v>21</v>
      </c>
      <c r="S8" s="257">
        <v>0</v>
      </c>
      <c r="T8" s="257">
        <v>1</v>
      </c>
      <c r="U8" s="257">
        <v>0</v>
      </c>
      <c r="V8" s="257">
        <v>0</v>
      </c>
      <c r="W8" s="257">
        <v>4</v>
      </c>
      <c r="X8" s="257">
        <v>0</v>
      </c>
      <c r="Y8" s="15">
        <v>3</v>
      </c>
      <c r="Z8" s="12">
        <f>AA8+AB8+AC8+AD8</f>
        <v>8</v>
      </c>
      <c r="AA8" s="259">
        <v>4</v>
      </c>
      <c r="AB8" s="257">
        <v>2</v>
      </c>
      <c r="AC8" s="257">
        <v>2</v>
      </c>
      <c r="AD8" s="15">
        <v>0</v>
      </c>
      <c r="AE8" s="16">
        <v>1</v>
      </c>
      <c r="AF8" s="257">
        <v>0</v>
      </c>
      <c r="AG8" s="257">
        <v>0</v>
      </c>
      <c r="AH8" s="252">
        <v>0</v>
      </c>
      <c r="AI8" s="17">
        <f>AE8+AH8</f>
        <v>1</v>
      </c>
      <c r="AJ8" s="12">
        <f>AK8+AM8</f>
        <v>1</v>
      </c>
      <c r="AK8" s="181">
        <v>1</v>
      </c>
      <c r="AL8" s="180">
        <v>0</v>
      </c>
      <c r="AM8" s="78">
        <v>0</v>
      </c>
      <c r="AN8" s="14">
        <v>9</v>
      </c>
      <c r="AO8" s="14">
        <v>1</v>
      </c>
    </row>
    <row r="9" spans="1:41" ht="30">
      <c r="A9" s="197">
        <v>520003</v>
      </c>
      <c r="B9" s="178">
        <v>2</v>
      </c>
      <c r="C9" s="19" t="s">
        <v>49</v>
      </c>
      <c r="D9" s="12">
        <f>E9+H9+J9+K9+L9</f>
        <v>275</v>
      </c>
      <c r="E9" s="181">
        <v>274</v>
      </c>
      <c r="F9" s="180">
        <v>20</v>
      </c>
      <c r="G9" s="180">
        <v>29</v>
      </c>
      <c r="H9" s="180">
        <v>0</v>
      </c>
      <c r="I9" s="180">
        <v>0</v>
      </c>
      <c r="J9" s="180">
        <v>0</v>
      </c>
      <c r="K9" s="180">
        <v>1</v>
      </c>
      <c r="L9" s="15">
        <v>0</v>
      </c>
      <c r="M9" s="14">
        <f t="shared" ref="M9:M71" si="0">N9+X9+Y9</f>
        <v>306</v>
      </c>
      <c r="N9" s="257">
        <v>305</v>
      </c>
      <c r="O9" s="257">
        <v>8</v>
      </c>
      <c r="P9" s="257">
        <v>20</v>
      </c>
      <c r="Q9" s="257">
        <v>5</v>
      </c>
      <c r="R9" s="257">
        <v>4</v>
      </c>
      <c r="S9" s="257">
        <v>0</v>
      </c>
      <c r="T9" s="257">
        <v>1</v>
      </c>
      <c r="U9" s="257">
        <v>2</v>
      </c>
      <c r="V9" s="257">
        <v>0</v>
      </c>
      <c r="W9" s="257">
        <v>20</v>
      </c>
      <c r="X9" s="257">
        <v>1</v>
      </c>
      <c r="Y9" s="15">
        <v>0</v>
      </c>
      <c r="Z9" s="12">
        <f t="shared" ref="Z9:Z71" si="1">AA9+AB9+AC9+AD9</f>
        <v>33</v>
      </c>
      <c r="AA9" s="259">
        <v>26</v>
      </c>
      <c r="AB9" s="257">
        <v>0</v>
      </c>
      <c r="AC9" s="257">
        <v>7</v>
      </c>
      <c r="AD9" s="15">
        <v>0</v>
      </c>
      <c r="AE9" s="16">
        <v>27</v>
      </c>
      <c r="AF9" s="257">
        <v>0</v>
      </c>
      <c r="AG9" s="257">
        <v>1</v>
      </c>
      <c r="AH9" s="252">
        <v>1</v>
      </c>
      <c r="AI9" s="17">
        <f>AE9+AH9</f>
        <v>28</v>
      </c>
      <c r="AJ9" s="12">
        <f t="shared" ref="AJ9:AJ71" si="2">AK9+AM9</f>
        <v>6</v>
      </c>
      <c r="AK9" s="181">
        <v>6</v>
      </c>
      <c r="AL9" s="180">
        <v>1</v>
      </c>
      <c r="AM9" s="78">
        <v>0</v>
      </c>
      <c r="AN9" s="14">
        <v>0</v>
      </c>
      <c r="AO9" s="180">
        <v>0</v>
      </c>
    </row>
    <row r="10" spans="1:41" ht="45">
      <c r="A10" s="197">
        <v>520002</v>
      </c>
      <c r="B10" s="178">
        <v>3</v>
      </c>
      <c r="C10" s="19" t="s">
        <v>50</v>
      </c>
      <c r="D10" s="12">
        <f t="shared" ref="D10:D71" si="3">E10+H10+J10+K10+L10</f>
        <v>0</v>
      </c>
      <c r="E10" s="181">
        <v>0</v>
      </c>
      <c r="F10" s="180">
        <v>0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5">
        <v>0</v>
      </c>
      <c r="M10" s="14">
        <f t="shared" si="0"/>
        <v>1</v>
      </c>
      <c r="N10" s="257">
        <v>1</v>
      </c>
      <c r="O10" s="257">
        <v>4</v>
      </c>
      <c r="P10" s="257">
        <v>0</v>
      </c>
      <c r="Q10" s="257">
        <v>0</v>
      </c>
      <c r="R10" s="257">
        <v>0</v>
      </c>
      <c r="S10" s="257">
        <v>0</v>
      </c>
      <c r="T10" s="257">
        <v>0</v>
      </c>
      <c r="U10" s="257">
        <v>0</v>
      </c>
      <c r="V10" s="257">
        <v>0</v>
      </c>
      <c r="W10" s="257">
        <v>0</v>
      </c>
      <c r="X10" s="257">
        <v>0</v>
      </c>
      <c r="Y10" s="15">
        <v>0</v>
      </c>
      <c r="Z10" s="12">
        <f t="shared" si="1"/>
        <v>71</v>
      </c>
      <c r="AA10" s="259">
        <v>0</v>
      </c>
      <c r="AB10" s="257">
        <v>0</v>
      </c>
      <c r="AC10" s="257">
        <v>15</v>
      </c>
      <c r="AD10" s="15">
        <v>56</v>
      </c>
      <c r="AE10" s="16">
        <v>19</v>
      </c>
      <c r="AF10" s="257">
        <v>0</v>
      </c>
      <c r="AG10" s="257">
        <v>0</v>
      </c>
      <c r="AH10" s="252">
        <v>0</v>
      </c>
      <c r="AI10" s="17">
        <f t="shared" ref="AI10:AI73" si="4">AE10+AH10</f>
        <v>19</v>
      </c>
      <c r="AJ10" s="12">
        <f t="shared" si="2"/>
        <v>1</v>
      </c>
      <c r="AK10" s="181">
        <v>1</v>
      </c>
      <c r="AL10" s="180">
        <v>0</v>
      </c>
      <c r="AM10" s="78">
        <v>0</v>
      </c>
      <c r="AN10" s="14">
        <v>90</v>
      </c>
      <c r="AO10" s="180">
        <v>1</v>
      </c>
    </row>
    <row r="11" spans="1:41" ht="30">
      <c r="A11" s="197">
        <v>520162</v>
      </c>
      <c r="B11" s="178">
        <v>4</v>
      </c>
      <c r="C11" s="19" t="s">
        <v>51</v>
      </c>
      <c r="D11" s="12">
        <f t="shared" si="3"/>
        <v>62</v>
      </c>
      <c r="E11" s="181">
        <v>38</v>
      </c>
      <c r="F11" s="180">
        <v>7</v>
      </c>
      <c r="G11" s="180">
        <v>6</v>
      </c>
      <c r="H11" s="180">
        <v>0</v>
      </c>
      <c r="I11" s="180">
        <v>0</v>
      </c>
      <c r="J11" s="180">
        <v>0</v>
      </c>
      <c r="K11" s="180">
        <v>9</v>
      </c>
      <c r="L11" s="15">
        <v>15</v>
      </c>
      <c r="M11" s="14">
        <f t="shared" si="0"/>
        <v>75</v>
      </c>
      <c r="N11" s="257">
        <v>53</v>
      </c>
      <c r="O11" s="257">
        <v>0</v>
      </c>
      <c r="P11" s="257">
        <v>0</v>
      </c>
      <c r="Q11" s="257">
        <v>13</v>
      </c>
      <c r="R11" s="257">
        <v>6</v>
      </c>
      <c r="S11" s="257">
        <v>0</v>
      </c>
      <c r="T11" s="257">
        <v>0</v>
      </c>
      <c r="U11" s="257">
        <v>0</v>
      </c>
      <c r="V11" s="257">
        <v>0</v>
      </c>
      <c r="W11" s="257">
        <v>4</v>
      </c>
      <c r="X11" s="257">
        <v>0</v>
      </c>
      <c r="Y11" s="15">
        <v>22</v>
      </c>
      <c r="Z11" s="12">
        <f t="shared" si="1"/>
        <v>18</v>
      </c>
      <c r="AA11" s="259">
        <v>8</v>
      </c>
      <c r="AB11" s="257">
        <v>2</v>
      </c>
      <c r="AC11" s="257">
        <v>8</v>
      </c>
      <c r="AD11" s="15">
        <v>0</v>
      </c>
      <c r="AE11" s="16">
        <v>9</v>
      </c>
      <c r="AF11" s="257">
        <v>0</v>
      </c>
      <c r="AG11" s="257">
        <v>0</v>
      </c>
      <c r="AH11" s="252">
        <v>0</v>
      </c>
      <c r="AI11" s="17">
        <f t="shared" si="4"/>
        <v>9</v>
      </c>
      <c r="AJ11" s="12">
        <f t="shared" si="2"/>
        <v>4</v>
      </c>
      <c r="AK11" s="181">
        <v>4</v>
      </c>
      <c r="AL11" s="180">
        <v>0</v>
      </c>
      <c r="AM11" s="78">
        <v>0</v>
      </c>
      <c r="AN11" s="14">
        <v>0</v>
      </c>
      <c r="AO11" s="180">
        <v>0</v>
      </c>
    </row>
    <row r="12" spans="1:41" ht="30">
      <c r="A12" s="197">
        <v>520004</v>
      </c>
      <c r="B12" s="178">
        <v>5</v>
      </c>
      <c r="C12" s="19" t="s">
        <v>52</v>
      </c>
      <c r="D12" s="12">
        <f t="shared" si="3"/>
        <v>54</v>
      </c>
      <c r="E12" s="181">
        <v>0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5">
        <v>54</v>
      </c>
      <c r="M12" s="14">
        <f t="shared" si="0"/>
        <v>132</v>
      </c>
      <c r="N12" s="257">
        <v>0</v>
      </c>
      <c r="O12" s="257">
        <v>0</v>
      </c>
      <c r="P12" s="257">
        <v>0</v>
      </c>
      <c r="Q12" s="257">
        <v>0</v>
      </c>
      <c r="R12" s="257">
        <v>0</v>
      </c>
      <c r="S12" s="257">
        <v>0</v>
      </c>
      <c r="T12" s="257">
        <v>0</v>
      </c>
      <c r="U12" s="257">
        <v>0</v>
      </c>
      <c r="V12" s="257">
        <v>0</v>
      </c>
      <c r="W12" s="257">
        <v>0</v>
      </c>
      <c r="X12" s="257">
        <v>0</v>
      </c>
      <c r="Y12" s="15">
        <v>132</v>
      </c>
      <c r="Z12" s="12">
        <f t="shared" si="1"/>
        <v>8</v>
      </c>
      <c r="AA12" s="259">
        <v>0</v>
      </c>
      <c r="AB12" s="257">
        <v>8</v>
      </c>
      <c r="AC12" s="257">
        <v>0</v>
      </c>
      <c r="AD12" s="15">
        <v>0</v>
      </c>
      <c r="AE12" s="16">
        <v>0</v>
      </c>
      <c r="AF12" s="257">
        <v>0</v>
      </c>
      <c r="AG12" s="257">
        <v>0</v>
      </c>
      <c r="AH12" s="252">
        <v>0</v>
      </c>
      <c r="AI12" s="17">
        <f t="shared" si="4"/>
        <v>0</v>
      </c>
      <c r="AJ12" s="12">
        <f t="shared" si="2"/>
        <v>0</v>
      </c>
      <c r="AK12" s="181">
        <v>0</v>
      </c>
      <c r="AL12" s="180">
        <v>0</v>
      </c>
      <c r="AM12" s="78">
        <v>0</v>
      </c>
      <c r="AN12" s="14">
        <v>0</v>
      </c>
      <c r="AO12" s="180">
        <v>0</v>
      </c>
    </row>
    <row r="13" spans="1:41" ht="18.75">
      <c r="A13" s="197">
        <v>520163</v>
      </c>
      <c r="B13" s="178">
        <v>6</v>
      </c>
      <c r="C13" s="73" t="s">
        <v>53</v>
      </c>
      <c r="D13" s="12">
        <f t="shared" si="3"/>
        <v>181</v>
      </c>
      <c r="E13" s="181">
        <v>169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5">
        <v>12</v>
      </c>
      <c r="M13" s="14">
        <f t="shared" si="0"/>
        <v>55</v>
      </c>
      <c r="N13" s="257">
        <v>35</v>
      </c>
      <c r="O13" s="257">
        <v>0</v>
      </c>
      <c r="P13" s="257">
        <v>0</v>
      </c>
      <c r="Q13" s="257">
        <v>0</v>
      </c>
      <c r="R13" s="257">
        <v>0</v>
      </c>
      <c r="S13" s="257">
        <v>0</v>
      </c>
      <c r="T13" s="257">
        <v>0</v>
      </c>
      <c r="U13" s="257">
        <v>0</v>
      </c>
      <c r="V13" s="257">
        <v>0</v>
      </c>
      <c r="W13" s="257">
        <v>0</v>
      </c>
      <c r="X13" s="257">
        <v>0</v>
      </c>
      <c r="Y13" s="15">
        <v>20</v>
      </c>
      <c r="Z13" s="12">
        <f t="shared" si="1"/>
        <v>0</v>
      </c>
      <c r="AA13" s="259">
        <v>0</v>
      </c>
      <c r="AB13" s="257">
        <v>0</v>
      </c>
      <c r="AC13" s="257">
        <v>0</v>
      </c>
      <c r="AD13" s="15">
        <v>0</v>
      </c>
      <c r="AE13" s="16">
        <v>21</v>
      </c>
      <c r="AF13" s="257">
        <v>0</v>
      </c>
      <c r="AG13" s="257">
        <v>0</v>
      </c>
      <c r="AH13" s="252">
        <v>0</v>
      </c>
      <c r="AI13" s="17">
        <f t="shared" si="4"/>
        <v>21</v>
      </c>
      <c r="AJ13" s="12">
        <f t="shared" si="2"/>
        <v>1</v>
      </c>
      <c r="AK13" s="181">
        <v>1</v>
      </c>
      <c r="AL13" s="180">
        <v>0</v>
      </c>
      <c r="AM13" s="78">
        <v>0</v>
      </c>
      <c r="AN13" s="14">
        <v>0</v>
      </c>
      <c r="AO13" s="180">
        <v>0</v>
      </c>
    </row>
    <row r="14" spans="1:41" ht="18.75">
      <c r="A14" s="198" t="s">
        <v>339</v>
      </c>
      <c r="B14" s="116"/>
      <c r="C14" s="117" t="s">
        <v>338</v>
      </c>
      <c r="D14" s="118">
        <f>SUM(D9:D13)</f>
        <v>572</v>
      </c>
      <c r="E14" s="119">
        <f>SUM(E9:E13)</f>
        <v>481</v>
      </c>
      <c r="F14" s="120">
        <f>SUM(F9:F13)</f>
        <v>27</v>
      </c>
      <c r="G14" s="120">
        <f t="shared" ref="G14:AO14" si="5">SUM(G9:G13)</f>
        <v>35</v>
      </c>
      <c r="H14" s="120">
        <f t="shared" si="5"/>
        <v>0</v>
      </c>
      <c r="I14" s="120">
        <f t="shared" si="5"/>
        <v>0</v>
      </c>
      <c r="J14" s="120">
        <f t="shared" si="5"/>
        <v>0</v>
      </c>
      <c r="K14" s="120">
        <f t="shared" si="5"/>
        <v>10</v>
      </c>
      <c r="L14" s="121">
        <f t="shared" si="5"/>
        <v>81</v>
      </c>
      <c r="M14" s="122">
        <f t="shared" si="5"/>
        <v>569</v>
      </c>
      <c r="N14" s="120">
        <f>SUM(N9:N13)</f>
        <v>394</v>
      </c>
      <c r="O14" s="120">
        <f t="shared" si="5"/>
        <v>12</v>
      </c>
      <c r="P14" s="120">
        <f t="shared" si="5"/>
        <v>20</v>
      </c>
      <c r="Q14" s="120">
        <f t="shared" si="5"/>
        <v>18</v>
      </c>
      <c r="R14" s="120">
        <f t="shared" si="5"/>
        <v>10</v>
      </c>
      <c r="S14" s="120">
        <f t="shared" si="5"/>
        <v>0</v>
      </c>
      <c r="T14" s="120">
        <f t="shared" si="5"/>
        <v>1</v>
      </c>
      <c r="U14" s="120">
        <f t="shared" si="5"/>
        <v>2</v>
      </c>
      <c r="V14" s="120">
        <f t="shared" si="5"/>
        <v>0</v>
      </c>
      <c r="W14" s="120">
        <f t="shared" si="5"/>
        <v>24</v>
      </c>
      <c r="X14" s="120">
        <f t="shared" si="5"/>
        <v>1</v>
      </c>
      <c r="Y14" s="121">
        <f t="shared" si="5"/>
        <v>174</v>
      </c>
      <c r="Z14" s="118">
        <f t="shared" si="5"/>
        <v>130</v>
      </c>
      <c r="AA14" s="119">
        <f t="shared" si="5"/>
        <v>34</v>
      </c>
      <c r="AB14" s="120">
        <f t="shared" si="5"/>
        <v>10</v>
      </c>
      <c r="AC14" s="120">
        <f t="shared" si="5"/>
        <v>30</v>
      </c>
      <c r="AD14" s="121">
        <f t="shared" si="5"/>
        <v>56</v>
      </c>
      <c r="AE14" s="122">
        <f t="shared" si="5"/>
        <v>76</v>
      </c>
      <c r="AF14" s="120">
        <f t="shared" si="5"/>
        <v>0</v>
      </c>
      <c r="AG14" s="120">
        <f t="shared" si="5"/>
        <v>1</v>
      </c>
      <c r="AH14" s="120">
        <f t="shared" si="5"/>
        <v>1</v>
      </c>
      <c r="AI14" s="123">
        <f t="shared" si="5"/>
        <v>77</v>
      </c>
      <c r="AJ14" s="118">
        <f t="shared" si="5"/>
        <v>12</v>
      </c>
      <c r="AK14" s="119">
        <f t="shared" si="5"/>
        <v>12</v>
      </c>
      <c r="AL14" s="120">
        <f t="shared" si="5"/>
        <v>1</v>
      </c>
      <c r="AM14" s="124">
        <f t="shared" si="5"/>
        <v>0</v>
      </c>
      <c r="AN14" s="122">
        <f t="shared" si="5"/>
        <v>90</v>
      </c>
      <c r="AO14" s="120">
        <f t="shared" si="5"/>
        <v>1</v>
      </c>
    </row>
    <row r="15" spans="1:41" ht="30">
      <c r="A15" s="197">
        <v>520005</v>
      </c>
      <c r="B15" s="112">
        <v>7</v>
      </c>
      <c r="C15" s="11" t="s">
        <v>54</v>
      </c>
      <c r="D15" s="12">
        <f t="shared" si="3"/>
        <v>137</v>
      </c>
      <c r="E15" s="259">
        <v>121</v>
      </c>
      <c r="F15" s="257">
        <v>10</v>
      </c>
      <c r="G15" s="257">
        <v>16</v>
      </c>
      <c r="H15" s="257">
        <v>0</v>
      </c>
      <c r="I15" s="257">
        <v>0</v>
      </c>
      <c r="J15" s="257">
        <v>0</v>
      </c>
      <c r="K15" s="257">
        <v>0</v>
      </c>
      <c r="L15" s="15">
        <v>16</v>
      </c>
      <c r="M15" s="14">
        <f t="shared" si="0"/>
        <v>125</v>
      </c>
      <c r="N15" s="257">
        <v>110</v>
      </c>
      <c r="O15" s="257">
        <v>0</v>
      </c>
      <c r="P15" s="257">
        <v>0</v>
      </c>
      <c r="Q15" s="257">
        <v>78</v>
      </c>
      <c r="R15" s="257">
        <v>0</v>
      </c>
      <c r="S15" s="257">
        <v>0</v>
      </c>
      <c r="T15" s="257">
        <v>0</v>
      </c>
      <c r="U15" s="257">
        <v>0</v>
      </c>
      <c r="V15" s="257">
        <v>0</v>
      </c>
      <c r="W15" s="257">
        <v>8</v>
      </c>
      <c r="X15" s="257">
        <v>0</v>
      </c>
      <c r="Y15" s="15">
        <v>15</v>
      </c>
      <c r="Z15" s="12">
        <f t="shared" si="1"/>
        <v>30</v>
      </c>
      <c r="AA15" s="259">
        <v>29</v>
      </c>
      <c r="AB15" s="257">
        <v>1</v>
      </c>
      <c r="AC15" s="257">
        <v>0</v>
      </c>
      <c r="AD15" s="15">
        <v>0</v>
      </c>
      <c r="AE15" s="16">
        <v>1</v>
      </c>
      <c r="AF15" s="257">
        <v>0</v>
      </c>
      <c r="AG15" s="257">
        <v>0</v>
      </c>
      <c r="AH15" s="257">
        <v>1</v>
      </c>
      <c r="AI15" s="17">
        <f t="shared" si="4"/>
        <v>2</v>
      </c>
      <c r="AJ15" s="12">
        <f t="shared" si="2"/>
        <v>7</v>
      </c>
      <c r="AK15" s="181">
        <v>7</v>
      </c>
      <c r="AL15" s="180">
        <v>0</v>
      </c>
      <c r="AM15" s="78">
        <v>0</v>
      </c>
      <c r="AN15" s="14">
        <v>47</v>
      </c>
      <c r="AO15" s="180">
        <v>1</v>
      </c>
    </row>
    <row r="16" spans="1:41" ht="30">
      <c r="A16" s="197">
        <v>520009</v>
      </c>
      <c r="B16" s="178">
        <v>8</v>
      </c>
      <c r="C16" s="19" t="s">
        <v>55</v>
      </c>
      <c r="D16" s="12">
        <f t="shared" si="3"/>
        <v>241</v>
      </c>
      <c r="E16" s="259">
        <v>194</v>
      </c>
      <c r="F16" s="257">
        <v>8</v>
      </c>
      <c r="G16" s="257">
        <v>17</v>
      </c>
      <c r="H16" s="257">
        <v>0</v>
      </c>
      <c r="I16" s="257">
        <v>0</v>
      </c>
      <c r="J16" s="257">
        <v>0</v>
      </c>
      <c r="K16" s="257">
        <v>0</v>
      </c>
      <c r="L16" s="15">
        <v>47</v>
      </c>
      <c r="M16" s="14">
        <f t="shared" si="0"/>
        <v>159</v>
      </c>
      <c r="N16" s="257">
        <v>148</v>
      </c>
      <c r="O16" s="257">
        <v>2</v>
      </c>
      <c r="P16" s="257">
        <v>1</v>
      </c>
      <c r="Q16" s="257">
        <v>7</v>
      </c>
      <c r="R16" s="257">
        <v>3</v>
      </c>
      <c r="S16" s="257">
        <v>0</v>
      </c>
      <c r="T16" s="257">
        <v>1</v>
      </c>
      <c r="U16" s="257">
        <v>1</v>
      </c>
      <c r="V16" s="257">
        <v>0</v>
      </c>
      <c r="W16" s="257">
        <v>12</v>
      </c>
      <c r="X16" s="257">
        <v>0</v>
      </c>
      <c r="Y16" s="15">
        <v>11</v>
      </c>
      <c r="Z16" s="12">
        <f t="shared" si="1"/>
        <v>53</v>
      </c>
      <c r="AA16" s="259">
        <v>27</v>
      </c>
      <c r="AB16" s="257">
        <v>1</v>
      </c>
      <c r="AC16" s="257">
        <v>25</v>
      </c>
      <c r="AD16" s="15">
        <v>0</v>
      </c>
      <c r="AE16" s="16">
        <v>18</v>
      </c>
      <c r="AF16" s="257">
        <v>0</v>
      </c>
      <c r="AG16" s="257">
        <v>1</v>
      </c>
      <c r="AH16" s="252">
        <v>0</v>
      </c>
      <c r="AI16" s="17">
        <f t="shared" si="4"/>
        <v>18</v>
      </c>
      <c r="AJ16" s="12">
        <f t="shared" si="2"/>
        <v>9</v>
      </c>
      <c r="AK16" s="181">
        <v>9</v>
      </c>
      <c r="AL16" s="180">
        <v>1</v>
      </c>
      <c r="AM16" s="78">
        <v>0</v>
      </c>
      <c r="AN16" s="14">
        <v>32</v>
      </c>
      <c r="AO16" s="180">
        <v>1</v>
      </c>
    </row>
    <row r="17" spans="1:41" ht="30">
      <c r="A17" s="197">
        <v>520010</v>
      </c>
      <c r="B17" s="178">
        <v>9</v>
      </c>
      <c r="C17" s="19" t="s">
        <v>56</v>
      </c>
      <c r="D17" s="12">
        <f t="shared" si="3"/>
        <v>608</v>
      </c>
      <c r="E17" s="259">
        <v>550</v>
      </c>
      <c r="F17" s="257">
        <v>112</v>
      </c>
      <c r="G17" s="257">
        <v>37</v>
      </c>
      <c r="H17" s="257">
        <v>0</v>
      </c>
      <c r="I17" s="257">
        <v>0</v>
      </c>
      <c r="J17" s="257">
        <v>0</v>
      </c>
      <c r="K17" s="257">
        <v>0</v>
      </c>
      <c r="L17" s="15">
        <v>58</v>
      </c>
      <c r="M17" s="14">
        <f t="shared" si="0"/>
        <v>463</v>
      </c>
      <c r="N17" s="257">
        <v>412</v>
      </c>
      <c r="O17" s="257">
        <v>0</v>
      </c>
      <c r="P17" s="257">
        <v>0</v>
      </c>
      <c r="Q17" s="257">
        <v>31</v>
      </c>
      <c r="R17" s="257">
        <v>14</v>
      </c>
      <c r="S17" s="257">
        <v>0</v>
      </c>
      <c r="T17" s="257">
        <v>10</v>
      </c>
      <c r="U17" s="257">
        <v>3</v>
      </c>
      <c r="V17" s="257">
        <v>0</v>
      </c>
      <c r="W17" s="257">
        <v>38</v>
      </c>
      <c r="X17" s="257">
        <v>0</v>
      </c>
      <c r="Y17" s="15">
        <v>51</v>
      </c>
      <c r="Z17" s="12">
        <f t="shared" si="1"/>
        <v>223</v>
      </c>
      <c r="AA17" s="259">
        <v>179</v>
      </c>
      <c r="AB17" s="257">
        <v>4</v>
      </c>
      <c r="AC17" s="257">
        <v>40</v>
      </c>
      <c r="AD17" s="15">
        <v>0</v>
      </c>
      <c r="AE17" s="16">
        <v>40</v>
      </c>
      <c r="AF17" s="257">
        <v>0</v>
      </c>
      <c r="AG17" s="257">
        <v>16</v>
      </c>
      <c r="AH17" s="252">
        <v>0</v>
      </c>
      <c r="AI17" s="17">
        <f t="shared" si="4"/>
        <v>40</v>
      </c>
      <c r="AJ17" s="12">
        <f t="shared" si="2"/>
        <v>6</v>
      </c>
      <c r="AK17" s="181">
        <v>6</v>
      </c>
      <c r="AL17" s="180">
        <v>0</v>
      </c>
      <c r="AM17" s="78">
        <v>0</v>
      </c>
      <c r="AN17" s="14">
        <v>130</v>
      </c>
      <c r="AO17" s="180">
        <v>1</v>
      </c>
    </row>
    <row r="18" spans="1:41" ht="30">
      <c r="A18" s="197">
        <v>520011</v>
      </c>
      <c r="B18" s="178">
        <v>10</v>
      </c>
      <c r="C18" s="19" t="s">
        <v>57</v>
      </c>
      <c r="D18" s="12">
        <f t="shared" si="3"/>
        <v>6</v>
      </c>
      <c r="E18" s="259">
        <v>4</v>
      </c>
      <c r="F18" s="257">
        <v>0</v>
      </c>
      <c r="G18" s="257">
        <v>1</v>
      </c>
      <c r="H18" s="257">
        <v>0</v>
      </c>
      <c r="I18" s="257">
        <v>0</v>
      </c>
      <c r="J18" s="257">
        <v>0</v>
      </c>
      <c r="K18" s="257">
        <v>0</v>
      </c>
      <c r="L18" s="15">
        <v>2</v>
      </c>
      <c r="M18" s="14">
        <f t="shared" si="0"/>
        <v>11</v>
      </c>
      <c r="N18" s="257">
        <v>9</v>
      </c>
      <c r="O18" s="257">
        <v>0</v>
      </c>
      <c r="P18" s="257">
        <v>0</v>
      </c>
      <c r="Q18" s="257">
        <v>21</v>
      </c>
      <c r="R18" s="257">
        <v>9</v>
      </c>
      <c r="S18" s="257">
        <v>0</v>
      </c>
      <c r="T18" s="257">
        <v>0</v>
      </c>
      <c r="U18" s="257">
        <v>8</v>
      </c>
      <c r="V18" s="257">
        <v>0</v>
      </c>
      <c r="W18" s="257">
        <v>2</v>
      </c>
      <c r="X18" s="257">
        <v>0</v>
      </c>
      <c r="Y18" s="15">
        <v>2</v>
      </c>
      <c r="Z18" s="12">
        <f t="shared" si="1"/>
        <v>8</v>
      </c>
      <c r="AA18" s="259">
        <v>1</v>
      </c>
      <c r="AB18" s="257">
        <v>0</v>
      </c>
      <c r="AC18" s="257">
        <v>7</v>
      </c>
      <c r="AD18" s="15">
        <v>0</v>
      </c>
      <c r="AE18" s="16">
        <v>1</v>
      </c>
      <c r="AF18" s="257">
        <v>0</v>
      </c>
      <c r="AG18" s="257">
        <v>0</v>
      </c>
      <c r="AH18" s="252">
        <v>0</v>
      </c>
      <c r="AI18" s="17">
        <f t="shared" si="4"/>
        <v>1</v>
      </c>
      <c r="AJ18" s="12">
        <f t="shared" si="2"/>
        <v>1</v>
      </c>
      <c r="AK18" s="181">
        <v>1</v>
      </c>
      <c r="AL18" s="180">
        <v>0</v>
      </c>
      <c r="AM18" s="78">
        <v>0</v>
      </c>
      <c r="AN18" s="14">
        <v>1</v>
      </c>
      <c r="AO18" s="180">
        <v>1</v>
      </c>
    </row>
    <row r="19" spans="1:41" ht="30">
      <c r="A19" s="197">
        <v>520012</v>
      </c>
      <c r="B19" s="178">
        <v>11</v>
      </c>
      <c r="C19" s="19" t="s">
        <v>58</v>
      </c>
      <c r="D19" s="12">
        <f t="shared" si="3"/>
        <v>40</v>
      </c>
      <c r="E19" s="259">
        <v>35</v>
      </c>
      <c r="F19" s="257">
        <v>7</v>
      </c>
      <c r="G19" s="257">
        <v>4</v>
      </c>
      <c r="H19" s="257">
        <v>0</v>
      </c>
      <c r="I19" s="257">
        <v>0</v>
      </c>
      <c r="J19" s="257">
        <v>0</v>
      </c>
      <c r="K19" s="257">
        <v>0</v>
      </c>
      <c r="L19" s="15">
        <v>5</v>
      </c>
      <c r="M19" s="14">
        <f t="shared" si="0"/>
        <v>46</v>
      </c>
      <c r="N19" s="257">
        <v>39</v>
      </c>
      <c r="O19" s="257">
        <v>0</v>
      </c>
      <c r="P19" s="257">
        <v>0</v>
      </c>
      <c r="Q19" s="257">
        <v>10</v>
      </c>
      <c r="R19" s="257">
        <v>5</v>
      </c>
      <c r="S19" s="257">
        <v>0</v>
      </c>
      <c r="T19" s="257">
        <v>0</v>
      </c>
      <c r="U19" s="257">
        <v>0</v>
      </c>
      <c r="V19" s="257">
        <v>0</v>
      </c>
      <c r="W19" s="257">
        <v>3</v>
      </c>
      <c r="X19" s="257">
        <v>0</v>
      </c>
      <c r="Y19" s="15">
        <v>7</v>
      </c>
      <c r="Z19" s="12">
        <f t="shared" si="1"/>
        <v>16</v>
      </c>
      <c r="AA19" s="259">
        <v>5</v>
      </c>
      <c r="AB19" s="257">
        <v>6</v>
      </c>
      <c r="AC19" s="257">
        <v>5</v>
      </c>
      <c r="AD19" s="15">
        <v>0</v>
      </c>
      <c r="AE19" s="16">
        <v>5</v>
      </c>
      <c r="AF19" s="257">
        <v>0</v>
      </c>
      <c r="AG19" s="257">
        <v>0</v>
      </c>
      <c r="AH19" s="252">
        <v>0</v>
      </c>
      <c r="AI19" s="17">
        <f t="shared" si="4"/>
        <v>5</v>
      </c>
      <c r="AJ19" s="12">
        <f t="shared" si="2"/>
        <v>2</v>
      </c>
      <c r="AK19" s="181">
        <v>2</v>
      </c>
      <c r="AL19" s="180">
        <v>0</v>
      </c>
      <c r="AM19" s="78">
        <v>0</v>
      </c>
      <c r="AN19" s="14">
        <v>10</v>
      </c>
      <c r="AO19" s="180">
        <v>1</v>
      </c>
    </row>
    <row r="20" spans="1:41" ht="30">
      <c r="A20" s="197">
        <v>520013</v>
      </c>
      <c r="B20" s="178">
        <v>12</v>
      </c>
      <c r="C20" s="19" t="s">
        <v>59</v>
      </c>
      <c r="D20" s="12">
        <f t="shared" si="3"/>
        <v>577</v>
      </c>
      <c r="E20" s="259">
        <v>483</v>
      </c>
      <c r="F20" s="257">
        <v>36</v>
      </c>
      <c r="G20" s="257">
        <v>25</v>
      </c>
      <c r="H20" s="257">
        <v>0</v>
      </c>
      <c r="I20" s="257">
        <v>0</v>
      </c>
      <c r="J20" s="257">
        <v>0</v>
      </c>
      <c r="K20" s="257">
        <v>41</v>
      </c>
      <c r="L20" s="15">
        <v>53</v>
      </c>
      <c r="M20" s="14">
        <f t="shared" si="0"/>
        <v>314</v>
      </c>
      <c r="N20" s="257">
        <v>278</v>
      </c>
      <c r="O20" s="257">
        <v>84</v>
      </c>
      <c r="P20" s="257">
        <v>1</v>
      </c>
      <c r="Q20" s="257">
        <v>17</v>
      </c>
      <c r="R20" s="257">
        <v>6</v>
      </c>
      <c r="S20" s="257">
        <v>0</v>
      </c>
      <c r="T20" s="257">
        <v>3</v>
      </c>
      <c r="U20" s="257">
        <v>33</v>
      </c>
      <c r="V20" s="257">
        <v>0</v>
      </c>
      <c r="W20" s="257">
        <v>42</v>
      </c>
      <c r="X20" s="257">
        <v>0</v>
      </c>
      <c r="Y20" s="15">
        <v>36</v>
      </c>
      <c r="Z20" s="12">
        <f t="shared" si="1"/>
        <v>137</v>
      </c>
      <c r="AA20" s="259">
        <v>71</v>
      </c>
      <c r="AB20" s="257">
        <v>1</v>
      </c>
      <c r="AC20" s="257">
        <v>65</v>
      </c>
      <c r="AD20" s="15">
        <v>0</v>
      </c>
      <c r="AE20" s="16">
        <v>52</v>
      </c>
      <c r="AF20" s="257">
        <v>0</v>
      </c>
      <c r="AG20" s="257">
        <v>2</v>
      </c>
      <c r="AH20" s="252">
        <v>0</v>
      </c>
      <c r="AI20" s="17">
        <f t="shared" si="4"/>
        <v>52</v>
      </c>
      <c r="AJ20" s="12">
        <f t="shared" si="2"/>
        <v>38</v>
      </c>
      <c r="AK20" s="181">
        <v>38</v>
      </c>
      <c r="AL20" s="180">
        <v>3</v>
      </c>
      <c r="AM20" s="78">
        <v>0</v>
      </c>
      <c r="AN20" s="14">
        <v>162</v>
      </c>
      <c r="AO20" s="180">
        <v>1</v>
      </c>
    </row>
    <row r="21" spans="1:41" ht="30">
      <c r="A21" s="197">
        <v>520018</v>
      </c>
      <c r="B21" s="178">
        <v>13</v>
      </c>
      <c r="C21" s="19" t="s">
        <v>60</v>
      </c>
      <c r="D21" s="12">
        <f t="shared" si="3"/>
        <v>12</v>
      </c>
      <c r="E21" s="259">
        <v>11</v>
      </c>
      <c r="F21" s="257">
        <v>2</v>
      </c>
      <c r="G21" s="257">
        <v>1</v>
      </c>
      <c r="H21" s="257">
        <v>0</v>
      </c>
      <c r="I21" s="257">
        <v>0</v>
      </c>
      <c r="J21" s="257">
        <v>0</v>
      </c>
      <c r="K21" s="257">
        <v>0</v>
      </c>
      <c r="L21" s="15">
        <v>1</v>
      </c>
      <c r="M21" s="14">
        <f t="shared" si="0"/>
        <v>29</v>
      </c>
      <c r="N21" s="257">
        <v>28</v>
      </c>
      <c r="O21" s="257">
        <v>0</v>
      </c>
      <c r="P21" s="257">
        <v>0</v>
      </c>
      <c r="Q21" s="257">
        <v>26</v>
      </c>
      <c r="R21" s="257">
        <v>11</v>
      </c>
      <c r="S21" s="257">
        <v>0</v>
      </c>
      <c r="T21" s="257">
        <v>4</v>
      </c>
      <c r="U21" s="257">
        <v>0</v>
      </c>
      <c r="V21" s="257">
        <v>0</v>
      </c>
      <c r="W21" s="257">
        <v>1</v>
      </c>
      <c r="X21" s="257">
        <v>0</v>
      </c>
      <c r="Y21" s="15">
        <v>1</v>
      </c>
      <c r="Z21" s="12">
        <f t="shared" si="1"/>
        <v>9</v>
      </c>
      <c r="AA21" s="259">
        <v>1</v>
      </c>
      <c r="AB21" s="257">
        <v>1</v>
      </c>
      <c r="AC21" s="257">
        <v>7</v>
      </c>
      <c r="AD21" s="15">
        <v>0</v>
      </c>
      <c r="AE21" s="16">
        <v>5</v>
      </c>
      <c r="AF21" s="257">
        <v>0</v>
      </c>
      <c r="AG21" s="257">
        <v>0</v>
      </c>
      <c r="AH21" s="252">
        <v>0</v>
      </c>
      <c r="AI21" s="17">
        <f t="shared" si="4"/>
        <v>5</v>
      </c>
      <c r="AJ21" s="12">
        <f t="shared" si="2"/>
        <v>1</v>
      </c>
      <c r="AK21" s="181">
        <v>1</v>
      </c>
      <c r="AL21" s="180">
        <v>0</v>
      </c>
      <c r="AM21" s="78">
        <v>0</v>
      </c>
      <c r="AN21" s="14">
        <v>5</v>
      </c>
      <c r="AO21" s="180">
        <v>1</v>
      </c>
    </row>
    <row r="22" spans="1:41" ht="30">
      <c r="A22" s="197">
        <v>520019</v>
      </c>
      <c r="B22" s="178">
        <v>14</v>
      </c>
      <c r="C22" s="19" t="s">
        <v>61</v>
      </c>
      <c r="D22" s="12">
        <f t="shared" si="3"/>
        <v>27</v>
      </c>
      <c r="E22" s="259">
        <v>23</v>
      </c>
      <c r="F22" s="257">
        <v>0</v>
      </c>
      <c r="G22" s="257">
        <v>3</v>
      </c>
      <c r="H22" s="257">
        <v>0</v>
      </c>
      <c r="I22" s="257">
        <v>0</v>
      </c>
      <c r="J22" s="257">
        <v>0</v>
      </c>
      <c r="K22" s="257">
        <v>0</v>
      </c>
      <c r="L22" s="15">
        <v>4</v>
      </c>
      <c r="M22" s="14">
        <f t="shared" si="0"/>
        <v>29</v>
      </c>
      <c r="N22" s="257">
        <v>28</v>
      </c>
      <c r="O22" s="257">
        <v>0</v>
      </c>
      <c r="P22" s="257">
        <v>0</v>
      </c>
      <c r="Q22" s="257">
        <v>20</v>
      </c>
      <c r="R22" s="257">
        <v>12</v>
      </c>
      <c r="S22" s="257">
        <v>0</v>
      </c>
      <c r="T22" s="257">
        <v>0</v>
      </c>
      <c r="U22" s="257">
        <v>0</v>
      </c>
      <c r="V22" s="257">
        <v>0</v>
      </c>
      <c r="W22" s="257">
        <v>1</v>
      </c>
      <c r="X22" s="257">
        <v>0</v>
      </c>
      <c r="Y22" s="15">
        <v>1</v>
      </c>
      <c r="Z22" s="12">
        <f t="shared" si="1"/>
        <v>18</v>
      </c>
      <c r="AA22" s="259">
        <v>5</v>
      </c>
      <c r="AB22" s="257">
        <v>2</v>
      </c>
      <c r="AC22" s="257">
        <v>11</v>
      </c>
      <c r="AD22" s="15">
        <v>0</v>
      </c>
      <c r="AE22" s="16">
        <v>1</v>
      </c>
      <c r="AF22" s="257">
        <v>0</v>
      </c>
      <c r="AG22" s="257">
        <v>0</v>
      </c>
      <c r="AH22" s="252">
        <v>0</v>
      </c>
      <c r="AI22" s="17">
        <f t="shared" si="4"/>
        <v>1</v>
      </c>
      <c r="AJ22" s="12">
        <f t="shared" si="2"/>
        <v>3</v>
      </c>
      <c r="AK22" s="181">
        <v>3</v>
      </c>
      <c r="AL22" s="180">
        <v>0</v>
      </c>
      <c r="AM22" s="78">
        <v>0</v>
      </c>
      <c r="AN22" s="14">
        <v>4</v>
      </c>
      <c r="AO22" s="180">
        <v>1</v>
      </c>
    </row>
    <row r="23" spans="1:41" ht="30">
      <c r="A23" s="197">
        <v>520020</v>
      </c>
      <c r="B23" s="178">
        <v>15</v>
      </c>
      <c r="C23" s="19" t="s">
        <v>62</v>
      </c>
      <c r="D23" s="12">
        <f t="shared" si="3"/>
        <v>12</v>
      </c>
      <c r="E23" s="259">
        <v>6</v>
      </c>
      <c r="F23" s="257">
        <v>1</v>
      </c>
      <c r="G23" s="257">
        <v>1</v>
      </c>
      <c r="H23" s="257">
        <v>0</v>
      </c>
      <c r="I23" s="257">
        <v>0</v>
      </c>
      <c r="J23" s="257">
        <v>0</v>
      </c>
      <c r="K23" s="257">
        <v>0</v>
      </c>
      <c r="L23" s="15">
        <v>6</v>
      </c>
      <c r="M23" s="14">
        <f t="shared" si="0"/>
        <v>26</v>
      </c>
      <c r="N23" s="257">
        <v>23</v>
      </c>
      <c r="O23" s="257">
        <v>0</v>
      </c>
      <c r="P23" s="257">
        <v>0</v>
      </c>
      <c r="Q23" s="257">
        <v>9</v>
      </c>
      <c r="R23" s="257">
        <v>6</v>
      </c>
      <c r="S23" s="257">
        <v>0</v>
      </c>
      <c r="T23" s="257">
        <v>0</v>
      </c>
      <c r="U23" s="257">
        <v>0</v>
      </c>
      <c r="V23" s="257">
        <v>0</v>
      </c>
      <c r="W23" s="257">
        <v>3</v>
      </c>
      <c r="X23" s="257">
        <v>0</v>
      </c>
      <c r="Y23" s="15">
        <v>3</v>
      </c>
      <c r="Z23" s="12">
        <f t="shared" si="1"/>
        <v>8</v>
      </c>
      <c r="AA23" s="259">
        <v>2</v>
      </c>
      <c r="AB23" s="257">
        <v>1</v>
      </c>
      <c r="AC23" s="257">
        <v>5</v>
      </c>
      <c r="AD23" s="15">
        <v>0</v>
      </c>
      <c r="AE23" s="16">
        <v>1</v>
      </c>
      <c r="AF23" s="257">
        <v>0</v>
      </c>
      <c r="AG23" s="257">
        <v>0</v>
      </c>
      <c r="AH23" s="252">
        <v>0</v>
      </c>
      <c r="AI23" s="17">
        <f t="shared" si="4"/>
        <v>1</v>
      </c>
      <c r="AJ23" s="12">
        <f t="shared" si="2"/>
        <v>1</v>
      </c>
      <c r="AK23" s="181">
        <v>1</v>
      </c>
      <c r="AL23" s="180">
        <v>0</v>
      </c>
      <c r="AM23" s="78">
        <v>0</v>
      </c>
      <c r="AN23" s="14">
        <v>15</v>
      </c>
      <c r="AO23" s="180">
        <v>0</v>
      </c>
    </row>
    <row r="24" spans="1:41" ht="30">
      <c r="A24" s="197">
        <v>520021</v>
      </c>
      <c r="B24" s="178">
        <v>16</v>
      </c>
      <c r="C24" s="19" t="s">
        <v>63</v>
      </c>
      <c r="D24" s="12">
        <f t="shared" si="3"/>
        <v>33</v>
      </c>
      <c r="E24" s="259">
        <v>23</v>
      </c>
      <c r="F24" s="257">
        <v>7</v>
      </c>
      <c r="G24" s="257">
        <v>3</v>
      </c>
      <c r="H24" s="257">
        <v>0</v>
      </c>
      <c r="I24" s="257">
        <v>0</v>
      </c>
      <c r="J24" s="257">
        <v>0</v>
      </c>
      <c r="K24" s="257">
        <v>0</v>
      </c>
      <c r="L24" s="15">
        <v>10</v>
      </c>
      <c r="M24" s="14">
        <f t="shared" si="0"/>
        <v>41</v>
      </c>
      <c r="N24" s="257">
        <v>37</v>
      </c>
      <c r="O24" s="257">
        <v>0</v>
      </c>
      <c r="P24" s="257">
        <v>0</v>
      </c>
      <c r="Q24" s="257">
        <v>9</v>
      </c>
      <c r="R24" s="257">
        <v>9</v>
      </c>
      <c r="S24" s="257">
        <v>0</v>
      </c>
      <c r="T24" s="257">
        <v>0</v>
      </c>
      <c r="U24" s="257">
        <v>0</v>
      </c>
      <c r="V24" s="257">
        <v>0</v>
      </c>
      <c r="W24" s="257">
        <v>3</v>
      </c>
      <c r="X24" s="257">
        <v>0</v>
      </c>
      <c r="Y24" s="15">
        <v>4</v>
      </c>
      <c r="Z24" s="12">
        <f t="shared" si="1"/>
        <v>17</v>
      </c>
      <c r="AA24" s="259">
        <v>4</v>
      </c>
      <c r="AB24" s="257">
        <v>1</v>
      </c>
      <c r="AC24" s="257">
        <v>12</v>
      </c>
      <c r="AD24" s="15">
        <v>0</v>
      </c>
      <c r="AE24" s="16">
        <v>1</v>
      </c>
      <c r="AF24" s="257">
        <v>0</v>
      </c>
      <c r="AG24" s="257">
        <v>0</v>
      </c>
      <c r="AH24" s="252">
        <v>0</v>
      </c>
      <c r="AI24" s="17">
        <f t="shared" si="4"/>
        <v>1</v>
      </c>
      <c r="AJ24" s="12">
        <f t="shared" si="2"/>
        <v>1</v>
      </c>
      <c r="AK24" s="181">
        <v>1</v>
      </c>
      <c r="AL24" s="180">
        <v>0</v>
      </c>
      <c r="AM24" s="78">
        <v>0</v>
      </c>
      <c r="AN24" s="14">
        <v>13</v>
      </c>
      <c r="AO24" s="180">
        <v>1</v>
      </c>
    </row>
    <row r="25" spans="1:41" ht="45">
      <c r="A25" s="197">
        <v>520022</v>
      </c>
      <c r="B25" s="178">
        <v>17</v>
      </c>
      <c r="C25" s="19" t="s">
        <v>64</v>
      </c>
      <c r="D25" s="12">
        <f t="shared" si="3"/>
        <v>21</v>
      </c>
      <c r="E25" s="259">
        <v>18</v>
      </c>
      <c r="F25" s="257">
        <v>1</v>
      </c>
      <c r="G25" s="257">
        <v>3</v>
      </c>
      <c r="H25" s="257">
        <v>0</v>
      </c>
      <c r="I25" s="257">
        <v>0</v>
      </c>
      <c r="J25" s="257">
        <v>0</v>
      </c>
      <c r="K25" s="257">
        <v>0</v>
      </c>
      <c r="L25" s="15">
        <v>3</v>
      </c>
      <c r="M25" s="14">
        <f t="shared" si="0"/>
        <v>45</v>
      </c>
      <c r="N25" s="257">
        <v>42</v>
      </c>
      <c r="O25" s="257">
        <v>5</v>
      </c>
      <c r="P25" s="257">
        <v>0</v>
      </c>
      <c r="Q25" s="257">
        <v>47</v>
      </c>
      <c r="R25" s="257">
        <v>21</v>
      </c>
      <c r="S25" s="257">
        <v>0</v>
      </c>
      <c r="T25" s="257">
        <v>0</v>
      </c>
      <c r="U25" s="257">
        <v>4</v>
      </c>
      <c r="V25" s="257">
        <v>0</v>
      </c>
      <c r="W25" s="257">
        <v>3</v>
      </c>
      <c r="X25" s="257">
        <v>0</v>
      </c>
      <c r="Y25" s="15">
        <v>3</v>
      </c>
      <c r="Z25" s="12">
        <f t="shared" si="1"/>
        <v>14</v>
      </c>
      <c r="AA25" s="259">
        <v>7</v>
      </c>
      <c r="AB25" s="257">
        <v>1</v>
      </c>
      <c r="AC25" s="257">
        <v>6</v>
      </c>
      <c r="AD25" s="15">
        <v>0</v>
      </c>
      <c r="AE25" s="16">
        <v>2</v>
      </c>
      <c r="AF25" s="257">
        <v>0</v>
      </c>
      <c r="AG25" s="257">
        <v>0</v>
      </c>
      <c r="AH25" s="252">
        <v>0</v>
      </c>
      <c r="AI25" s="17">
        <f t="shared" si="4"/>
        <v>2</v>
      </c>
      <c r="AJ25" s="12">
        <f t="shared" si="2"/>
        <v>3</v>
      </c>
      <c r="AK25" s="181">
        <v>3</v>
      </c>
      <c r="AL25" s="180">
        <v>0</v>
      </c>
      <c r="AM25" s="78">
        <v>0</v>
      </c>
      <c r="AN25" s="14">
        <v>2</v>
      </c>
      <c r="AO25" s="180">
        <v>1</v>
      </c>
    </row>
    <row r="26" spans="1:41" ht="30">
      <c r="A26" s="197">
        <v>520025</v>
      </c>
      <c r="B26" s="178">
        <v>18</v>
      </c>
      <c r="C26" s="19" t="s">
        <v>65</v>
      </c>
      <c r="D26" s="12">
        <f t="shared" si="3"/>
        <v>12</v>
      </c>
      <c r="E26" s="259">
        <v>10</v>
      </c>
      <c r="F26" s="257">
        <v>0</v>
      </c>
      <c r="G26" s="257">
        <v>1</v>
      </c>
      <c r="H26" s="257">
        <v>0</v>
      </c>
      <c r="I26" s="257">
        <v>0</v>
      </c>
      <c r="J26" s="257">
        <v>0</v>
      </c>
      <c r="K26" s="257">
        <v>0</v>
      </c>
      <c r="L26" s="15">
        <v>2</v>
      </c>
      <c r="M26" s="14">
        <f t="shared" si="0"/>
        <v>5</v>
      </c>
      <c r="N26" s="257">
        <v>3</v>
      </c>
      <c r="O26" s="257">
        <v>0</v>
      </c>
      <c r="P26" s="257">
        <v>0</v>
      </c>
      <c r="Q26" s="257">
        <v>29</v>
      </c>
      <c r="R26" s="257">
        <v>12</v>
      </c>
      <c r="S26" s="257">
        <v>0</v>
      </c>
      <c r="T26" s="257">
        <v>0</v>
      </c>
      <c r="U26" s="257">
        <v>0</v>
      </c>
      <c r="V26" s="257">
        <v>0</v>
      </c>
      <c r="W26" s="257">
        <v>3</v>
      </c>
      <c r="X26" s="257">
        <v>0</v>
      </c>
      <c r="Y26" s="15">
        <v>2</v>
      </c>
      <c r="Z26" s="12">
        <f t="shared" si="1"/>
        <v>5</v>
      </c>
      <c r="AA26" s="259">
        <v>3</v>
      </c>
      <c r="AB26" s="257">
        <v>1</v>
      </c>
      <c r="AC26" s="257">
        <v>1</v>
      </c>
      <c r="AD26" s="15">
        <v>0</v>
      </c>
      <c r="AE26" s="16">
        <v>1</v>
      </c>
      <c r="AF26" s="257">
        <v>0</v>
      </c>
      <c r="AG26" s="257">
        <v>0</v>
      </c>
      <c r="AH26" s="252">
        <v>0</v>
      </c>
      <c r="AI26" s="17">
        <f t="shared" si="4"/>
        <v>1</v>
      </c>
      <c r="AJ26" s="12">
        <f t="shared" si="2"/>
        <v>1</v>
      </c>
      <c r="AK26" s="181">
        <v>1</v>
      </c>
      <c r="AL26" s="180">
        <v>0</v>
      </c>
      <c r="AM26" s="78">
        <v>0</v>
      </c>
      <c r="AN26" s="14">
        <v>1</v>
      </c>
      <c r="AO26" s="180">
        <v>1</v>
      </c>
    </row>
    <row r="27" spans="1:41" ht="30">
      <c r="A27" s="197">
        <v>520026</v>
      </c>
      <c r="B27" s="178">
        <v>19</v>
      </c>
      <c r="C27" s="19" t="s">
        <v>66</v>
      </c>
      <c r="D27" s="12">
        <f t="shared" si="3"/>
        <v>109</v>
      </c>
      <c r="E27" s="259">
        <v>104</v>
      </c>
      <c r="F27" s="257">
        <v>6</v>
      </c>
      <c r="G27" s="257">
        <v>11</v>
      </c>
      <c r="H27" s="257">
        <v>0</v>
      </c>
      <c r="I27" s="257">
        <v>0</v>
      </c>
      <c r="J27" s="257">
        <v>0</v>
      </c>
      <c r="K27" s="257">
        <v>0</v>
      </c>
      <c r="L27" s="15">
        <v>5</v>
      </c>
      <c r="M27" s="14">
        <f t="shared" si="0"/>
        <v>47</v>
      </c>
      <c r="N27" s="257">
        <v>33</v>
      </c>
      <c r="O27" s="257">
        <v>0</v>
      </c>
      <c r="P27" s="257">
        <v>0</v>
      </c>
      <c r="Q27" s="257">
        <v>86</v>
      </c>
      <c r="R27" s="257">
        <v>22</v>
      </c>
      <c r="S27" s="257">
        <v>0</v>
      </c>
      <c r="T27" s="257">
        <v>8</v>
      </c>
      <c r="U27" s="257">
        <v>1</v>
      </c>
      <c r="V27" s="257">
        <v>0</v>
      </c>
      <c r="W27" s="257">
        <v>3</v>
      </c>
      <c r="X27" s="257">
        <v>0</v>
      </c>
      <c r="Y27" s="15">
        <v>14</v>
      </c>
      <c r="Z27" s="12">
        <f t="shared" si="1"/>
        <v>20</v>
      </c>
      <c r="AA27" s="259">
        <v>10</v>
      </c>
      <c r="AB27" s="257">
        <v>2</v>
      </c>
      <c r="AC27" s="257">
        <v>8</v>
      </c>
      <c r="AD27" s="15">
        <v>0</v>
      </c>
      <c r="AE27" s="16">
        <v>10</v>
      </c>
      <c r="AF27" s="257">
        <v>0</v>
      </c>
      <c r="AG27" s="257">
        <v>0</v>
      </c>
      <c r="AH27" s="252">
        <v>0</v>
      </c>
      <c r="AI27" s="17">
        <f t="shared" si="4"/>
        <v>10</v>
      </c>
      <c r="AJ27" s="12">
        <f t="shared" si="2"/>
        <v>1</v>
      </c>
      <c r="AK27" s="181">
        <v>1</v>
      </c>
      <c r="AL27" s="180">
        <v>0</v>
      </c>
      <c r="AM27" s="78">
        <v>0</v>
      </c>
      <c r="AN27" s="14">
        <v>22</v>
      </c>
      <c r="AO27" s="180">
        <v>1</v>
      </c>
    </row>
    <row r="28" spans="1:41" ht="30">
      <c r="A28" s="197">
        <v>520027</v>
      </c>
      <c r="B28" s="178">
        <v>20</v>
      </c>
      <c r="C28" s="19" t="s">
        <v>67</v>
      </c>
      <c r="D28" s="12">
        <f t="shared" si="3"/>
        <v>41</v>
      </c>
      <c r="E28" s="259">
        <v>35</v>
      </c>
      <c r="F28" s="257">
        <v>1</v>
      </c>
      <c r="G28" s="257">
        <v>2</v>
      </c>
      <c r="H28" s="257">
        <v>0</v>
      </c>
      <c r="I28" s="257">
        <v>0</v>
      </c>
      <c r="J28" s="257">
        <v>0</v>
      </c>
      <c r="K28" s="257">
        <v>0</v>
      </c>
      <c r="L28" s="15">
        <v>6</v>
      </c>
      <c r="M28" s="14">
        <f t="shared" si="0"/>
        <v>55</v>
      </c>
      <c r="N28" s="257">
        <v>41</v>
      </c>
      <c r="O28" s="257">
        <v>0</v>
      </c>
      <c r="P28" s="257">
        <v>0</v>
      </c>
      <c r="Q28" s="257">
        <v>34</v>
      </c>
      <c r="R28" s="257">
        <v>14</v>
      </c>
      <c r="S28" s="257">
        <v>0</v>
      </c>
      <c r="T28" s="257">
        <v>0</v>
      </c>
      <c r="U28" s="257">
        <v>10</v>
      </c>
      <c r="V28" s="257">
        <v>0</v>
      </c>
      <c r="W28" s="257">
        <v>3</v>
      </c>
      <c r="X28" s="257">
        <v>0</v>
      </c>
      <c r="Y28" s="15">
        <v>14</v>
      </c>
      <c r="Z28" s="12">
        <f t="shared" si="1"/>
        <v>27</v>
      </c>
      <c r="AA28" s="259">
        <v>20</v>
      </c>
      <c r="AB28" s="257">
        <v>1</v>
      </c>
      <c r="AC28" s="257">
        <v>6</v>
      </c>
      <c r="AD28" s="15">
        <v>0</v>
      </c>
      <c r="AE28" s="16">
        <v>11</v>
      </c>
      <c r="AF28" s="257">
        <v>0</v>
      </c>
      <c r="AG28" s="257">
        <v>0</v>
      </c>
      <c r="AH28" s="252">
        <v>1</v>
      </c>
      <c r="AI28" s="17">
        <f t="shared" si="4"/>
        <v>12</v>
      </c>
      <c r="AJ28" s="12">
        <f t="shared" si="2"/>
        <v>1</v>
      </c>
      <c r="AK28" s="181">
        <v>1</v>
      </c>
      <c r="AL28" s="180">
        <v>0</v>
      </c>
      <c r="AM28" s="78">
        <v>0</v>
      </c>
      <c r="AN28" s="14">
        <v>28</v>
      </c>
      <c r="AO28" s="180">
        <v>1</v>
      </c>
    </row>
    <row r="29" spans="1:41" ht="30">
      <c r="A29" s="197">
        <v>520028</v>
      </c>
      <c r="B29" s="178">
        <v>21</v>
      </c>
      <c r="C29" s="19" t="s">
        <v>68</v>
      </c>
      <c r="D29" s="12">
        <f t="shared" si="3"/>
        <v>69</v>
      </c>
      <c r="E29" s="259">
        <v>64</v>
      </c>
      <c r="F29" s="257">
        <v>3</v>
      </c>
      <c r="G29" s="257">
        <v>5</v>
      </c>
      <c r="H29" s="257">
        <v>0</v>
      </c>
      <c r="I29" s="257">
        <v>0</v>
      </c>
      <c r="J29" s="257">
        <v>0</v>
      </c>
      <c r="K29" s="257">
        <v>0</v>
      </c>
      <c r="L29" s="15">
        <v>5</v>
      </c>
      <c r="M29" s="14">
        <f t="shared" si="0"/>
        <v>56</v>
      </c>
      <c r="N29" s="257">
        <v>44</v>
      </c>
      <c r="O29" s="257">
        <v>0</v>
      </c>
      <c r="P29" s="257">
        <v>0</v>
      </c>
      <c r="Q29" s="257">
        <v>16</v>
      </c>
      <c r="R29" s="257">
        <v>11</v>
      </c>
      <c r="S29" s="257">
        <v>0</v>
      </c>
      <c r="T29" s="257">
        <v>0</v>
      </c>
      <c r="U29" s="257">
        <v>12</v>
      </c>
      <c r="V29" s="257">
        <v>0</v>
      </c>
      <c r="W29" s="257">
        <v>5</v>
      </c>
      <c r="X29" s="257">
        <v>0</v>
      </c>
      <c r="Y29" s="15">
        <v>12</v>
      </c>
      <c r="Z29" s="12">
        <f t="shared" si="1"/>
        <v>39</v>
      </c>
      <c r="AA29" s="259">
        <v>15</v>
      </c>
      <c r="AB29" s="257">
        <v>1</v>
      </c>
      <c r="AC29" s="257">
        <v>23</v>
      </c>
      <c r="AD29" s="15">
        <v>0</v>
      </c>
      <c r="AE29" s="16">
        <v>6</v>
      </c>
      <c r="AF29" s="257">
        <v>0</v>
      </c>
      <c r="AG29" s="257">
        <v>0</v>
      </c>
      <c r="AH29" s="252">
        <v>0</v>
      </c>
      <c r="AI29" s="17">
        <f t="shared" si="4"/>
        <v>6</v>
      </c>
      <c r="AJ29" s="12">
        <f t="shared" si="2"/>
        <v>1</v>
      </c>
      <c r="AK29" s="181">
        <v>1</v>
      </c>
      <c r="AL29" s="180">
        <v>0</v>
      </c>
      <c r="AM29" s="78">
        <v>0</v>
      </c>
      <c r="AN29" s="14">
        <v>18</v>
      </c>
      <c r="AO29" s="180">
        <v>1</v>
      </c>
    </row>
    <row r="30" spans="1:41" ht="30">
      <c r="A30" s="197">
        <v>520029</v>
      </c>
      <c r="B30" s="178">
        <v>22</v>
      </c>
      <c r="C30" s="19" t="s">
        <v>69</v>
      </c>
      <c r="D30" s="12">
        <f t="shared" si="3"/>
        <v>15</v>
      </c>
      <c r="E30" s="259">
        <v>10</v>
      </c>
      <c r="F30" s="257">
        <v>1</v>
      </c>
      <c r="G30" s="257">
        <v>1</v>
      </c>
      <c r="H30" s="257">
        <v>0</v>
      </c>
      <c r="I30" s="257">
        <v>0</v>
      </c>
      <c r="J30" s="257">
        <v>0</v>
      </c>
      <c r="K30" s="257">
        <v>1</v>
      </c>
      <c r="L30" s="15">
        <v>4</v>
      </c>
      <c r="M30" s="14">
        <f t="shared" si="0"/>
        <v>11</v>
      </c>
      <c r="N30" s="257">
        <v>7</v>
      </c>
      <c r="O30" s="257">
        <v>2</v>
      </c>
      <c r="P30" s="257">
        <v>1</v>
      </c>
      <c r="Q30" s="257">
        <v>14</v>
      </c>
      <c r="R30" s="257">
        <v>5</v>
      </c>
      <c r="S30" s="257">
        <v>0</v>
      </c>
      <c r="T30" s="257">
        <v>2</v>
      </c>
      <c r="U30" s="257">
        <v>1</v>
      </c>
      <c r="V30" s="257">
        <v>0</v>
      </c>
      <c r="W30" s="257">
        <v>3</v>
      </c>
      <c r="X30" s="257">
        <v>1</v>
      </c>
      <c r="Y30" s="15">
        <v>3</v>
      </c>
      <c r="Z30" s="12">
        <f t="shared" si="1"/>
        <v>6</v>
      </c>
      <c r="AA30" s="259">
        <v>1</v>
      </c>
      <c r="AB30" s="257">
        <v>1</v>
      </c>
      <c r="AC30" s="257">
        <v>4</v>
      </c>
      <c r="AD30" s="15">
        <v>0</v>
      </c>
      <c r="AE30" s="16">
        <v>4</v>
      </c>
      <c r="AF30" s="257">
        <v>0</v>
      </c>
      <c r="AG30" s="257">
        <v>1</v>
      </c>
      <c r="AH30" s="252">
        <v>1</v>
      </c>
      <c r="AI30" s="17">
        <f t="shared" si="4"/>
        <v>5</v>
      </c>
      <c r="AJ30" s="12">
        <f t="shared" si="2"/>
        <v>1</v>
      </c>
      <c r="AK30" s="181">
        <v>1</v>
      </c>
      <c r="AL30" s="180">
        <v>1</v>
      </c>
      <c r="AM30" s="78">
        <v>0</v>
      </c>
      <c r="AN30" s="14">
        <v>2</v>
      </c>
      <c r="AO30" s="180">
        <v>1</v>
      </c>
    </row>
    <row r="31" spans="1:41" ht="30">
      <c r="A31" s="197">
        <v>520031</v>
      </c>
      <c r="B31" s="178">
        <v>23</v>
      </c>
      <c r="C31" s="19" t="s">
        <v>70</v>
      </c>
      <c r="D31" s="12">
        <f t="shared" si="3"/>
        <v>11</v>
      </c>
      <c r="E31" s="259">
        <v>4</v>
      </c>
      <c r="F31" s="257">
        <v>2</v>
      </c>
      <c r="G31" s="257">
        <v>3</v>
      </c>
      <c r="H31" s="257">
        <v>0</v>
      </c>
      <c r="I31" s="257">
        <v>0</v>
      </c>
      <c r="J31" s="257">
        <v>0</v>
      </c>
      <c r="K31" s="257">
        <v>0</v>
      </c>
      <c r="L31" s="15">
        <v>7</v>
      </c>
      <c r="M31" s="14">
        <f t="shared" si="0"/>
        <v>12</v>
      </c>
      <c r="N31" s="257">
        <v>10</v>
      </c>
      <c r="O31" s="257">
        <v>0</v>
      </c>
      <c r="P31" s="257">
        <v>0</v>
      </c>
      <c r="Q31" s="257">
        <v>25</v>
      </c>
      <c r="R31" s="257">
        <v>9</v>
      </c>
      <c r="S31" s="257">
        <v>0</v>
      </c>
      <c r="T31" s="257">
        <v>0</v>
      </c>
      <c r="U31" s="257">
        <v>0</v>
      </c>
      <c r="V31" s="257">
        <v>0</v>
      </c>
      <c r="W31" s="257">
        <v>1</v>
      </c>
      <c r="X31" s="257">
        <v>0</v>
      </c>
      <c r="Y31" s="15">
        <v>2</v>
      </c>
      <c r="Z31" s="12">
        <f t="shared" si="1"/>
        <v>11</v>
      </c>
      <c r="AA31" s="259">
        <v>1</v>
      </c>
      <c r="AB31" s="257">
        <v>1</v>
      </c>
      <c r="AC31" s="257">
        <v>9</v>
      </c>
      <c r="AD31" s="15">
        <v>0</v>
      </c>
      <c r="AE31" s="16">
        <v>3</v>
      </c>
      <c r="AF31" s="257">
        <v>0</v>
      </c>
      <c r="AG31" s="257">
        <v>0</v>
      </c>
      <c r="AH31" s="252">
        <v>0</v>
      </c>
      <c r="AI31" s="17">
        <f t="shared" si="4"/>
        <v>3</v>
      </c>
      <c r="AJ31" s="12">
        <f t="shared" si="2"/>
        <v>1</v>
      </c>
      <c r="AK31" s="181">
        <v>1</v>
      </c>
      <c r="AL31" s="180">
        <v>0</v>
      </c>
      <c r="AM31" s="78">
        <v>0</v>
      </c>
      <c r="AN31" s="14">
        <v>7</v>
      </c>
      <c r="AO31" s="180">
        <v>1</v>
      </c>
    </row>
    <row r="32" spans="1:41" ht="30">
      <c r="A32" s="197">
        <v>520033</v>
      </c>
      <c r="B32" s="178">
        <v>24</v>
      </c>
      <c r="C32" s="19" t="s">
        <v>71</v>
      </c>
      <c r="D32" s="12">
        <f t="shared" si="3"/>
        <v>89</v>
      </c>
      <c r="E32" s="259">
        <v>82</v>
      </c>
      <c r="F32" s="257">
        <v>9</v>
      </c>
      <c r="G32" s="257">
        <v>5</v>
      </c>
      <c r="H32" s="257">
        <v>0</v>
      </c>
      <c r="I32" s="257">
        <v>0</v>
      </c>
      <c r="J32" s="257">
        <v>0</v>
      </c>
      <c r="K32" s="257">
        <v>3</v>
      </c>
      <c r="L32" s="15">
        <v>4</v>
      </c>
      <c r="M32" s="14">
        <f t="shared" si="0"/>
        <v>82</v>
      </c>
      <c r="N32" s="257">
        <v>78</v>
      </c>
      <c r="O32" s="257">
        <v>4</v>
      </c>
      <c r="P32" s="257">
        <v>0</v>
      </c>
      <c r="Q32" s="257">
        <v>1</v>
      </c>
      <c r="R32" s="257">
        <v>1</v>
      </c>
      <c r="S32" s="257">
        <v>0</v>
      </c>
      <c r="T32" s="257">
        <v>0</v>
      </c>
      <c r="U32" s="257">
        <v>0</v>
      </c>
      <c r="V32" s="257">
        <v>0</v>
      </c>
      <c r="W32" s="257">
        <v>9</v>
      </c>
      <c r="X32" s="257">
        <v>0</v>
      </c>
      <c r="Y32" s="15">
        <v>4</v>
      </c>
      <c r="Z32" s="12">
        <f t="shared" si="1"/>
        <v>46</v>
      </c>
      <c r="AA32" s="259">
        <v>10</v>
      </c>
      <c r="AB32" s="257">
        <v>1</v>
      </c>
      <c r="AC32" s="257">
        <v>35</v>
      </c>
      <c r="AD32" s="15">
        <v>0</v>
      </c>
      <c r="AE32" s="16">
        <v>15</v>
      </c>
      <c r="AF32" s="257">
        <v>0</v>
      </c>
      <c r="AG32" s="257">
        <v>1</v>
      </c>
      <c r="AH32" s="252">
        <v>1</v>
      </c>
      <c r="AI32" s="17">
        <f t="shared" si="4"/>
        <v>16</v>
      </c>
      <c r="AJ32" s="12">
        <f t="shared" si="2"/>
        <v>1</v>
      </c>
      <c r="AK32" s="181">
        <v>1</v>
      </c>
      <c r="AL32" s="180">
        <v>1</v>
      </c>
      <c r="AM32" s="78">
        <v>0</v>
      </c>
      <c r="AN32" s="14">
        <v>34</v>
      </c>
      <c r="AO32" s="180">
        <v>1</v>
      </c>
    </row>
    <row r="33" spans="1:41" ht="30">
      <c r="A33" s="197">
        <v>520038</v>
      </c>
      <c r="B33" s="178">
        <v>25</v>
      </c>
      <c r="C33" s="19" t="s">
        <v>72</v>
      </c>
      <c r="D33" s="12">
        <f t="shared" si="3"/>
        <v>93</v>
      </c>
      <c r="E33" s="259">
        <v>80</v>
      </c>
      <c r="F33" s="257">
        <v>9</v>
      </c>
      <c r="G33" s="257">
        <v>14</v>
      </c>
      <c r="H33" s="257">
        <v>0</v>
      </c>
      <c r="I33" s="257">
        <v>0</v>
      </c>
      <c r="J33" s="257">
        <v>0</v>
      </c>
      <c r="K33" s="257">
        <v>0</v>
      </c>
      <c r="L33" s="15">
        <v>13</v>
      </c>
      <c r="M33" s="14">
        <f t="shared" si="0"/>
        <v>122</v>
      </c>
      <c r="N33" s="257">
        <v>106</v>
      </c>
      <c r="O33" s="257">
        <v>0</v>
      </c>
      <c r="P33" s="257">
        <v>0</v>
      </c>
      <c r="Q33" s="257">
        <v>32</v>
      </c>
      <c r="R33" s="257">
        <v>7</v>
      </c>
      <c r="S33" s="257">
        <v>0</v>
      </c>
      <c r="T33" s="257">
        <v>0</v>
      </c>
      <c r="U33" s="257">
        <v>0</v>
      </c>
      <c r="V33" s="257">
        <v>0</v>
      </c>
      <c r="W33" s="257">
        <v>9</v>
      </c>
      <c r="X33" s="257">
        <v>0</v>
      </c>
      <c r="Y33" s="15">
        <v>16</v>
      </c>
      <c r="Z33" s="12">
        <f t="shared" si="1"/>
        <v>51</v>
      </c>
      <c r="AA33" s="259">
        <v>15</v>
      </c>
      <c r="AB33" s="257">
        <v>2</v>
      </c>
      <c r="AC33" s="257">
        <v>34</v>
      </c>
      <c r="AD33" s="15">
        <v>0</v>
      </c>
      <c r="AE33" s="16">
        <v>5</v>
      </c>
      <c r="AF33" s="257">
        <v>0</v>
      </c>
      <c r="AG33" s="257">
        <v>0</v>
      </c>
      <c r="AH33" s="252">
        <v>0</v>
      </c>
      <c r="AI33" s="17">
        <f t="shared" si="4"/>
        <v>5</v>
      </c>
      <c r="AJ33" s="12">
        <f t="shared" si="2"/>
        <v>2</v>
      </c>
      <c r="AK33" s="181">
        <v>2</v>
      </c>
      <c r="AL33" s="180">
        <v>0</v>
      </c>
      <c r="AM33" s="78">
        <v>0</v>
      </c>
      <c r="AN33" s="14">
        <v>50</v>
      </c>
      <c r="AO33" s="180">
        <v>1</v>
      </c>
    </row>
    <row r="34" spans="1:41" ht="45">
      <c r="A34" s="197">
        <v>520039</v>
      </c>
      <c r="B34" s="178">
        <v>26</v>
      </c>
      <c r="C34" s="19" t="s">
        <v>73</v>
      </c>
      <c r="D34" s="12">
        <f t="shared" si="3"/>
        <v>27</v>
      </c>
      <c r="E34" s="259">
        <v>26</v>
      </c>
      <c r="F34" s="257">
        <v>0</v>
      </c>
      <c r="G34" s="257">
        <v>1</v>
      </c>
      <c r="H34" s="257">
        <v>0</v>
      </c>
      <c r="I34" s="257">
        <v>0</v>
      </c>
      <c r="J34" s="257">
        <v>0</v>
      </c>
      <c r="K34" s="257">
        <v>0</v>
      </c>
      <c r="L34" s="15">
        <v>1</v>
      </c>
      <c r="M34" s="14">
        <f t="shared" si="0"/>
        <v>10</v>
      </c>
      <c r="N34" s="257">
        <v>9</v>
      </c>
      <c r="O34" s="257">
        <v>0</v>
      </c>
      <c r="P34" s="257">
        <v>0</v>
      </c>
      <c r="Q34" s="257">
        <v>32</v>
      </c>
      <c r="R34" s="257">
        <v>13</v>
      </c>
      <c r="S34" s="257">
        <v>0</v>
      </c>
      <c r="T34" s="257">
        <v>5</v>
      </c>
      <c r="U34" s="257">
        <v>1</v>
      </c>
      <c r="V34" s="257">
        <v>0</v>
      </c>
      <c r="W34" s="257">
        <v>1</v>
      </c>
      <c r="X34" s="257">
        <v>0</v>
      </c>
      <c r="Y34" s="15">
        <v>1</v>
      </c>
      <c r="Z34" s="12">
        <f t="shared" si="1"/>
        <v>14</v>
      </c>
      <c r="AA34" s="259">
        <v>4</v>
      </c>
      <c r="AB34" s="257">
        <v>1</v>
      </c>
      <c r="AC34" s="257">
        <v>9</v>
      </c>
      <c r="AD34" s="15">
        <v>0</v>
      </c>
      <c r="AE34" s="16">
        <v>1</v>
      </c>
      <c r="AF34" s="257">
        <v>0</v>
      </c>
      <c r="AG34" s="257">
        <v>0</v>
      </c>
      <c r="AH34" s="252">
        <v>0</v>
      </c>
      <c r="AI34" s="17">
        <f t="shared" si="4"/>
        <v>1</v>
      </c>
      <c r="AJ34" s="12">
        <f t="shared" si="2"/>
        <v>2</v>
      </c>
      <c r="AK34" s="181">
        <v>2</v>
      </c>
      <c r="AL34" s="180">
        <v>0</v>
      </c>
      <c r="AM34" s="78">
        <v>0</v>
      </c>
      <c r="AN34" s="14">
        <v>2</v>
      </c>
      <c r="AO34" s="180">
        <v>1</v>
      </c>
    </row>
    <row r="35" spans="1:41" ht="30">
      <c r="A35" s="197">
        <v>520294</v>
      </c>
      <c r="B35" s="178">
        <v>27</v>
      </c>
      <c r="C35" s="19" t="s">
        <v>74</v>
      </c>
      <c r="D35" s="12">
        <f t="shared" si="3"/>
        <v>169</v>
      </c>
      <c r="E35" s="259">
        <v>167</v>
      </c>
      <c r="F35" s="257">
        <v>24</v>
      </c>
      <c r="G35" s="257">
        <v>17</v>
      </c>
      <c r="H35" s="257">
        <v>0</v>
      </c>
      <c r="I35" s="257">
        <v>0</v>
      </c>
      <c r="J35" s="257">
        <v>0</v>
      </c>
      <c r="K35" s="257">
        <v>0</v>
      </c>
      <c r="L35" s="15">
        <v>2</v>
      </c>
      <c r="M35" s="14">
        <f t="shared" si="0"/>
        <v>161</v>
      </c>
      <c r="N35" s="257">
        <v>160</v>
      </c>
      <c r="O35" s="257">
        <v>0</v>
      </c>
      <c r="P35" s="257">
        <v>0</v>
      </c>
      <c r="Q35" s="257">
        <v>43</v>
      </c>
      <c r="R35" s="257">
        <v>60</v>
      </c>
      <c r="S35" s="257">
        <v>0</v>
      </c>
      <c r="T35" s="257">
        <v>16</v>
      </c>
      <c r="U35" s="257">
        <v>84</v>
      </c>
      <c r="V35" s="257">
        <v>0</v>
      </c>
      <c r="W35" s="257">
        <v>26</v>
      </c>
      <c r="X35" s="257">
        <v>0</v>
      </c>
      <c r="Y35" s="15">
        <v>1</v>
      </c>
      <c r="Z35" s="12">
        <f t="shared" si="1"/>
        <v>619</v>
      </c>
      <c r="AA35" s="259">
        <v>57</v>
      </c>
      <c r="AB35" s="257">
        <v>1</v>
      </c>
      <c r="AC35" s="257">
        <v>0</v>
      </c>
      <c r="AD35" s="15">
        <v>561</v>
      </c>
      <c r="AE35" s="16">
        <v>0</v>
      </c>
      <c r="AF35" s="257">
        <v>0</v>
      </c>
      <c r="AG35" s="257">
        <v>0</v>
      </c>
      <c r="AH35" s="252">
        <v>0</v>
      </c>
      <c r="AI35" s="17">
        <f t="shared" si="4"/>
        <v>0</v>
      </c>
      <c r="AJ35" s="12">
        <f t="shared" si="2"/>
        <v>1</v>
      </c>
      <c r="AK35" s="181">
        <v>1</v>
      </c>
      <c r="AL35" s="180">
        <v>0</v>
      </c>
      <c r="AM35" s="78">
        <v>0</v>
      </c>
      <c r="AN35" s="14">
        <v>0</v>
      </c>
      <c r="AO35" s="180">
        <v>0</v>
      </c>
    </row>
    <row r="36" spans="1:41" ht="30">
      <c r="A36" s="197">
        <v>520043</v>
      </c>
      <c r="B36" s="178">
        <v>28</v>
      </c>
      <c r="C36" s="19" t="s">
        <v>75</v>
      </c>
      <c r="D36" s="12">
        <f t="shared" si="3"/>
        <v>157</v>
      </c>
      <c r="E36" s="259">
        <v>156</v>
      </c>
      <c r="F36" s="257">
        <v>16</v>
      </c>
      <c r="G36" s="257">
        <v>43</v>
      </c>
      <c r="H36" s="257">
        <v>0</v>
      </c>
      <c r="I36" s="257">
        <v>0</v>
      </c>
      <c r="J36" s="257">
        <v>0</v>
      </c>
      <c r="K36" s="257">
        <v>1</v>
      </c>
      <c r="L36" s="15">
        <v>0</v>
      </c>
      <c r="M36" s="14">
        <f t="shared" si="0"/>
        <v>57</v>
      </c>
      <c r="N36" s="257">
        <v>57</v>
      </c>
      <c r="O36" s="257">
        <v>13</v>
      </c>
      <c r="P36" s="257">
        <v>0</v>
      </c>
      <c r="Q36" s="257">
        <v>237</v>
      </c>
      <c r="R36" s="257">
        <v>53</v>
      </c>
      <c r="S36" s="257">
        <v>0</v>
      </c>
      <c r="T36" s="257">
        <v>0</v>
      </c>
      <c r="U36" s="257">
        <v>29</v>
      </c>
      <c r="V36" s="257">
        <v>0</v>
      </c>
      <c r="W36" s="257">
        <v>20</v>
      </c>
      <c r="X36" s="257">
        <v>0</v>
      </c>
      <c r="Y36" s="15">
        <v>0</v>
      </c>
      <c r="Z36" s="12">
        <f t="shared" si="1"/>
        <v>28</v>
      </c>
      <c r="AA36" s="259">
        <v>23</v>
      </c>
      <c r="AB36" s="257">
        <v>0</v>
      </c>
      <c r="AC36" s="257">
        <v>5</v>
      </c>
      <c r="AD36" s="15">
        <v>0</v>
      </c>
      <c r="AE36" s="16">
        <v>10</v>
      </c>
      <c r="AF36" s="257">
        <v>0</v>
      </c>
      <c r="AG36" s="257">
        <v>0</v>
      </c>
      <c r="AH36" s="252">
        <v>0</v>
      </c>
      <c r="AI36" s="17">
        <f t="shared" si="4"/>
        <v>10</v>
      </c>
      <c r="AJ36" s="12">
        <f t="shared" si="2"/>
        <v>1</v>
      </c>
      <c r="AK36" s="181">
        <v>1</v>
      </c>
      <c r="AL36" s="180">
        <v>0</v>
      </c>
      <c r="AM36" s="78">
        <v>0</v>
      </c>
      <c r="AN36" s="14">
        <v>0</v>
      </c>
      <c r="AO36" s="180">
        <v>0</v>
      </c>
    </row>
    <row r="37" spans="1:41" ht="30">
      <c r="A37" s="197">
        <v>520042</v>
      </c>
      <c r="B37" s="178">
        <v>29</v>
      </c>
      <c r="C37" s="19" t="s">
        <v>76</v>
      </c>
      <c r="D37" s="12">
        <f t="shared" si="3"/>
        <v>0</v>
      </c>
      <c r="E37" s="259">
        <v>0</v>
      </c>
      <c r="F37" s="257">
        <v>0</v>
      </c>
      <c r="G37" s="257">
        <v>0</v>
      </c>
      <c r="H37" s="257">
        <v>0</v>
      </c>
      <c r="I37" s="257">
        <v>0</v>
      </c>
      <c r="J37" s="257">
        <v>0</v>
      </c>
      <c r="K37" s="257">
        <v>0</v>
      </c>
      <c r="L37" s="15">
        <v>0</v>
      </c>
      <c r="M37" s="14">
        <f t="shared" si="0"/>
        <v>0</v>
      </c>
      <c r="N37" s="257">
        <v>0</v>
      </c>
      <c r="O37" s="257">
        <v>0</v>
      </c>
      <c r="P37" s="257">
        <v>0</v>
      </c>
      <c r="Q37" s="257">
        <v>0</v>
      </c>
      <c r="R37" s="257">
        <v>0</v>
      </c>
      <c r="S37" s="257">
        <v>0</v>
      </c>
      <c r="T37" s="257">
        <v>0</v>
      </c>
      <c r="U37" s="257">
        <v>0</v>
      </c>
      <c r="V37" s="257">
        <v>0</v>
      </c>
      <c r="W37" s="257">
        <v>0</v>
      </c>
      <c r="X37" s="257">
        <v>0</v>
      </c>
      <c r="Y37" s="15">
        <v>0</v>
      </c>
      <c r="Z37" s="12">
        <f t="shared" si="1"/>
        <v>17</v>
      </c>
      <c r="AA37" s="259">
        <v>0</v>
      </c>
      <c r="AB37" s="257">
        <v>0</v>
      </c>
      <c r="AC37" s="257">
        <v>17</v>
      </c>
      <c r="AD37" s="15">
        <v>0</v>
      </c>
      <c r="AE37" s="16">
        <v>17</v>
      </c>
      <c r="AF37" s="257">
        <v>0</v>
      </c>
      <c r="AG37" s="257">
        <v>0</v>
      </c>
      <c r="AH37" s="252">
        <v>0</v>
      </c>
      <c r="AI37" s="17">
        <f t="shared" si="4"/>
        <v>17</v>
      </c>
      <c r="AJ37" s="12">
        <f t="shared" si="2"/>
        <v>11</v>
      </c>
      <c r="AK37" s="181">
        <v>11</v>
      </c>
      <c r="AL37" s="180">
        <v>0</v>
      </c>
      <c r="AM37" s="78">
        <v>0</v>
      </c>
      <c r="AN37" s="14">
        <v>0</v>
      </c>
      <c r="AO37" s="180">
        <v>0</v>
      </c>
    </row>
    <row r="38" spans="1:41" ht="30">
      <c r="A38" s="197">
        <v>520044</v>
      </c>
      <c r="B38" s="178">
        <v>30</v>
      </c>
      <c r="C38" s="19" t="s">
        <v>77</v>
      </c>
      <c r="D38" s="12">
        <f t="shared" si="3"/>
        <v>124</v>
      </c>
      <c r="E38" s="259">
        <v>124</v>
      </c>
      <c r="F38" s="257">
        <v>38</v>
      </c>
      <c r="G38" s="257">
        <v>2</v>
      </c>
      <c r="H38" s="257">
        <v>0</v>
      </c>
      <c r="I38" s="257">
        <v>0</v>
      </c>
      <c r="J38" s="257">
        <v>0</v>
      </c>
      <c r="K38" s="257">
        <v>0</v>
      </c>
      <c r="L38" s="15">
        <v>0</v>
      </c>
      <c r="M38" s="14">
        <f t="shared" si="0"/>
        <v>76</v>
      </c>
      <c r="N38" s="257">
        <v>76</v>
      </c>
      <c r="O38" s="257">
        <v>0</v>
      </c>
      <c r="P38" s="257">
        <v>0</v>
      </c>
      <c r="Q38" s="257">
        <v>79</v>
      </c>
      <c r="R38" s="257">
        <v>4</v>
      </c>
      <c r="S38" s="257">
        <v>0</v>
      </c>
      <c r="T38" s="257">
        <v>0</v>
      </c>
      <c r="U38" s="257">
        <v>0</v>
      </c>
      <c r="V38" s="257">
        <v>0</v>
      </c>
      <c r="W38" s="257">
        <v>6</v>
      </c>
      <c r="X38" s="257">
        <v>0</v>
      </c>
      <c r="Y38" s="15">
        <v>0</v>
      </c>
      <c r="Z38" s="12">
        <f t="shared" si="1"/>
        <v>39</v>
      </c>
      <c r="AA38" s="259">
        <v>37</v>
      </c>
      <c r="AB38" s="257">
        <v>0</v>
      </c>
      <c r="AC38" s="257">
        <v>2</v>
      </c>
      <c r="AD38" s="15">
        <v>0</v>
      </c>
      <c r="AE38" s="16">
        <v>5</v>
      </c>
      <c r="AF38" s="257">
        <v>0</v>
      </c>
      <c r="AG38" s="257">
        <v>0</v>
      </c>
      <c r="AH38" s="252">
        <v>0</v>
      </c>
      <c r="AI38" s="17">
        <f t="shared" si="4"/>
        <v>5</v>
      </c>
      <c r="AJ38" s="12">
        <f t="shared" si="2"/>
        <v>1</v>
      </c>
      <c r="AK38" s="181">
        <v>1</v>
      </c>
      <c r="AL38" s="180">
        <v>0</v>
      </c>
      <c r="AM38" s="78">
        <v>0</v>
      </c>
      <c r="AN38" s="14">
        <v>0</v>
      </c>
      <c r="AO38" s="180">
        <v>0</v>
      </c>
    </row>
    <row r="39" spans="1:41" ht="30">
      <c r="A39" s="197">
        <v>520049</v>
      </c>
      <c r="B39" s="178">
        <v>31</v>
      </c>
      <c r="C39" s="19" t="s">
        <v>78</v>
      </c>
      <c r="D39" s="12">
        <f t="shared" si="3"/>
        <v>51</v>
      </c>
      <c r="E39" s="259">
        <v>48</v>
      </c>
      <c r="F39" s="257">
        <v>10</v>
      </c>
      <c r="G39" s="257">
        <v>1</v>
      </c>
      <c r="H39" s="257">
        <v>0</v>
      </c>
      <c r="I39" s="257">
        <v>0</v>
      </c>
      <c r="J39" s="257">
        <v>0</v>
      </c>
      <c r="K39" s="257">
        <v>3</v>
      </c>
      <c r="L39" s="15">
        <v>0</v>
      </c>
      <c r="M39" s="14">
        <f t="shared" si="0"/>
        <v>26</v>
      </c>
      <c r="N39" s="257">
        <v>26</v>
      </c>
      <c r="O39" s="257">
        <v>0</v>
      </c>
      <c r="P39" s="257">
        <v>0</v>
      </c>
      <c r="Q39" s="257">
        <v>8</v>
      </c>
      <c r="R39" s="257">
        <v>0</v>
      </c>
      <c r="S39" s="257">
        <v>0</v>
      </c>
      <c r="T39" s="257">
        <v>0</v>
      </c>
      <c r="U39" s="257">
        <v>0</v>
      </c>
      <c r="V39" s="257">
        <v>0</v>
      </c>
      <c r="W39" s="257">
        <v>1</v>
      </c>
      <c r="X39" s="257">
        <v>0</v>
      </c>
      <c r="Y39" s="15">
        <v>0</v>
      </c>
      <c r="Z39" s="12">
        <f t="shared" si="1"/>
        <v>10</v>
      </c>
      <c r="AA39" s="259">
        <v>10</v>
      </c>
      <c r="AB39" s="257">
        <v>0</v>
      </c>
      <c r="AC39" s="257">
        <v>0</v>
      </c>
      <c r="AD39" s="15">
        <v>0</v>
      </c>
      <c r="AE39" s="16">
        <v>0</v>
      </c>
      <c r="AF39" s="257">
        <v>0</v>
      </c>
      <c r="AG39" s="257">
        <v>0</v>
      </c>
      <c r="AH39" s="252">
        <v>0</v>
      </c>
      <c r="AI39" s="17">
        <f t="shared" si="4"/>
        <v>0</v>
      </c>
      <c r="AJ39" s="12">
        <f t="shared" si="2"/>
        <v>0</v>
      </c>
      <c r="AK39" s="181">
        <v>0</v>
      </c>
      <c r="AL39" s="180">
        <v>0</v>
      </c>
      <c r="AM39" s="78">
        <v>0</v>
      </c>
      <c r="AN39" s="14">
        <v>0</v>
      </c>
      <c r="AO39" s="180">
        <v>0</v>
      </c>
    </row>
    <row r="40" spans="1:41" ht="30">
      <c r="A40" s="197">
        <v>520053</v>
      </c>
      <c r="B40" s="178">
        <v>32</v>
      </c>
      <c r="C40" s="19" t="s">
        <v>79</v>
      </c>
      <c r="D40" s="12">
        <f t="shared" si="3"/>
        <v>0</v>
      </c>
      <c r="E40" s="259">
        <v>0</v>
      </c>
      <c r="F40" s="257">
        <v>0</v>
      </c>
      <c r="G40" s="257">
        <v>0</v>
      </c>
      <c r="H40" s="257">
        <v>0</v>
      </c>
      <c r="I40" s="257">
        <v>0</v>
      </c>
      <c r="J40" s="257">
        <v>0</v>
      </c>
      <c r="K40" s="257">
        <v>0</v>
      </c>
      <c r="L40" s="15">
        <v>0</v>
      </c>
      <c r="M40" s="177">
        <f t="shared" si="0"/>
        <v>14</v>
      </c>
      <c r="N40" s="257">
        <v>13</v>
      </c>
      <c r="O40" s="257">
        <v>3</v>
      </c>
      <c r="P40" s="257">
        <v>0</v>
      </c>
      <c r="Q40" s="257">
        <v>0</v>
      </c>
      <c r="R40" s="257">
        <v>0</v>
      </c>
      <c r="S40" s="257">
        <v>0</v>
      </c>
      <c r="T40" s="257">
        <v>0</v>
      </c>
      <c r="U40" s="257">
        <v>0</v>
      </c>
      <c r="V40" s="257">
        <v>0</v>
      </c>
      <c r="W40" s="257">
        <v>0</v>
      </c>
      <c r="X40" s="257">
        <v>1</v>
      </c>
      <c r="Y40" s="15">
        <v>0</v>
      </c>
      <c r="Z40" s="12">
        <f t="shared" si="1"/>
        <v>63</v>
      </c>
      <c r="AA40" s="259">
        <v>0</v>
      </c>
      <c r="AB40" s="257">
        <v>0</v>
      </c>
      <c r="AC40" s="257">
        <v>63</v>
      </c>
      <c r="AD40" s="15">
        <v>0</v>
      </c>
      <c r="AE40" s="16">
        <v>30</v>
      </c>
      <c r="AF40" s="257">
        <v>0</v>
      </c>
      <c r="AG40" s="257">
        <v>1</v>
      </c>
      <c r="AH40" s="252">
        <v>0</v>
      </c>
      <c r="AI40" s="17">
        <f t="shared" si="4"/>
        <v>30</v>
      </c>
      <c r="AJ40" s="12">
        <f t="shared" si="2"/>
        <v>1</v>
      </c>
      <c r="AK40" s="181">
        <v>1</v>
      </c>
      <c r="AL40" s="180">
        <v>0</v>
      </c>
      <c r="AM40" s="78">
        <v>0</v>
      </c>
      <c r="AN40" s="14">
        <v>181</v>
      </c>
      <c r="AO40" s="180">
        <v>1</v>
      </c>
    </row>
    <row r="41" spans="1:41" ht="30">
      <c r="A41" s="197">
        <v>520054</v>
      </c>
      <c r="B41" s="178">
        <v>33</v>
      </c>
      <c r="C41" s="19" t="s">
        <v>80</v>
      </c>
      <c r="D41" s="12">
        <f t="shared" si="3"/>
        <v>94</v>
      </c>
      <c r="E41" s="259">
        <v>94</v>
      </c>
      <c r="F41" s="257">
        <v>0</v>
      </c>
      <c r="G41" s="257">
        <v>0</v>
      </c>
      <c r="H41" s="257">
        <v>0</v>
      </c>
      <c r="I41" s="257">
        <v>0</v>
      </c>
      <c r="J41" s="257">
        <v>0</v>
      </c>
      <c r="K41" s="257">
        <v>0</v>
      </c>
      <c r="L41" s="15">
        <v>0</v>
      </c>
      <c r="M41" s="177">
        <f t="shared" si="0"/>
        <v>11</v>
      </c>
      <c r="N41" s="257">
        <v>11</v>
      </c>
      <c r="O41" s="257">
        <v>0</v>
      </c>
      <c r="P41" s="257">
        <v>0</v>
      </c>
      <c r="Q41" s="257">
        <v>0</v>
      </c>
      <c r="R41" s="257">
        <v>0</v>
      </c>
      <c r="S41" s="257">
        <v>0</v>
      </c>
      <c r="T41" s="257">
        <v>0</v>
      </c>
      <c r="U41" s="257">
        <v>0</v>
      </c>
      <c r="V41" s="257">
        <v>0</v>
      </c>
      <c r="W41" s="257">
        <v>0</v>
      </c>
      <c r="X41" s="257">
        <v>0</v>
      </c>
      <c r="Y41" s="15">
        <v>0</v>
      </c>
      <c r="Z41" s="12">
        <f t="shared" si="1"/>
        <v>2</v>
      </c>
      <c r="AA41" s="259">
        <v>0</v>
      </c>
      <c r="AB41" s="257">
        <v>0</v>
      </c>
      <c r="AC41" s="257">
        <v>2</v>
      </c>
      <c r="AD41" s="15">
        <v>0</v>
      </c>
      <c r="AE41" s="16">
        <v>27</v>
      </c>
      <c r="AF41" s="257">
        <v>1</v>
      </c>
      <c r="AG41" s="257">
        <v>0</v>
      </c>
      <c r="AH41" s="252">
        <v>0</v>
      </c>
      <c r="AI41" s="17">
        <f t="shared" si="4"/>
        <v>27</v>
      </c>
      <c r="AJ41" s="12">
        <f t="shared" si="2"/>
        <v>3</v>
      </c>
      <c r="AK41" s="181">
        <v>3</v>
      </c>
      <c r="AL41" s="180">
        <v>0</v>
      </c>
      <c r="AM41" s="78">
        <v>0</v>
      </c>
      <c r="AN41" s="14">
        <v>0</v>
      </c>
      <c r="AO41" s="180">
        <v>0</v>
      </c>
    </row>
    <row r="42" spans="1:41" ht="30">
      <c r="A42" s="197">
        <v>520050</v>
      </c>
      <c r="B42" s="178">
        <v>34</v>
      </c>
      <c r="C42" s="19" t="s">
        <v>81</v>
      </c>
      <c r="D42" s="12">
        <f t="shared" si="3"/>
        <v>52</v>
      </c>
      <c r="E42" s="259">
        <v>0</v>
      </c>
      <c r="F42" s="257">
        <v>0</v>
      </c>
      <c r="G42" s="257">
        <v>0</v>
      </c>
      <c r="H42" s="257">
        <v>0</v>
      </c>
      <c r="I42" s="257">
        <v>0</v>
      </c>
      <c r="J42" s="257">
        <v>0</v>
      </c>
      <c r="K42" s="257">
        <v>0</v>
      </c>
      <c r="L42" s="15">
        <v>52</v>
      </c>
      <c r="M42" s="177">
        <f t="shared" si="0"/>
        <v>68</v>
      </c>
      <c r="N42" s="257">
        <v>0</v>
      </c>
      <c r="O42" s="257">
        <v>0</v>
      </c>
      <c r="P42" s="257">
        <v>0</v>
      </c>
      <c r="Q42" s="257">
        <v>0</v>
      </c>
      <c r="R42" s="257">
        <v>0</v>
      </c>
      <c r="S42" s="257">
        <v>0</v>
      </c>
      <c r="T42" s="257">
        <v>0</v>
      </c>
      <c r="U42" s="257">
        <v>0</v>
      </c>
      <c r="V42" s="257">
        <v>0</v>
      </c>
      <c r="W42" s="257">
        <v>0</v>
      </c>
      <c r="X42" s="257">
        <v>0</v>
      </c>
      <c r="Y42" s="15">
        <v>68</v>
      </c>
      <c r="Z42" s="12">
        <f t="shared" si="1"/>
        <v>9</v>
      </c>
      <c r="AA42" s="259">
        <v>0</v>
      </c>
      <c r="AB42" s="257">
        <v>9</v>
      </c>
      <c r="AC42" s="257">
        <v>0</v>
      </c>
      <c r="AD42" s="15">
        <v>0</v>
      </c>
      <c r="AE42" s="16">
        <v>0</v>
      </c>
      <c r="AF42" s="257">
        <v>0</v>
      </c>
      <c r="AG42" s="257">
        <v>0</v>
      </c>
      <c r="AH42" s="252">
        <v>0</v>
      </c>
      <c r="AI42" s="17">
        <f t="shared" si="4"/>
        <v>0</v>
      </c>
      <c r="AJ42" s="12">
        <f t="shared" si="2"/>
        <v>0</v>
      </c>
      <c r="AK42" s="181">
        <v>0</v>
      </c>
      <c r="AL42" s="180">
        <v>0</v>
      </c>
      <c r="AM42" s="78">
        <v>0</v>
      </c>
      <c r="AN42" s="14">
        <v>0</v>
      </c>
      <c r="AO42" s="180">
        <v>0</v>
      </c>
    </row>
    <row r="43" spans="1:41" ht="30.75" thickBot="1">
      <c r="A43" s="197">
        <v>520051</v>
      </c>
      <c r="B43" s="178">
        <v>35</v>
      </c>
      <c r="C43" s="20" t="s">
        <v>82</v>
      </c>
      <c r="D43" s="22">
        <f t="shared" si="3"/>
        <v>101</v>
      </c>
      <c r="E43" s="23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5">
        <v>101</v>
      </c>
      <c r="M43" s="183">
        <f t="shared" si="0"/>
        <v>26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57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5">
        <v>26</v>
      </c>
      <c r="Z43" s="22">
        <f t="shared" si="1"/>
        <v>0</v>
      </c>
      <c r="AA43" s="23">
        <v>0</v>
      </c>
      <c r="AB43" s="24">
        <v>0</v>
      </c>
      <c r="AC43" s="24">
        <v>0</v>
      </c>
      <c r="AD43" s="25">
        <v>0</v>
      </c>
      <c r="AE43" s="27">
        <v>0</v>
      </c>
      <c r="AF43" s="24">
        <v>0</v>
      </c>
      <c r="AG43" s="24">
        <v>0</v>
      </c>
      <c r="AH43" s="256">
        <v>0</v>
      </c>
      <c r="AI43" s="28">
        <f t="shared" si="4"/>
        <v>0</v>
      </c>
      <c r="AJ43" s="22">
        <f t="shared" si="2"/>
        <v>0</v>
      </c>
      <c r="AK43" s="181">
        <v>0</v>
      </c>
      <c r="AL43" s="180">
        <v>0</v>
      </c>
      <c r="AM43" s="78">
        <v>0</v>
      </c>
      <c r="AN43" s="26">
        <v>0</v>
      </c>
      <c r="AO43" s="24">
        <v>0</v>
      </c>
    </row>
    <row r="44" spans="1:41" ht="19.5" thickBot="1">
      <c r="A44" s="199" t="s">
        <v>340</v>
      </c>
      <c r="B44" s="129"/>
      <c r="C44" s="130" t="s">
        <v>341</v>
      </c>
      <c r="D44" s="131">
        <f t="shared" ref="D44:M44" si="6">SUM(D35:D43)</f>
        <v>748</v>
      </c>
      <c r="E44" s="132">
        <f t="shared" si="6"/>
        <v>589</v>
      </c>
      <c r="F44" s="133">
        <f t="shared" si="6"/>
        <v>88</v>
      </c>
      <c r="G44" s="133">
        <f t="shared" si="6"/>
        <v>63</v>
      </c>
      <c r="H44" s="133">
        <f t="shared" si="6"/>
        <v>0</v>
      </c>
      <c r="I44" s="133">
        <f t="shared" si="6"/>
        <v>0</v>
      </c>
      <c r="J44" s="133">
        <f t="shared" si="6"/>
        <v>0</v>
      </c>
      <c r="K44" s="133">
        <f>SUM(K35:K43)</f>
        <v>4</v>
      </c>
      <c r="L44" s="134">
        <f t="shared" si="6"/>
        <v>155</v>
      </c>
      <c r="M44" s="135">
        <f t="shared" si="6"/>
        <v>439</v>
      </c>
      <c r="N44" s="133">
        <f>SUM(N35:N43)</f>
        <v>343</v>
      </c>
      <c r="O44" s="133">
        <f t="shared" ref="O44:Y44" si="7">SUM(O35:O43)</f>
        <v>16</v>
      </c>
      <c r="P44" s="133">
        <f t="shared" si="7"/>
        <v>0</v>
      </c>
      <c r="Q44" s="133">
        <f t="shared" si="7"/>
        <v>367</v>
      </c>
      <c r="R44" s="133">
        <f t="shared" si="7"/>
        <v>117</v>
      </c>
      <c r="S44" s="133">
        <f t="shared" si="7"/>
        <v>0</v>
      </c>
      <c r="T44" s="133">
        <f t="shared" si="7"/>
        <v>16</v>
      </c>
      <c r="U44" s="133">
        <f t="shared" si="7"/>
        <v>113</v>
      </c>
      <c r="V44" s="133">
        <f t="shared" si="7"/>
        <v>0</v>
      </c>
      <c r="W44" s="133">
        <f t="shared" si="7"/>
        <v>53</v>
      </c>
      <c r="X44" s="133">
        <f t="shared" si="7"/>
        <v>1</v>
      </c>
      <c r="Y44" s="133">
        <f t="shared" si="7"/>
        <v>95</v>
      </c>
      <c r="Z44" s="131">
        <f t="shared" ref="Z44:AO44" si="8">SUM(Z35:Z43)</f>
        <v>787</v>
      </c>
      <c r="AA44" s="132">
        <f t="shared" si="8"/>
        <v>127</v>
      </c>
      <c r="AB44" s="133">
        <f t="shared" si="8"/>
        <v>10</v>
      </c>
      <c r="AC44" s="133">
        <f t="shared" si="8"/>
        <v>89</v>
      </c>
      <c r="AD44" s="134">
        <f t="shared" si="8"/>
        <v>561</v>
      </c>
      <c r="AE44" s="135">
        <f t="shared" si="8"/>
        <v>89</v>
      </c>
      <c r="AF44" s="133">
        <f t="shared" si="8"/>
        <v>1</v>
      </c>
      <c r="AG44" s="133">
        <f t="shared" si="8"/>
        <v>1</v>
      </c>
      <c r="AH44" s="133">
        <f t="shared" si="8"/>
        <v>0</v>
      </c>
      <c r="AI44" s="136">
        <f t="shared" si="8"/>
        <v>89</v>
      </c>
      <c r="AJ44" s="131">
        <f t="shared" si="8"/>
        <v>18</v>
      </c>
      <c r="AK44" s="132">
        <f t="shared" si="8"/>
        <v>18</v>
      </c>
      <c r="AL44" s="133">
        <f t="shared" si="8"/>
        <v>0</v>
      </c>
      <c r="AM44" s="137">
        <f t="shared" si="8"/>
        <v>0</v>
      </c>
      <c r="AN44" s="141">
        <f t="shared" si="8"/>
        <v>181</v>
      </c>
      <c r="AO44" s="133">
        <f t="shared" si="8"/>
        <v>1</v>
      </c>
    </row>
    <row r="45" spans="1:41" ht="30">
      <c r="A45" s="197">
        <v>520056</v>
      </c>
      <c r="B45" s="178">
        <v>36</v>
      </c>
      <c r="C45" s="11" t="s">
        <v>83</v>
      </c>
      <c r="D45" s="21">
        <f t="shared" si="3"/>
        <v>9</v>
      </c>
      <c r="E45" s="259">
        <v>5</v>
      </c>
      <c r="F45" s="257">
        <v>0</v>
      </c>
      <c r="G45" s="257">
        <v>1</v>
      </c>
      <c r="H45" s="257">
        <v>0</v>
      </c>
      <c r="I45" s="257">
        <v>0</v>
      </c>
      <c r="J45" s="257">
        <v>0</v>
      </c>
      <c r="K45" s="257">
        <v>0</v>
      </c>
      <c r="L45" s="15">
        <v>4</v>
      </c>
      <c r="M45" s="14">
        <f t="shared" si="0"/>
        <v>17</v>
      </c>
      <c r="N45" s="257">
        <v>16</v>
      </c>
      <c r="O45" s="257">
        <v>0</v>
      </c>
      <c r="P45" s="257">
        <v>0</v>
      </c>
      <c r="Q45" s="257">
        <v>10</v>
      </c>
      <c r="R45" s="257">
        <v>9</v>
      </c>
      <c r="S45" s="257">
        <v>0</v>
      </c>
      <c r="T45" s="257">
        <v>0</v>
      </c>
      <c r="U45" s="257">
        <v>13</v>
      </c>
      <c r="V45" s="257">
        <v>0</v>
      </c>
      <c r="W45" s="257">
        <v>2</v>
      </c>
      <c r="X45" s="257">
        <v>0</v>
      </c>
      <c r="Y45" s="15">
        <v>1</v>
      </c>
      <c r="Z45" s="21">
        <f t="shared" si="1"/>
        <v>5</v>
      </c>
      <c r="AA45" s="259">
        <v>3</v>
      </c>
      <c r="AB45" s="257">
        <v>1</v>
      </c>
      <c r="AC45" s="257">
        <v>1</v>
      </c>
      <c r="AD45" s="15">
        <v>0</v>
      </c>
      <c r="AE45" s="16">
        <v>1</v>
      </c>
      <c r="AF45" s="257">
        <v>0</v>
      </c>
      <c r="AG45" s="257">
        <v>0</v>
      </c>
      <c r="AH45" s="257">
        <v>0</v>
      </c>
      <c r="AI45" s="17">
        <f t="shared" si="4"/>
        <v>1</v>
      </c>
      <c r="AJ45" s="21">
        <f t="shared" si="2"/>
        <v>1</v>
      </c>
      <c r="AK45" s="259">
        <v>1</v>
      </c>
      <c r="AL45" s="257">
        <v>0</v>
      </c>
      <c r="AM45" s="78">
        <v>0</v>
      </c>
      <c r="AN45" s="14">
        <v>3</v>
      </c>
      <c r="AO45" s="257">
        <v>1</v>
      </c>
    </row>
    <row r="46" spans="1:41" ht="30">
      <c r="A46" s="197">
        <v>520057</v>
      </c>
      <c r="B46" s="178">
        <v>37</v>
      </c>
      <c r="C46" s="19" t="s">
        <v>84</v>
      </c>
      <c r="D46" s="12">
        <f t="shared" si="3"/>
        <v>5</v>
      </c>
      <c r="E46" s="259">
        <v>3</v>
      </c>
      <c r="F46" s="257">
        <v>0</v>
      </c>
      <c r="G46" s="257">
        <v>1</v>
      </c>
      <c r="H46" s="257">
        <v>0</v>
      </c>
      <c r="I46" s="257">
        <v>0</v>
      </c>
      <c r="J46" s="257">
        <v>0</v>
      </c>
      <c r="K46" s="257">
        <v>0</v>
      </c>
      <c r="L46" s="15">
        <v>2</v>
      </c>
      <c r="M46" s="177">
        <f t="shared" si="0"/>
        <v>5</v>
      </c>
      <c r="N46" s="257">
        <v>3</v>
      </c>
      <c r="O46" s="257">
        <v>0</v>
      </c>
      <c r="P46" s="257">
        <v>0</v>
      </c>
      <c r="Q46" s="257">
        <v>36</v>
      </c>
      <c r="R46" s="257">
        <v>13</v>
      </c>
      <c r="S46" s="257">
        <v>0</v>
      </c>
      <c r="T46" s="257">
        <v>0</v>
      </c>
      <c r="U46" s="257">
        <v>0</v>
      </c>
      <c r="V46" s="257">
        <v>0</v>
      </c>
      <c r="W46" s="257">
        <v>2</v>
      </c>
      <c r="X46" s="257">
        <v>0</v>
      </c>
      <c r="Y46" s="15">
        <v>2</v>
      </c>
      <c r="Z46" s="12">
        <f t="shared" si="1"/>
        <v>10</v>
      </c>
      <c r="AA46" s="259">
        <v>1</v>
      </c>
      <c r="AB46" s="257">
        <v>1</v>
      </c>
      <c r="AC46" s="257">
        <v>8</v>
      </c>
      <c r="AD46" s="15">
        <v>0</v>
      </c>
      <c r="AE46" s="16">
        <v>2</v>
      </c>
      <c r="AF46" s="257">
        <v>0</v>
      </c>
      <c r="AG46" s="257">
        <v>0</v>
      </c>
      <c r="AH46" s="252">
        <v>0</v>
      </c>
      <c r="AI46" s="17">
        <f t="shared" si="4"/>
        <v>2</v>
      </c>
      <c r="AJ46" s="12">
        <f t="shared" si="2"/>
        <v>1</v>
      </c>
      <c r="AK46" s="259">
        <v>1</v>
      </c>
      <c r="AL46" s="257">
        <v>0</v>
      </c>
      <c r="AM46" s="78">
        <v>0</v>
      </c>
      <c r="AN46" s="14">
        <v>3</v>
      </c>
      <c r="AO46" s="257">
        <v>1</v>
      </c>
    </row>
    <row r="47" spans="1:41" ht="30">
      <c r="A47" s="197">
        <v>520058</v>
      </c>
      <c r="B47" s="178">
        <v>38</v>
      </c>
      <c r="C47" s="19" t="s">
        <v>85</v>
      </c>
      <c r="D47" s="12">
        <f t="shared" si="3"/>
        <v>14</v>
      </c>
      <c r="E47" s="259">
        <v>13</v>
      </c>
      <c r="F47" s="257">
        <v>2</v>
      </c>
      <c r="G47" s="257">
        <v>1</v>
      </c>
      <c r="H47" s="257">
        <v>0</v>
      </c>
      <c r="I47" s="257">
        <v>0</v>
      </c>
      <c r="J47" s="257">
        <v>0</v>
      </c>
      <c r="K47" s="257">
        <v>0</v>
      </c>
      <c r="L47" s="15">
        <v>1</v>
      </c>
      <c r="M47" s="177">
        <f t="shared" si="0"/>
        <v>17</v>
      </c>
      <c r="N47" s="257">
        <v>15</v>
      </c>
      <c r="O47" s="257">
        <v>0</v>
      </c>
      <c r="P47" s="257">
        <v>0</v>
      </c>
      <c r="Q47" s="257">
        <v>37</v>
      </c>
      <c r="R47" s="257">
        <v>9</v>
      </c>
      <c r="S47" s="257">
        <v>0</v>
      </c>
      <c r="T47" s="257">
        <v>0</v>
      </c>
      <c r="U47" s="257">
        <v>0</v>
      </c>
      <c r="V47" s="257">
        <v>0</v>
      </c>
      <c r="W47" s="257">
        <v>1</v>
      </c>
      <c r="X47" s="257">
        <v>0</v>
      </c>
      <c r="Y47" s="15">
        <v>2</v>
      </c>
      <c r="Z47" s="12">
        <f t="shared" si="1"/>
        <v>7</v>
      </c>
      <c r="AA47" s="259">
        <v>3</v>
      </c>
      <c r="AB47" s="257">
        <v>1</v>
      </c>
      <c r="AC47" s="257">
        <v>3</v>
      </c>
      <c r="AD47" s="15">
        <v>0</v>
      </c>
      <c r="AE47" s="16">
        <v>1</v>
      </c>
      <c r="AF47" s="257">
        <v>0</v>
      </c>
      <c r="AG47" s="257">
        <v>0</v>
      </c>
      <c r="AH47" s="252">
        <v>0</v>
      </c>
      <c r="AI47" s="17">
        <f t="shared" si="4"/>
        <v>1</v>
      </c>
      <c r="AJ47" s="12">
        <f t="shared" si="2"/>
        <v>2</v>
      </c>
      <c r="AK47" s="259">
        <v>2</v>
      </c>
      <c r="AL47" s="257">
        <v>0</v>
      </c>
      <c r="AM47" s="78">
        <v>0</v>
      </c>
      <c r="AN47" s="14">
        <v>6</v>
      </c>
      <c r="AO47" s="257">
        <v>1</v>
      </c>
    </row>
    <row r="48" spans="1:41" ht="30">
      <c r="A48" s="197">
        <v>520059</v>
      </c>
      <c r="B48" s="178">
        <v>39</v>
      </c>
      <c r="C48" s="19" t="s">
        <v>86</v>
      </c>
      <c r="D48" s="12">
        <f t="shared" si="3"/>
        <v>5</v>
      </c>
      <c r="E48" s="259">
        <v>4</v>
      </c>
      <c r="F48" s="257">
        <v>0</v>
      </c>
      <c r="G48" s="257">
        <v>1</v>
      </c>
      <c r="H48" s="257">
        <v>0</v>
      </c>
      <c r="I48" s="257">
        <v>0</v>
      </c>
      <c r="J48" s="257">
        <v>0</v>
      </c>
      <c r="K48" s="257">
        <v>0</v>
      </c>
      <c r="L48" s="15">
        <v>1</v>
      </c>
      <c r="M48" s="177">
        <f t="shared" si="0"/>
        <v>2</v>
      </c>
      <c r="N48" s="257">
        <v>1</v>
      </c>
      <c r="O48" s="257">
        <v>0</v>
      </c>
      <c r="P48" s="257">
        <v>0</v>
      </c>
      <c r="Q48" s="257">
        <v>17</v>
      </c>
      <c r="R48" s="257">
        <v>7</v>
      </c>
      <c r="S48" s="257">
        <v>0</v>
      </c>
      <c r="T48" s="257">
        <v>0</v>
      </c>
      <c r="U48" s="257">
        <v>0</v>
      </c>
      <c r="V48" s="257">
        <v>0</v>
      </c>
      <c r="W48" s="257">
        <v>1</v>
      </c>
      <c r="X48" s="257">
        <v>0</v>
      </c>
      <c r="Y48" s="15">
        <v>1</v>
      </c>
      <c r="Z48" s="12">
        <f t="shared" si="1"/>
        <v>2</v>
      </c>
      <c r="AA48" s="259">
        <v>1</v>
      </c>
      <c r="AB48" s="257">
        <v>0</v>
      </c>
      <c r="AC48" s="257">
        <v>1</v>
      </c>
      <c r="AD48" s="15">
        <v>0</v>
      </c>
      <c r="AE48" s="16">
        <v>1</v>
      </c>
      <c r="AF48" s="257">
        <v>0</v>
      </c>
      <c r="AG48" s="257">
        <v>0</v>
      </c>
      <c r="AH48" s="252">
        <v>0</v>
      </c>
      <c r="AI48" s="17">
        <f t="shared" si="4"/>
        <v>1</v>
      </c>
      <c r="AJ48" s="12">
        <f t="shared" si="2"/>
        <v>1</v>
      </c>
      <c r="AK48" s="259">
        <v>1</v>
      </c>
      <c r="AL48" s="257">
        <v>0</v>
      </c>
      <c r="AM48" s="78">
        <v>0</v>
      </c>
      <c r="AN48" s="14">
        <v>1</v>
      </c>
      <c r="AO48" s="257">
        <v>1</v>
      </c>
    </row>
    <row r="49" spans="1:41" ht="30">
      <c r="A49" s="197">
        <v>520060</v>
      </c>
      <c r="B49" s="178">
        <v>40</v>
      </c>
      <c r="C49" s="19" t="s">
        <v>87</v>
      </c>
      <c r="D49" s="12">
        <f t="shared" si="3"/>
        <v>767</v>
      </c>
      <c r="E49" s="259">
        <v>738</v>
      </c>
      <c r="F49" s="257">
        <v>107</v>
      </c>
      <c r="G49" s="257">
        <v>33</v>
      </c>
      <c r="H49" s="257">
        <v>0</v>
      </c>
      <c r="I49" s="257">
        <v>0</v>
      </c>
      <c r="J49" s="257">
        <v>0</v>
      </c>
      <c r="K49" s="257">
        <v>6</v>
      </c>
      <c r="L49" s="15">
        <v>23</v>
      </c>
      <c r="M49" s="177">
        <f t="shared" si="0"/>
        <v>709</v>
      </c>
      <c r="N49" s="257">
        <v>664</v>
      </c>
      <c r="O49" s="257">
        <v>32</v>
      </c>
      <c r="P49" s="257">
        <v>1</v>
      </c>
      <c r="Q49" s="257">
        <v>1</v>
      </c>
      <c r="R49" s="257">
        <v>1</v>
      </c>
      <c r="S49" s="257">
        <v>0</v>
      </c>
      <c r="T49" s="257">
        <v>0</v>
      </c>
      <c r="U49" s="257">
        <v>2</v>
      </c>
      <c r="V49" s="257">
        <v>0</v>
      </c>
      <c r="W49" s="257">
        <v>64</v>
      </c>
      <c r="X49" s="257">
        <v>0</v>
      </c>
      <c r="Y49" s="15">
        <v>45</v>
      </c>
      <c r="Z49" s="12">
        <f t="shared" si="1"/>
        <v>259</v>
      </c>
      <c r="AA49" s="259">
        <v>177</v>
      </c>
      <c r="AB49" s="257">
        <v>1</v>
      </c>
      <c r="AC49" s="257">
        <v>81</v>
      </c>
      <c r="AD49" s="15">
        <v>0</v>
      </c>
      <c r="AE49" s="16">
        <v>86</v>
      </c>
      <c r="AF49" s="257">
        <v>0</v>
      </c>
      <c r="AG49" s="257">
        <v>0</v>
      </c>
      <c r="AH49" s="252">
        <v>0</v>
      </c>
      <c r="AI49" s="17">
        <f t="shared" si="4"/>
        <v>86</v>
      </c>
      <c r="AJ49" s="12">
        <f t="shared" si="2"/>
        <v>13</v>
      </c>
      <c r="AK49" s="259">
        <v>13</v>
      </c>
      <c r="AL49" s="257">
        <v>0</v>
      </c>
      <c r="AM49" s="78">
        <v>0</v>
      </c>
      <c r="AN49" s="14">
        <v>316</v>
      </c>
      <c r="AO49" s="257">
        <v>0</v>
      </c>
    </row>
    <row r="50" spans="1:41" ht="30">
      <c r="A50" s="197">
        <v>520061</v>
      </c>
      <c r="B50" s="178">
        <v>41</v>
      </c>
      <c r="C50" s="19" t="s">
        <v>88</v>
      </c>
      <c r="D50" s="12">
        <f t="shared" si="3"/>
        <v>5</v>
      </c>
      <c r="E50" s="259">
        <v>4</v>
      </c>
      <c r="F50" s="257">
        <v>0</v>
      </c>
      <c r="G50" s="257">
        <v>1</v>
      </c>
      <c r="H50" s="257">
        <v>0</v>
      </c>
      <c r="I50" s="257">
        <v>0</v>
      </c>
      <c r="J50" s="257">
        <v>0</v>
      </c>
      <c r="K50" s="257">
        <v>0</v>
      </c>
      <c r="L50" s="15">
        <v>1</v>
      </c>
      <c r="M50" s="177">
        <f t="shared" si="0"/>
        <v>2</v>
      </c>
      <c r="N50" s="257">
        <v>1</v>
      </c>
      <c r="O50" s="257">
        <v>7</v>
      </c>
      <c r="P50" s="257">
        <v>0</v>
      </c>
      <c r="Q50" s="257">
        <v>69</v>
      </c>
      <c r="R50" s="257">
        <v>41</v>
      </c>
      <c r="S50" s="257">
        <v>0</v>
      </c>
      <c r="T50" s="257">
        <v>7</v>
      </c>
      <c r="U50" s="257">
        <v>1</v>
      </c>
      <c r="V50" s="257">
        <v>0</v>
      </c>
      <c r="W50" s="257">
        <v>3</v>
      </c>
      <c r="X50" s="257">
        <v>0</v>
      </c>
      <c r="Y50" s="15">
        <v>1</v>
      </c>
      <c r="Z50" s="12">
        <f t="shared" si="1"/>
        <v>4</v>
      </c>
      <c r="AA50" s="259">
        <v>2</v>
      </c>
      <c r="AB50" s="257">
        <v>1</v>
      </c>
      <c r="AC50" s="257">
        <v>1</v>
      </c>
      <c r="AD50" s="15">
        <v>0</v>
      </c>
      <c r="AE50" s="16">
        <v>1</v>
      </c>
      <c r="AF50" s="257">
        <v>0</v>
      </c>
      <c r="AG50" s="257">
        <v>0</v>
      </c>
      <c r="AH50" s="252">
        <v>0</v>
      </c>
      <c r="AI50" s="17">
        <f t="shared" si="4"/>
        <v>1</v>
      </c>
      <c r="AJ50" s="12">
        <f t="shared" si="2"/>
        <v>1</v>
      </c>
      <c r="AK50" s="259">
        <v>1</v>
      </c>
      <c r="AL50" s="257">
        <v>0</v>
      </c>
      <c r="AM50" s="78">
        <v>0</v>
      </c>
      <c r="AN50" s="14">
        <v>2</v>
      </c>
      <c r="AO50" s="257">
        <v>1</v>
      </c>
    </row>
    <row r="51" spans="1:41" ht="30">
      <c r="A51" s="197">
        <v>520062</v>
      </c>
      <c r="B51" s="178">
        <v>42</v>
      </c>
      <c r="C51" s="19" t="s">
        <v>89</v>
      </c>
      <c r="D51" s="12">
        <f t="shared" si="3"/>
        <v>14</v>
      </c>
      <c r="E51" s="259">
        <v>9</v>
      </c>
      <c r="F51" s="257">
        <v>0</v>
      </c>
      <c r="G51" s="257">
        <v>1</v>
      </c>
      <c r="H51" s="257">
        <v>0</v>
      </c>
      <c r="I51" s="257">
        <v>0</v>
      </c>
      <c r="J51" s="257">
        <v>0</v>
      </c>
      <c r="K51" s="257">
        <v>0</v>
      </c>
      <c r="L51" s="15">
        <v>5</v>
      </c>
      <c r="M51" s="177">
        <f t="shared" si="0"/>
        <v>18</v>
      </c>
      <c r="N51" s="257">
        <v>11</v>
      </c>
      <c r="O51" s="257">
        <v>0</v>
      </c>
      <c r="P51" s="257">
        <v>0</v>
      </c>
      <c r="Q51" s="257">
        <v>38</v>
      </c>
      <c r="R51" s="257">
        <v>20</v>
      </c>
      <c r="S51" s="257">
        <v>0</v>
      </c>
      <c r="T51" s="257">
        <v>0</v>
      </c>
      <c r="U51" s="257">
        <v>0</v>
      </c>
      <c r="V51" s="257">
        <v>0</v>
      </c>
      <c r="W51" s="257">
        <v>1</v>
      </c>
      <c r="X51" s="257">
        <v>0</v>
      </c>
      <c r="Y51" s="15">
        <v>7</v>
      </c>
      <c r="Z51" s="12">
        <f t="shared" si="1"/>
        <v>10</v>
      </c>
      <c r="AA51" s="259">
        <v>1</v>
      </c>
      <c r="AB51" s="257">
        <v>1</v>
      </c>
      <c r="AC51" s="257">
        <v>8</v>
      </c>
      <c r="AD51" s="15">
        <v>0</v>
      </c>
      <c r="AE51" s="16">
        <v>6</v>
      </c>
      <c r="AF51" s="257">
        <v>0</v>
      </c>
      <c r="AG51" s="257">
        <v>0</v>
      </c>
      <c r="AH51" s="252">
        <v>0</v>
      </c>
      <c r="AI51" s="17">
        <f t="shared" si="4"/>
        <v>6</v>
      </c>
      <c r="AJ51" s="12">
        <f t="shared" si="2"/>
        <v>2</v>
      </c>
      <c r="AK51" s="259">
        <v>2</v>
      </c>
      <c r="AL51" s="257">
        <v>0</v>
      </c>
      <c r="AM51" s="78">
        <v>0</v>
      </c>
      <c r="AN51" s="14">
        <v>2</v>
      </c>
      <c r="AO51" s="257">
        <v>1</v>
      </c>
    </row>
    <row r="52" spans="1:41" ht="30">
      <c r="A52" s="197">
        <v>520063</v>
      </c>
      <c r="B52" s="178">
        <v>43</v>
      </c>
      <c r="C52" s="19" t="s">
        <v>90</v>
      </c>
      <c r="D52" s="12">
        <f t="shared" si="3"/>
        <v>93</v>
      </c>
      <c r="E52" s="259">
        <v>66</v>
      </c>
      <c r="F52" s="257">
        <v>2</v>
      </c>
      <c r="G52" s="257">
        <v>13</v>
      </c>
      <c r="H52" s="257">
        <v>0</v>
      </c>
      <c r="I52" s="257">
        <v>0</v>
      </c>
      <c r="J52" s="257">
        <v>0</v>
      </c>
      <c r="K52" s="257">
        <v>0</v>
      </c>
      <c r="L52" s="15">
        <v>27</v>
      </c>
      <c r="M52" s="177">
        <f t="shared" si="0"/>
        <v>76</v>
      </c>
      <c r="N52" s="257">
        <v>55</v>
      </c>
      <c r="O52" s="257">
        <v>1</v>
      </c>
      <c r="P52" s="257">
        <v>0</v>
      </c>
      <c r="Q52" s="257">
        <v>1</v>
      </c>
      <c r="R52" s="257">
        <v>1</v>
      </c>
      <c r="S52" s="257">
        <v>0</v>
      </c>
      <c r="T52" s="257">
        <v>0</v>
      </c>
      <c r="U52" s="257">
        <v>8</v>
      </c>
      <c r="V52" s="257">
        <v>0</v>
      </c>
      <c r="W52" s="257">
        <v>5</v>
      </c>
      <c r="X52" s="257">
        <v>0</v>
      </c>
      <c r="Y52" s="15">
        <v>21</v>
      </c>
      <c r="Z52" s="12">
        <f t="shared" si="1"/>
        <v>38</v>
      </c>
      <c r="AA52" s="259">
        <v>16</v>
      </c>
      <c r="AB52" s="257">
        <v>3</v>
      </c>
      <c r="AC52" s="257">
        <v>19</v>
      </c>
      <c r="AD52" s="15">
        <v>0</v>
      </c>
      <c r="AE52" s="16">
        <v>11</v>
      </c>
      <c r="AF52" s="257">
        <v>0</v>
      </c>
      <c r="AG52" s="257">
        <v>1</v>
      </c>
      <c r="AH52" s="252">
        <v>0</v>
      </c>
      <c r="AI52" s="17">
        <f t="shared" si="4"/>
        <v>11</v>
      </c>
      <c r="AJ52" s="12">
        <f t="shared" si="2"/>
        <v>1</v>
      </c>
      <c r="AK52" s="259">
        <v>1</v>
      </c>
      <c r="AL52" s="257">
        <v>1</v>
      </c>
      <c r="AM52" s="78">
        <v>0</v>
      </c>
      <c r="AN52" s="14">
        <v>20</v>
      </c>
      <c r="AO52" s="257">
        <v>1</v>
      </c>
    </row>
    <row r="53" spans="1:41" ht="30">
      <c r="A53" s="197">
        <v>520064</v>
      </c>
      <c r="B53" s="178">
        <v>44</v>
      </c>
      <c r="C53" s="19" t="s">
        <v>91</v>
      </c>
      <c r="D53" s="12">
        <f t="shared" si="3"/>
        <v>5</v>
      </c>
      <c r="E53" s="259">
        <v>4</v>
      </c>
      <c r="F53" s="257">
        <v>0</v>
      </c>
      <c r="G53" s="257">
        <v>1</v>
      </c>
      <c r="H53" s="257">
        <v>0</v>
      </c>
      <c r="I53" s="257">
        <v>0</v>
      </c>
      <c r="J53" s="257">
        <v>0</v>
      </c>
      <c r="K53" s="257">
        <v>0</v>
      </c>
      <c r="L53" s="15">
        <v>1</v>
      </c>
      <c r="M53" s="177">
        <f t="shared" si="0"/>
        <v>2</v>
      </c>
      <c r="N53" s="257">
        <v>1</v>
      </c>
      <c r="O53" s="257">
        <v>0</v>
      </c>
      <c r="P53" s="257">
        <v>0</v>
      </c>
      <c r="Q53" s="257">
        <v>43</v>
      </c>
      <c r="R53" s="257">
        <v>18</v>
      </c>
      <c r="S53" s="257">
        <v>0</v>
      </c>
      <c r="T53" s="257">
        <v>0</v>
      </c>
      <c r="U53" s="257">
        <v>1</v>
      </c>
      <c r="V53" s="257">
        <v>0</v>
      </c>
      <c r="W53" s="257">
        <v>1</v>
      </c>
      <c r="X53" s="257">
        <v>0</v>
      </c>
      <c r="Y53" s="15">
        <v>1</v>
      </c>
      <c r="Z53" s="12">
        <f t="shared" si="1"/>
        <v>3</v>
      </c>
      <c r="AA53" s="259">
        <v>1</v>
      </c>
      <c r="AB53" s="257">
        <v>1</v>
      </c>
      <c r="AC53" s="257">
        <v>1</v>
      </c>
      <c r="AD53" s="15">
        <v>0</v>
      </c>
      <c r="AE53" s="16">
        <v>1</v>
      </c>
      <c r="AF53" s="257">
        <v>0</v>
      </c>
      <c r="AG53" s="257">
        <v>0</v>
      </c>
      <c r="AH53" s="252">
        <v>0</v>
      </c>
      <c r="AI53" s="17">
        <f t="shared" si="4"/>
        <v>1</v>
      </c>
      <c r="AJ53" s="12">
        <f t="shared" si="2"/>
        <v>1</v>
      </c>
      <c r="AK53" s="259">
        <v>1</v>
      </c>
      <c r="AL53" s="257">
        <v>0</v>
      </c>
      <c r="AM53" s="78">
        <v>0</v>
      </c>
      <c r="AN53" s="14">
        <v>2</v>
      </c>
      <c r="AO53" s="257">
        <v>1</v>
      </c>
    </row>
    <row r="54" spans="1:41" ht="30">
      <c r="A54" s="197">
        <v>520065</v>
      </c>
      <c r="B54" s="178">
        <v>45</v>
      </c>
      <c r="C54" s="19" t="s">
        <v>92</v>
      </c>
      <c r="D54" s="12">
        <f t="shared" si="3"/>
        <v>2756</v>
      </c>
      <c r="E54" s="259">
        <v>2498</v>
      </c>
      <c r="F54" s="257">
        <v>165</v>
      </c>
      <c r="G54" s="257">
        <v>479</v>
      </c>
      <c r="H54" s="257">
        <v>0</v>
      </c>
      <c r="I54" s="257">
        <v>0</v>
      </c>
      <c r="J54" s="257">
        <v>0</v>
      </c>
      <c r="K54" s="257">
        <v>114</v>
      </c>
      <c r="L54" s="15">
        <v>144</v>
      </c>
      <c r="M54" s="177">
        <f t="shared" si="0"/>
        <v>1972</v>
      </c>
      <c r="N54" s="257">
        <v>1444</v>
      </c>
      <c r="O54" s="257">
        <v>82</v>
      </c>
      <c r="P54" s="257">
        <v>32</v>
      </c>
      <c r="Q54" s="257">
        <v>8</v>
      </c>
      <c r="R54" s="257">
        <v>6</v>
      </c>
      <c r="S54" s="257">
        <v>0</v>
      </c>
      <c r="T54" s="257">
        <v>3</v>
      </c>
      <c r="U54" s="257">
        <v>3</v>
      </c>
      <c r="V54" s="257">
        <v>0</v>
      </c>
      <c r="W54" s="257">
        <v>124</v>
      </c>
      <c r="X54" s="257">
        <v>0</v>
      </c>
      <c r="Y54" s="15">
        <v>528</v>
      </c>
      <c r="Z54" s="12">
        <f t="shared" si="1"/>
        <v>1063</v>
      </c>
      <c r="AA54" s="259">
        <v>870</v>
      </c>
      <c r="AB54" s="257">
        <v>3</v>
      </c>
      <c r="AC54" s="257">
        <v>94</v>
      </c>
      <c r="AD54" s="15">
        <v>96</v>
      </c>
      <c r="AE54" s="16">
        <v>169</v>
      </c>
      <c r="AF54" s="257">
        <v>0</v>
      </c>
      <c r="AG54" s="257">
        <v>20</v>
      </c>
      <c r="AH54" s="252">
        <v>1</v>
      </c>
      <c r="AI54" s="17">
        <f t="shared" si="4"/>
        <v>170</v>
      </c>
      <c r="AJ54" s="12">
        <f t="shared" si="2"/>
        <v>111</v>
      </c>
      <c r="AK54" s="259">
        <v>111</v>
      </c>
      <c r="AL54" s="257">
        <v>8</v>
      </c>
      <c r="AM54" s="78">
        <v>0</v>
      </c>
      <c r="AN54" s="14">
        <v>338</v>
      </c>
      <c r="AO54" s="257">
        <v>1</v>
      </c>
    </row>
    <row r="55" spans="1:41" ht="30">
      <c r="A55" s="197">
        <v>520069</v>
      </c>
      <c r="B55" s="178">
        <v>46</v>
      </c>
      <c r="C55" s="19" t="s">
        <v>93</v>
      </c>
      <c r="D55" s="12">
        <f t="shared" si="3"/>
        <v>8</v>
      </c>
      <c r="E55" s="259">
        <v>5</v>
      </c>
      <c r="F55" s="257">
        <v>1</v>
      </c>
      <c r="G55" s="257">
        <v>1</v>
      </c>
      <c r="H55" s="257">
        <v>0</v>
      </c>
      <c r="I55" s="257">
        <v>0</v>
      </c>
      <c r="J55" s="257">
        <v>0</v>
      </c>
      <c r="K55" s="257">
        <v>0</v>
      </c>
      <c r="L55" s="15">
        <v>3</v>
      </c>
      <c r="M55" s="177">
        <f t="shared" si="0"/>
        <v>8</v>
      </c>
      <c r="N55" s="257">
        <v>6</v>
      </c>
      <c r="O55" s="257">
        <v>0</v>
      </c>
      <c r="P55" s="257">
        <v>0</v>
      </c>
      <c r="Q55" s="257">
        <v>28</v>
      </c>
      <c r="R55" s="257">
        <v>12</v>
      </c>
      <c r="S55" s="257">
        <v>0</v>
      </c>
      <c r="T55" s="257">
        <v>0</v>
      </c>
      <c r="U55" s="257">
        <v>1</v>
      </c>
      <c r="V55" s="257">
        <v>0</v>
      </c>
      <c r="W55" s="257">
        <v>2</v>
      </c>
      <c r="X55" s="257">
        <v>0</v>
      </c>
      <c r="Y55" s="15">
        <v>2</v>
      </c>
      <c r="Z55" s="12">
        <f t="shared" si="1"/>
        <v>3</v>
      </c>
      <c r="AA55" s="259">
        <v>1</v>
      </c>
      <c r="AB55" s="257">
        <v>1</v>
      </c>
      <c r="AC55" s="257">
        <v>1</v>
      </c>
      <c r="AD55" s="15">
        <v>0</v>
      </c>
      <c r="AE55" s="16">
        <v>1</v>
      </c>
      <c r="AF55" s="257">
        <v>0</v>
      </c>
      <c r="AG55" s="257">
        <v>0</v>
      </c>
      <c r="AH55" s="252">
        <v>0</v>
      </c>
      <c r="AI55" s="17">
        <f t="shared" si="4"/>
        <v>1</v>
      </c>
      <c r="AJ55" s="12">
        <f t="shared" si="2"/>
        <v>1</v>
      </c>
      <c r="AK55" s="259">
        <v>1</v>
      </c>
      <c r="AL55" s="257">
        <v>0</v>
      </c>
      <c r="AM55" s="78">
        <v>0</v>
      </c>
      <c r="AN55" s="14">
        <v>5</v>
      </c>
      <c r="AO55" s="257">
        <v>1</v>
      </c>
    </row>
    <row r="56" spans="1:41" ht="30">
      <c r="A56" s="197">
        <v>520070</v>
      </c>
      <c r="B56" s="178">
        <v>47</v>
      </c>
      <c r="C56" s="19" t="s">
        <v>94</v>
      </c>
      <c r="D56" s="12">
        <f t="shared" si="3"/>
        <v>17</v>
      </c>
      <c r="E56" s="259">
        <v>5</v>
      </c>
      <c r="F56" s="257">
        <v>2</v>
      </c>
      <c r="G56" s="257">
        <v>1</v>
      </c>
      <c r="H56" s="257">
        <v>0</v>
      </c>
      <c r="I56" s="257">
        <v>0</v>
      </c>
      <c r="J56" s="257">
        <v>0</v>
      </c>
      <c r="K56" s="257">
        <v>0</v>
      </c>
      <c r="L56" s="15">
        <v>12</v>
      </c>
      <c r="M56" s="177">
        <f t="shared" si="0"/>
        <v>20</v>
      </c>
      <c r="N56" s="257">
        <v>1</v>
      </c>
      <c r="O56" s="257">
        <v>0</v>
      </c>
      <c r="P56" s="257">
        <v>0</v>
      </c>
      <c r="Q56" s="257">
        <v>19</v>
      </c>
      <c r="R56" s="257">
        <v>14</v>
      </c>
      <c r="S56" s="257">
        <v>0</v>
      </c>
      <c r="T56" s="257">
        <v>2</v>
      </c>
      <c r="U56" s="257">
        <v>0</v>
      </c>
      <c r="V56" s="257">
        <v>0</v>
      </c>
      <c r="W56" s="257">
        <v>1</v>
      </c>
      <c r="X56" s="257">
        <v>0</v>
      </c>
      <c r="Y56" s="15">
        <v>19</v>
      </c>
      <c r="Z56" s="12">
        <f t="shared" si="1"/>
        <v>11</v>
      </c>
      <c r="AA56" s="259">
        <v>1</v>
      </c>
      <c r="AB56" s="257">
        <v>2</v>
      </c>
      <c r="AC56" s="257">
        <v>8</v>
      </c>
      <c r="AD56" s="15">
        <v>0</v>
      </c>
      <c r="AE56" s="16">
        <v>4</v>
      </c>
      <c r="AF56" s="257">
        <v>0</v>
      </c>
      <c r="AG56" s="257">
        <v>0</v>
      </c>
      <c r="AH56" s="252">
        <v>0</v>
      </c>
      <c r="AI56" s="17">
        <f t="shared" si="4"/>
        <v>4</v>
      </c>
      <c r="AJ56" s="12">
        <f t="shared" si="2"/>
        <v>1</v>
      </c>
      <c r="AK56" s="259">
        <v>1</v>
      </c>
      <c r="AL56" s="257">
        <v>0</v>
      </c>
      <c r="AM56" s="78">
        <v>0</v>
      </c>
      <c r="AN56" s="14">
        <v>14</v>
      </c>
      <c r="AO56" s="257">
        <v>1</v>
      </c>
    </row>
    <row r="57" spans="1:41" ht="30">
      <c r="A57" s="197">
        <v>520071</v>
      </c>
      <c r="B57" s="178">
        <v>48</v>
      </c>
      <c r="C57" s="19" t="s">
        <v>95</v>
      </c>
      <c r="D57" s="12">
        <f t="shared" si="3"/>
        <v>6</v>
      </c>
      <c r="E57" s="259">
        <v>4</v>
      </c>
      <c r="F57" s="257">
        <v>1</v>
      </c>
      <c r="G57" s="257">
        <v>1</v>
      </c>
      <c r="H57" s="257">
        <v>0</v>
      </c>
      <c r="I57" s="257">
        <v>0</v>
      </c>
      <c r="J57" s="257">
        <v>0</v>
      </c>
      <c r="K57" s="257">
        <v>0</v>
      </c>
      <c r="L57" s="15">
        <v>2</v>
      </c>
      <c r="M57" s="177">
        <f t="shared" si="0"/>
        <v>6</v>
      </c>
      <c r="N57" s="257">
        <v>4</v>
      </c>
      <c r="O57" s="257">
        <v>0</v>
      </c>
      <c r="P57" s="257">
        <v>0</v>
      </c>
      <c r="Q57" s="257">
        <v>29</v>
      </c>
      <c r="R57" s="257">
        <v>15</v>
      </c>
      <c r="S57" s="257">
        <v>0</v>
      </c>
      <c r="T57" s="257">
        <v>0</v>
      </c>
      <c r="U57" s="257">
        <v>0</v>
      </c>
      <c r="V57" s="257">
        <v>0</v>
      </c>
      <c r="W57" s="257">
        <v>1</v>
      </c>
      <c r="X57" s="257">
        <v>0</v>
      </c>
      <c r="Y57" s="15">
        <v>2</v>
      </c>
      <c r="Z57" s="12">
        <f t="shared" si="1"/>
        <v>7</v>
      </c>
      <c r="AA57" s="259">
        <v>2</v>
      </c>
      <c r="AB57" s="257">
        <v>3</v>
      </c>
      <c r="AC57" s="257">
        <v>2</v>
      </c>
      <c r="AD57" s="15">
        <v>0</v>
      </c>
      <c r="AE57" s="16">
        <v>2</v>
      </c>
      <c r="AF57" s="257">
        <v>0</v>
      </c>
      <c r="AG57" s="257">
        <v>1</v>
      </c>
      <c r="AH57" s="252">
        <v>0</v>
      </c>
      <c r="AI57" s="17">
        <f t="shared" si="4"/>
        <v>2</v>
      </c>
      <c r="AJ57" s="12">
        <f t="shared" si="2"/>
        <v>1</v>
      </c>
      <c r="AK57" s="259">
        <v>1</v>
      </c>
      <c r="AL57" s="257">
        <v>0</v>
      </c>
      <c r="AM57" s="78">
        <v>0</v>
      </c>
      <c r="AN57" s="14">
        <v>2</v>
      </c>
      <c r="AO57" s="257">
        <v>1</v>
      </c>
    </row>
    <row r="58" spans="1:41" ht="30">
      <c r="A58" s="197">
        <v>520072</v>
      </c>
      <c r="B58" s="178">
        <v>49</v>
      </c>
      <c r="C58" s="19" t="s">
        <v>96</v>
      </c>
      <c r="D58" s="12">
        <f t="shared" si="3"/>
        <v>35</v>
      </c>
      <c r="E58" s="259">
        <v>34</v>
      </c>
      <c r="F58" s="257">
        <v>2</v>
      </c>
      <c r="G58" s="257">
        <v>1</v>
      </c>
      <c r="H58" s="257">
        <v>0</v>
      </c>
      <c r="I58" s="257">
        <v>0</v>
      </c>
      <c r="J58" s="257">
        <v>0</v>
      </c>
      <c r="K58" s="257">
        <v>0</v>
      </c>
      <c r="L58" s="15">
        <v>1</v>
      </c>
      <c r="M58" s="177">
        <f t="shared" si="0"/>
        <v>41</v>
      </c>
      <c r="N58" s="257">
        <v>40</v>
      </c>
      <c r="O58" s="257">
        <v>1</v>
      </c>
      <c r="P58" s="257">
        <v>0</v>
      </c>
      <c r="Q58" s="257">
        <v>1</v>
      </c>
      <c r="R58" s="257">
        <v>1</v>
      </c>
      <c r="S58" s="257">
        <v>0</v>
      </c>
      <c r="T58" s="257">
        <v>0</v>
      </c>
      <c r="U58" s="257">
        <v>1</v>
      </c>
      <c r="V58" s="257">
        <v>0</v>
      </c>
      <c r="W58" s="257">
        <v>2</v>
      </c>
      <c r="X58" s="257">
        <v>0</v>
      </c>
      <c r="Y58" s="15">
        <v>1</v>
      </c>
      <c r="Z58" s="12">
        <f t="shared" si="1"/>
        <v>14</v>
      </c>
      <c r="AA58" s="259">
        <v>8</v>
      </c>
      <c r="AB58" s="257">
        <v>1</v>
      </c>
      <c r="AC58" s="257">
        <v>5</v>
      </c>
      <c r="AD58" s="15">
        <v>0</v>
      </c>
      <c r="AE58" s="16">
        <v>4</v>
      </c>
      <c r="AF58" s="257">
        <v>0</v>
      </c>
      <c r="AG58" s="257">
        <v>1</v>
      </c>
      <c r="AH58" s="252">
        <v>0</v>
      </c>
      <c r="AI58" s="17">
        <f t="shared" si="4"/>
        <v>4</v>
      </c>
      <c r="AJ58" s="12">
        <f t="shared" si="2"/>
        <v>3</v>
      </c>
      <c r="AK58" s="259">
        <v>3</v>
      </c>
      <c r="AL58" s="257">
        <v>1</v>
      </c>
      <c r="AM58" s="78">
        <v>0</v>
      </c>
      <c r="AN58" s="14">
        <v>17</v>
      </c>
      <c r="AO58" s="257">
        <v>1</v>
      </c>
    </row>
    <row r="59" spans="1:41" ht="30">
      <c r="A59" s="197">
        <v>520073</v>
      </c>
      <c r="B59" s="178">
        <v>50</v>
      </c>
      <c r="C59" s="19" t="s">
        <v>97</v>
      </c>
      <c r="D59" s="12">
        <f t="shared" si="3"/>
        <v>72</v>
      </c>
      <c r="E59" s="259">
        <v>68</v>
      </c>
      <c r="F59" s="257">
        <v>12</v>
      </c>
      <c r="G59" s="257">
        <v>4</v>
      </c>
      <c r="H59" s="257">
        <v>0</v>
      </c>
      <c r="I59" s="257">
        <v>0</v>
      </c>
      <c r="J59" s="257">
        <v>0</v>
      </c>
      <c r="K59" s="257">
        <v>0</v>
      </c>
      <c r="L59" s="15">
        <v>4</v>
      </c>
      <c r="M59" s="177">
        <f t="shared" si="0"/>
        <v>92</v>
      </c>
      <c r="N59" s="257">
        <v>90</v>
      </c>
      <c r="O59" s="257">
        <v>7</v>
      </c>
      <c r="P59" s="257">
        <v>1</v>
      </c>
      <c r="Q59" s="257">
        <v>7</v>
      </c>
      <c r="R59" s="257">
        <v>2</v>
      </c>
      <c r="S59" s="257">
        <v>0</v>
      </c>
      <c r="T59" s="257">
        <v>0</v>
      </c>
      <c r="U59" s="257">
        <v>2</v>
      </c>
      <c r="V59" s="257">
        <v>0</v>
      </c>
      <c r="W59" s="257">
        <v>7</v>
      </c>
      <c r="X59" s="257">
        <v>0</v>
      </c>
      <c r="Y59" s="15">
        <v>2</v>
      </c>
      <c r="Z59" s="12">
        <f t="shared" si="1"/>
        <v>69</v>
      </c>
      <c r="AA59" s="259">
        <v>35</v>
      </c>
      <c r="AB59" s="257">
        <v>3</v>
      </c>
      <c r="AC59" s="257">
        <v>31</v>
      </c>
      <c r="AD59" s="15">
        <v>0</v>
      </c>
      <c r="AE59" s="16">
        <v>7</v>
      </c>
      <c r="AF59" s="257">
        <v>0</v>
      </c>
      <c r="AG59" s="257">
        <v>1</v>
      </c>
      <c r="AH59" s="252">
        <v>1</v>
      </c>
      <c r="AI59" s="17">
        <f t="shared" si="4"/>
        <v>8</v>
      </c>
      <c r="AJ59" s="12">
        <f t="shared" si="2"/>
        <v>1</v>
      </c>
      <c r="AK59" s="259">
        <v>1</v>
      </c>
      <c r="AL59" s="257">
        <v>1</v>
      </c>
      <c r="AM59" s="78">
        <v>0</v>
      </c>
      <c r="AN59" s="14">
        <v>42</v>
      </c>
      <c r="AO59" s="257">
        <v>1</v>
      </c>
    </row>
    <row r="60" spans="1:41" ht="30">
      <c r="A60" s="197">
        <v>520074</v>
      </c>
      <c r="B60" s="178">
        <v>51</v>
      </c>
      <c r="C60" s="19" t="s">
        <v>98</v>
      </c>
      <c r="D60" s="12">
        <f t="shared" si="3"/>
        <v>11</v>
      </c>
      <c r="E60" s="259">
        <v>8</v>
      </c>
      <c r="F60" s="257">
        <v>0</v>
      </c>
      <c r="G60" s="257">
        <v>1</v>
      </c>
      <c r="H60" s="257">
        <v>0</v>
      </c>
      <c r="I60" s="257">
        <v>0</v>
      </c>
      <c r="J60" s="257">
        <v>0</v>
      </c>
      <c r="K60" s="257">
        <v>0</v>
      </c>
      <c r="L60" s="15">
        <v>3</v>
      </c>
      <c r="M60" s="177">
        <f t="shared" si="0"/>
        <v>13</v>
      </c>
      <c r="N60" s="257">
        <v>9</v>
      </c>
      <c r="O60" s="257">
        <v>1</v>
      </c>
      <c r="P60" s="257">
        <v>0</v>
      </c>
      <c r="Q60" s="257">
        <v>2</v>
      </c>
      <c r="R60" s="257">
        <v>1</v>
      </c>
      <c r="S60" s="257">
        <v>0</v>
      </c>
      <c r="T60" s="257">
        <v>0</v>
      </c>
      <c r="U60" s="257">
        <v>1</v>
      </c>
      <c r="V60" s="257">
        <v>0</v>
      </c>
      <c r="W60" s="257">
        <v>2</v>
      </c>
      <c r="X60" s="257">
        <v>0</v>
      </c>
      <c r="Y60" s="15">
        <v>4</v>
      </c>
      <c r="Z60" s="12">
        <f t="shared" si="1"/>
        <v>15</v>
      </c>
      <c r="AA60" s="259">
        <v>5</v>
      </c>
      <c r="AB60" s="257">
        <v>2</v>
      </c>
      <c r="AC60" s="257">
        <v>8</v>
      </c>
      <c r="AD60" s="15">
        <v>0</v>
      </c>
      <c r="AE60" s="16">
        <v>5</v>
      </c>
      <c r="AF60" s="257">
        <v>0</v>
      </c>
      <c r="AG60" s="257">
        <v>1</v>
      </c>
      <c r="AH60" s="252">
        <v>0</v>
      </c>
      <c r="AI60" s="17">
        <f t="shared" si="4"/>
        <v>5</v>
      </c>
      <c r="AJ60" s="12">
        <f t="shared" si="2"/>
        <v>1</v>
      </c>
      <c r="AK60" s="259">
        <v>1</v>
      </c>
      <c r="AL60" s="257">
        <v>1</v>
      </c>
      <c r="AM60" s="78">
        <v>0</v>
      </c>
      <c r="AN60" s="14">
        <v>5</v>
      </c>
      <c r="AO60" s="257">
        <v>1</v>
      </c>
    </row>
    <row r="61" spans="1:41" ht="30">
      <c r="A61" s="197">
        <v>520076</v>
      </c>
      <c r="B61" s="178">
        <v>52</v>
      </c>
      <c r="C61" s="19" t="s">
        <v>99</v>
      </c>
      <c r="D61" s="12">
        <f t="shared" si="3"/>
        <v>5</v>
      </c>
      <c r="E61" s="259">
        <v>4</v>
      </c>
      <c r="F61" s="257">
        <v>0</v>
      </c>
      <c r="G61" s="257">
        <v>1</v>
      </c>
      <c r="H61" s="257">
        <v>0</v>
      </c>
      <c r="I61" s="257">
        <v>0</v>
      </c>
      <c r="J61" s="257">
        <v>0</v>
      </c>
      <c r="K61" s="257">
        <v>0</v>
      </c>
      <c r="L61" s="15">
        <v>1</v>
      </c>
      <c r="M61" s="177">
        <f t="shared" si="0"/>
        <v>20</v>
      </c>
      <c r="N61" s="257">
        <v>19</v>
      </c>
      <c r="O61" s="257">
        <v>0</v>
      </c>
      <c r="P61" s="257">
        <v>0</v>
      </c>
      <c r="Q61" s="257">
        <v>27</v>
      </c>
      <c r="R61" s="257">
        <v>11</v>
      </c>
      <c r="S61" s="257">
        <v>0</v>
      </c>
      <c r="T61" s="257">
        <v>4</v>
      </c>
      <c r="U61" s="257">
        <v>6</v>
      </c>
      <c r="V61" s="257">
        <v>0</v>
      </c>
      <c r="W61" s="257">
        <v>1</v>
      </c>
      <c r="X61" s="257">
        <v>0</v>
      </c>
      <c r="Y61" s="15">
        <v>1</v>
      </c>
      <c r="Z61" s="12">
        <f t="shared" si="1"/>
        <v>4</v>
      </c>
      <c r="AA61" s="259">
        <v>2</v>
      </c>
      <c r="AB61" s="257">
        <v>1</v>
      </c>
      <c r="AC61" s="257">
        <v>1</v>
      </c>
      <c r="AD61" s="15">
        <v>0</v>
      </c>
      <c r="AE61" s="16">
        <v>1</v>
      </c>
      <c r="AF61" s="257">
        <v>0</v>
      </c>
      <c r="AG61" s="257">
        <v>0</v>
      </c>
      <c r="AH61" s="252">
        <v>0</v>
      </c>
      <c r="AI61" s="17">
        <f t="shared" si="4"/>
        <v>1</v>
      </c>
      <c r="AJ61" s="12">
        <f t="shared" si="2"/>
        <v>1</v>
      </c>
      <c r="AK61" s="259">
        <v>1</v>
      </c>
      <c r="AL61" s="257">
        <v>0</v>
      </c>
      <c r="AM61" s="78">
        <v>0</v>
      </c>
      <c r="AN61" s="14">
        <v>1</v>
      </c>
      <c r="AO61" s="257">
        <v>1</v>
      </c>
    </row>
    <row r="62" spans="1:41" ht="30">
      <c r="A62" s="197">
        <v>520077</v>
      </c>
      <c r="B62" s="178">
        <v>53</v>
      </c>
      <c r="C62" s="19" t="s">
        <v>100</v>
      </c>
      <c r="D62" s="12">
        <f t="shared" si="3"/>
        <v>7</v>
      </c>
      <c r="E62" s="259">
        <v>4</v>
      </c>
      <c r="F62" s="257">
        <v>0</v>
      </c>
      <c r="G62" s="257">
        <v>1</v>
      </c>
      <c r="H62" s="257">
        <v>0</v>
      </c>
      <c r="I62" s="257">
        <v>0</v>
      </c>
      <c r="J62" s="257">
        <v>0</v>
      </c>
      <c r="K62" s="257">
        <v>0</v>
      </c>
      <c r="L62" s="15">
        <v>3</v>
      </c>
      <c r="M62" s="177">
        <f t="shared" si="0"/>
        <v>11</v>
      </c>
      <c r="N62" s="257">
        <v>9</v>
      </c>
      <c r="O62" s="257">
        <v>0</v>
      </c>
      <c r="P62" s="257">
        <v>0</v>
      </c>
      <c r="Q62" s="257">
        <v>24</v>
      </c>
      <c r="R62" s="257">
        <v>0</v>
      </c>
      <c r="S62" s="257">
        <v>0</v>
      </c>
      <c r="T62" s="257">
        <v>0</v>
      </c>
      <c r="U62" s="257">
        <v>0</v>
      </c>
      <c r="V62" s="257">
        <v>0</v>
      </c>
      <c r="W62" s="257">
        <v>2</v>
      </c>
      <c r="X62" s="257">
        <v>0</v>
      </c>
      <c r="Y62" s="15">
        <v>2</v>
      </c>
      <c r="Z62" s="12">
        <f t="shared" si="1"/>
        <v>7</v>
      </c>
      <c r="AA62" s="259">
        <v>0</v>
      </c>
      <c r="AB62" s="257">
        <v>0</v>
      </c>
      <c r="AC62" s="257">
        <v>7</v>
      </c>
      <c r="AD62" s="15">
        <v>0</v>
      </c>
      <c r="AE62" s="16">
        <v>1</v>
      </c>
      <c r="AF62" s="257">
        <v>0</v>
      </c>
      <c r="AG62" s="257">
        <v>0</v>
      </c>
      <c r="AH62" s="252">
        <v>0</v>
      </c>
      <c r="AI62" s="17">
        <f t="shared" si="4"/>
        <v>1</v>
      </c>
      <c r="AJ62" s="12">
        <f t="shared" si="2"/>
        <v>3</v>
      </c>
      <c r="AK62" s="259">
        <v>3</v>
      </c>
      <c r="AL62" s="257">
        <v>0</v>
      </c>
      <c r="AM62" s="78">
        <v>0</v>
      </c>
      <c r="AN62" s="14">
        <v>9</v>
      </c>
      <c r="AO62" s="257">
        <v>0</v>
      </c>
    </row>
    <row r="63" spans="1:41" ht="30">
      <c r="A63" s="197">
        <v>520078</v>
      </c>
      <c r="B63" s="178">
        <v>54</v>
      </c>
      <c r="C63" s="19" t="s">
        <v>101</v>
      </c>
      <c r="D63" s="12">
        <f t="shared" si="3"/>
        <v>104</v>
      </c>
      <c r="E63" s="259">
        <v>79</v>
      </c>
      <c r="F63" s="257">
        <v>3</v>
      </c>
      <c r="G63" s="257">
        <v>12</v>
      </c>
      <c r="H63" s="257">
        <v>0</v>
      </c>
      <c r="I63" s="257">
        <v>0</v>
      </c>
      <c r="J63" s="257">
        <v>0</v>
      </c>
      <c r="K63" s="257">
        <v>0</v>
      </c>
      <c r="L63" s="15">
        <v>25</v>
      </c>
      <c r="M63" s="177">
        <f t="shared" si="0"/>
        <v>67</v>
      </c>
      <c r="N63" s="257">
        <v>45</v>
      </c>
      <c r="O63" s="257">
        <v>0</v>
      </c>
      <c r="P63" s="257">
        <v>0</v>
      </c>
      <c r="Q63" s="257">
        <v>31</v>
      </c>
      <c r="R63" s="257">
        <v>7</v>
      </c>
      <c r="S63" s="257">
        <v>0</v>
      </c>
      <c r="T63" s="257">
        <v>0</v>
      </c>
      <c r="U63" s="257">
        <v>1</v>
      </c>
      <c r="V63" s="257">
        <v>0</v>
      </c>
      <c r="W63" s="257">
        <v>1</v>
      </c>
      <c r="X63" s="257">
        <v>0</v>
      </c>
      <c r="Y63" s="15">
        <v>22</v>
      </c>
      <c r="Z63" s="12">
        <f t="shared" si="1"/>
        <v>15</v>
      </c>
      <c r="AA63" s="259">
        <v>7</v>
      </c>
      <c r="AB63" s="257">
        <v>2</v>
      </c>
      <c r="AC63" s="257">
        <v>6</v>
      </c>
      <c r="AD63" s="15">
        <v>0</v>
      </c>
      <c r="AE63" s="16">
        <v>3</v>
      </c>
      <c r="AF63" s="257">
        <v>0</v>
      </c>
      <c r="AG63" s="257">
        <v>0</v>
      </c>
      <c r="AH63" s="252">
        <v>0</v>
      </c>
      <c r="AI63" s="17">
        <f t="shared" si="4"/>
        <v>3</v>
      </c>
      <c r="AJ63" s="12">
        <f t="shared" si="2"/>
        <v>4</v>
      </c>
      <c r="AK63" s="259">
        <v>4</v>
      </c>
      <c r="AL63" s="257">
        <v>1</v>
      </c>
      <c r="AM63" s="78">
        <v>0</v>
      </c>
      <c r="AN63" s="14">
        <v>12</v>
      </c>
      <c r="AO63" s="257">
        <v>1</v>
      </c>
    </row>
    <row r="64" spans="1:41" ht="30">
      <c r="A64" s="197">
        <v>520079</v>
      </c>
      <c r="B64" s="178">
        <v>55</v>
      </c>
      <c r="C64" s="19" t="s">
        <v>102</v>
      </c>
      <c r="D64" s="12">
        <f t="shared" si="3"/>
        <v>27</v>
      </c>
      <c r="E64" s="259">
        <v>12</v>
      </c>
      <c r="F64" s="257">
        <v>1</v>
      </c>
      <c r="G64" s="257">
        <v>3</v>
      </c>
      <c r="H64" s="257">
        <v>0</v>
      </c>
      <c r="I64" s="257">
        <v>0</v>
      </c>
      <c r="J64" s="257">
        <v>0</v>
      </c>
      <c r="K64" s="257">
        <v>0</v>
      </c>
      <c r="L64" s="15">
        <v>15</v>
      </c>
      <c r="M64" s="177">
        <f t="shared" si="0"/>
        <v>12</v>
      </c>
      <c r="N64" s="257">
        <v>8</v>
      </c>
      <c r="O64" s="257">
        <v>0</v>
      </c>
      <c r="P64" s="257">
        <v>0</v>
      </c>
      <c r="Q64" s="257">
        <v>19</v>
      </c>
      <c r="R64" s="257">
        <v>8</v>
      </c>
      <c r="S64" s="257">
        <v>0</v>
      </c>
      <c r="T64" s="257">
        <v>3</v>
      </c>
      <c r="U64" s="257">
        <v>0</v>
      </c>
      <c r="V64" s="257">
        <v>0</v>
      </c>
      <c r="W64" s="257">
        <v>1</v>
      </c>
      <c r="X64" s="257">
        <v>0</v>
      </c>
      <c r="Y64" s="15">
        <v>4</v>
      </c>
      <c r="Z64" s="12">
        <f t="shared" si="1"/>
        <v>9</v>
      </c>
      <c r="AA64" s="259">
        <v>2</v>
      </c>
      <c r="AB64" s="257">
        <v>1</v>
      </c>
      <c r="AC64" s="257">
        <v>6</v>
      </c>
      <c r="AD64" s="15">
        <v>0</v>
      </c>
      <c r="AE64" s="16">
        <v>2</v>
      </c>
      <c r="AF64" s="257">
        <v>0</v>
      </c>
      <c r="AG64" s="257">
        <v>0</v>
      </c>
      <c r="AH64" s="252">
        <v>0</v>
      </c>
      <c r="AI64" s="17">
        <f t="shared" si="4"/>
        <v>2</v>
      </c>
      <c r="AJ64" s="12">
        <f t="shared" si="2"/>
        <v>1</v>
      </c>
      <c r="AK64" s="259">
        <v>1</v>
      </c>
      <c r="AL64" s="257">
        <v>0</v>
      </c>
      <c r="AM64" s="78">
        <v>0</v>
      </c>
      <c r="AN64" s="14">
        <v>11</v>
      </c>
      <c r="AO64" s="257">
        <v>1</v>
      </c>
    </row>
    <row r="65" spans="1:41" ht="30">
      <c r="A65" s="197">
        <v>520080</v>
      </c>
      <c r="B65" s="178">
        <v>56</v>
      </c>
      <c r="C65" s="19" t="s">
        <v>103</v>
      </c>
      <c r="D65" s="12">
        <f t="shared" si="3"/>
        <v>4</v>
      </c>
      <c r="E65" s="259">
        <v>3</v>
      </c>
      <c r="F65" s="257">
        <v>0</v>
      </c>
      <c r="G65" s="257">
        <v>1</v>
      </c>
      <c r="H65" s="257">
        <v>0</v>
      </c>
      <c r="I65" s="257">
        <v>0</v>
      </c>
      <c r="J65" s="257">
        <v>0</v>
      </c>
      <c r="K65" s="257">
        <v>0</v>
      </c>
      <c r="L65" s="15">
        <v>1</v>
      </c>
      <c r="M65" s="177">
        <f t="shared" si="0"/>
        <v>2</v>
      </c>
      <c r="N65" s="257">
        <v>1</v>
      </c>
      <c r="O65" s="257">
        <v>0</v>
      </c>
      <c r="P65" s="257">
        <v>0</v>
      </c>
      <c r="Q65" s="257">
        <v>9</v>
      </c>
      <c r="R65" s="257">
        <v>7</v>
      </c>
      <c r="S65" s="257">
        <v>0</v>
      </c>
      <c r="T65" s="257">
        <v>0</v>
      </c>
      <c r="U65" s="257">
        <v>0</v>
      </c>
      <c r="V65" s="257">
        <v>0</v>
      </c>
      <c r="W65" s="257">
        <v>1</v>
      </c>
      <c r="X65" s="257">
        <v>0</v>
      </c>
      <c r="Y65" s="15">
        <v>1</v>
      </c>
      <c r="Z65" s="12">
        <f t="shared" si="1"/>
        <v>3</v>
      </c>
      <c r="AA65" s="259">
        <v>1</v>
      </c>
      <c r="AB65" s="257">
        <v>1</v>
      </c>
      <c r="AC65" s="257">
        <v>1</v>
      </c>
      <c r="AD65" s="15">
        <v>0</v>
      </c>
      <c r="AE65" s="16">
        <v>1</v>
      </c>
      <c r="AF65" s="257">
        <v>0</v>
      </c>
      <c r="AG65" s="257">
        <v>0</v>
      </c>
      <c r="AH65" s="252">
        <v>0</v>
      </c>
      <c r="AI65" s="17">
        <f t="shared" si="4"/>
        <v>1</v>
      </c>
      <c r="AJ65" s="12">
        <f t="shared" si="2"/>
        <v>2</v>
      </c>
      <c r="AK65" s="259">
        <v>2</v>
      </c>
      <c r="AL65" s="257">
        <v>0</v>
      </c>
      <c r="AM65" s="78">
        <v>0</v>
      </c>
      <c r="AN65" s="14">
        <v>1</v>
      </c>
      <c r="AO65" s="257">
        <v>1</v>
      </c>
    </row>
    <row r="66" spans="1:41" ht="30">
      <c r="A66" s="197">
        <v>520082</v>
      </c>
      <c r="B66" s="178">
        <v>57</v>
      </c>
      <c r="C66" s="19" t="s">
        <v>104</v>
      </c>
      <c r="D66" s="12">
        <f t="shared" si="3"/>
        <v>5</v>
      </c>
      <c r="E66" s="259">
        <v>4</v>
      </c>
      <c r="F66" s="257">
        <v>0</v>
      </c>
      <c r="G66" s="257">
        <v>1</v>
      </c>
      <c r="H66" s="257">
        <v>0</v>
      </c>
      <c r="I66" s="257">
        <v>0</v>
      </c>
      <c r="J66" s="257">
        <v>0</v>
      </c>
      <c r="K66" s="257">
        <v>0</v>
      </c>
      <c r="L66" s="15">
        <v>1</v>
      </c>
      <c r="M66" s="177">
        <f t="shared" si="0"/>
        <v>7</v>
      </c>
      <c r="N66" s="257">
        <v>6</v>
      </c>
      <c r="O66" s="257">
        <v>0</v>
      </c>
      <c r="P66" s="257">
        <v>0</v>
      </c>
      <c r="Q66" s="257">
        <v>24</v>
      </c>
      <c r="R66" s="257">
        <v>12</v>
      </c>
      <c r="S66" s="257">
        <v>0</v>
      </c>
      <c r="T66" s="257">
        <v>4</v>
      </c>
      <c r="U66" s="257">
        <v>8</v>
      </c>
      <c r="V66" s="257">
        <v>0</v>
      </c>
      <c r="W66" s="257">
        <v>1</v>
      </c>
      <c r="X66" s="257">
        <v>0</v>
      </c>
      <c r="Y66" s="15">
        <v>1</v>
      </c>
      <c r="Z66" s="12">
        <f t="shared" si="1"/>
        <v>5</v>
      </c>
      <c r="AA66" s="259">
        <v>1</v>
      </c>
      <c r="AB66" s="257">
        <v>1</v>
      </c>
      <c r="AC66" s="257">
        <v>3</v>
      </c>
      <c r="AD66" s="15">
        <v>0</v>
      </c>
      <c r="AE66" s="16">
        <v>2</v>
      </c>
      <c r="AF66" s="257">
        <v>0</v>
      </c>
      <c r="AG66" s="257">
        <v>0</v>
      </c>
      <c r="AH66" s="252">
        <v>0</v>
      </c>
      <c r="AI66" s="17">
        <f t="shared" si="4"/>
        <v>2</v>
      </c>
      <c r="AJ66" s="12">
        <f t="shared" si="2"/>
        <v>1</v>
      </c>
      <c r="AK66" s="259">
        <v>1</v>
      </c>
      <c r="AL66" s="257">
        <v>0</v>
      </c>
      <c r="AM66" s="78">
        <v>0</v>
      </c>
      <c r="AN66" s="14">
        <v>3</v>
      </c>
      <c r="AO66" s="257">
        <v>1</v>
      </c>
    </row>
    <row r="67" spans="1:41" ht="30">
      <c r="A67" s="197">
        <v>520084</v>
      </c>
      <c r="B67" s="178">
        <v>58</v>
      </c>
      <c r="C67" s="19" t="s">
        <v>105</v>
      </c>
      <c r="D67" s="12">
        <f t="shared" si="3"/>
        <v>14</v>
      </c>
      <c r="E67" s="259">
        <v>13</v>
      </c>
      <c r="F67" s="257">
        <v>0</v>
      </c>
      <c r="G67" s="257">
        <v>1</v>
      </c>
      <c r="H67" s="257">
        <v>0</v>
      </c>
      <c r="I67" s="257">
        <v>0</v>
      </c>
      <c r="J67" s="257">
        <v>0</v>
      </c>
      <c r="K67" s="257">
        <v>0</v>
      </c>
      <c r="L67" s="15">
        <v>1</v>
      </c>
      <c r="M67" s="177">
        <f t="shared" si="0"/>
        <v>17</v>
      </c>
      <c r="N67" s="257">
        <v>16</v>
      </c>
      <c r="O67" s="257">
        <v>3</v>
      </c>
      <c r="P67" s="257">
        <v>0</v>
      </c>
      <c r="Q67" s="257">
        <v>1</v>
      </c>
      <c r="R67" s="257">
        <v>1</v>
      </c>
      <c r="S67" s="257">
        <v>0</v>
      </c>
      <c r="T67" s="257">
        <v>0</v>
      </c>
      <c r="U67" s="257">
        <v>0</v>
      </c>
      <c r="V67" s="257">
        <v>0</v>
      </c>
      <c r="W67" s="257">
        <v>4</v>
      </c>
      <c r="X67" s="257">
        <v>0</v>
      </c>
      <c r="Y67" s="15">
        <v>1</v>
      </c>
      <c r="Z67" s="12">
        <f t="shared" si="1"/>
        <v>3</v>
      </c>
      <c r="AA67" s="259">
        <v>1</v>
      </c>
      <c r="AB67" s="257">
        <v>1</v>
      </c>
      <c r="AC67" s="257">
        <v>1</v>
      </c>
      <c r="AD67" s="15">
        <v>0</v>
      </c>
      <c r="AE67" s="16">
        <v>4</v>
      </c>
      <c r="AF67" s="257">
        <v>0</v>
      </c>
      <c r="AG67" s="257">
        <v>0</v>
      </c>
      <c r="AH67" s="252">
        <v>0</v>
      </c>
      <c r="AI67" s="17">
        <f t="shared" si="4"/>
        <v>4</v>
      </c>
      <c r="AJ67" s="12">
        <f t="shared" si="2"/>
        <v>2</v>
      </c>
      <c r="AK67" s="259">
        <v>2</v>
      </c>
      <c r="AL67" s="257">
        <v>0</v>
      </c>
      <c r="AM67" s="78">
        <v>0</v>
      </c>
      <c r="AN67" s="14">
        <v>3</v>
      </c>
      <c r="AO67" s="257">
        <v>1</v>
      </c>
    </row>
    <row r="68" spans="1:41" ht="30">
      <c r="A68" s="197">
        <v>520085</v>
      </c>
      <c r="B68" s="178">
        <v>59</v>
      </c>
      <c r="C68" s="19" t="s">
        <v>106</v>
      </c>
      <c r="D68" s="12">
        <f t="shared" si="3"/>
        <v>40</v>
      </c>
      <c r="E68" s="259">
        <v>34</v>
      </c>
      <c r="F68" s="257">
        <v>7</v>
      </c>
      <c r="G68" s="257">
        <v>1</v>
      </c>
      <c r="H68" s="257">
        <v>0</v>
      </c>
      <c r="I68" s="257">
        <v>0</v>
      </c>
      <c r="J68" s="257">
        <v>0</v>
      </c>
      <c r="K68" s="257">
        <v>0</v>
      </c>
      <c r="L68" s="15">
        <v>6</v>
      </c>
      <c r="M68" s="177">
        <f t="shared" si="0"/>
        <v>43</v>
      </c>
      <c r="N68" s="257">
        <v>40</v>
      </c>
      <c r="O68" s="257">
        <v>0</v>
      </c>
      <c r="P68" s="257">
        <v>0</v>
      </c>
      <c r="Q68" s="257">
        <v>1</v>
      </c>
      <c r="R68" s="257">
        <v>17</v>
      </c>
      <c r="S68" s="257">
        <v>0</v>
      </c>
      <c r="T68" s="257">
        <v>0</v>
      </c>
      <c r="U68" s="257">
        <v>0</v>
      </c>
      <c r="V68" s="257">
        <v>0</v>
      </c>
      <c r="W68" s="257">
        <v>5</v>
      </c>
      <c r="X68" s="257">
        <v>0</v>
      </c>
      <c r="Y68" s="15">
        <v>3</v>
      </c>
      <c r="Z68" s="12">
        <f t="shared" si="1"/>
        <v>17</v>
      </c>
      <c r="AA68" s="259">
        <v>6</v>
      </c>
      <c r="AB68" s="257">
        <v>2</v>
      </c>
      <c r="AC68" s="257">
        <v>9</v>
      </c>
      <c r="AD68" s="15">
        <v>0</v>
      </c>
      <c r="AE68" s="16">
        <v>3</v>
      </c>
      <c r="AF68" s="257">
        <v>0</v>
      </c>
      <c r="AG68" s="257">
        <v>0</v>
      </c>
      <c r="AH68" s="252">
        <v>0</v>
      </c>
      <c r="AI68" s="17">
        <f t="shared" si="4"/>
        <v>3</v>
      </c>
      <c r="AJ68" s="12">
        <f t="shared" si="2"/>
        <v>2</v>
      </c>
      <c r="AK68" s="259">
        <v>2</v>
      </c>
      <c r="AL68" s="257">
        <v>1</v>
      </c>
      <c r="AM68" s="78">
        <v>0</v>
      </c>
      <c r="AN68" s="14">
        <v>12</v>
      </c>
      <c r="AO68" s="257">
        <v>1</v>
      </c>
    </row>
    <row r="69" spans="1:41" ht="30">
      <c r="A69" s="197">
        <v>520087</v>
      </c>
      <c r="B69" s="178">
        <v>60</v>
      </c>
      <c r="C69" s="19" t="s">
        <v>107</v>
      </c>
      <c r="D69" s="12">
        <f t="shared" si="3"/>
        <v>41</v>
      </c>
      <c r="E69" s="259">
        <v>31</v>
      </c>
      <c r="F69" s="257">
        <v>3</v>
      </c>
      <c r="G69" s="257">
        <v>5</v>
      </c>
      <c r="H69" s="257">
        <v>0</v>
      </c>
      <c r="I69" s="257">
        <v>0</v>
      </c>
      <c r="J69" s="257">
        <v>0</v>
      </c>
      <c r="K69" s="257">
        <v>0</v>
      </c>
      <c r="L69" s="15">
        <v>10</v>
      </c>
      <c r="M69" s="177">
        <f t="shared" si="0"/>
        <v>32</v>
      </c>
      <c r="N69" s="257">
        <v>26</v>
      </c>
      <c r="O69" s="257">
        <v>0</v>
      </c>
      <c r="P69" s="257">
        <v>0</v>
      </c>
      <c r="Q69" s="257">
        <v>46</v>
      </c>
      <c r="R69" s="257">
        <v>19</v>
      </c>
      <c r="S69" s="257">
        <v>0</v>
      </c>
      <c r="T69" s="257">
        <v>7</v>
      </c>
      <c r="U69" s="257">
        <v>1</v>
      </c>
      <c r="V69" s="257">
        <v>0</v>
      </c>
      <c r="W69" s="257">
        <v>3</v>
      </c>
      <c r="X69" s="257">
        <v>0</v>
      </c>
      <c r="Y69" s="15">
        <v>6</v>
      </c>
      <c r="Z69" s="12">
        <f t="shared" si="1"/>
        <v>15</v>
      </c>
      <c r="AA69" s="259">
        <v>7</v>
      </c>
      <c r="AB69" s="257">
        <v>2</v>
      </c>
      <c r="AC69" s="257">
        <v>6</v>
      </c>
      <c r="AD69" s="15">
        <v>0</v>
      </c>
      <c r="AE69" s="16">
        <v>5</v>
      </c>
      <c r="AF69" s="257">
        <v>0</v>
      </c>
      <c r="AG69" s="257">
        <v>0</v>
      </c>
      <c r="AH69" s="252">
        <v>2</v>
      </c>
      <c r="AI69" s="17">
        <f t="shared" si="4"/>
        <v>7</v>
      </c>
      <c r="AJ69" s="12">
        <f t="shared" si="2"/>
        <v>2</v>
      </c>
      <c r="AK69" s="259">
        <v>2</v>
      </c>
      <c r="AL69" s="257">
        <v>0</v>
      </c>
      <c r="AM69" s="78">
        <v>0</v>
      </c>
      <c r="AN69" s="14">
        <v>12</v>
      </c>
      <c r="AO69" s="257">
        <v>1</v>
      </c>
    </row>
    <row r="70" spans="1:41" ht="30">
      <c r="A70" s="197">
        <v>520086</v>
      </c>
      <c r="B70" s="178">
        <v>61</v>
      </c>
      <c r="C70" s="19" t="s">
        <v>108</v>
      </c>
      <c r="D70" s="12">
        <f t="shared" si="3"/>
        <v>7</v>
      </c>
      <c r="E70" s="259">
        <v>5</v>
      </c>
      <c r="F70" s="257">
        <v>1</v>
      </c>
      <c r="G70" s="257">
        <v>1</v>
      </c>
      <c r="H70" s="257">
        <v>0</v>
      </c>
      <c r="I70" s="257">
        <v>0</v>
      </c>
      <c r="J70" s="257">
        <v>0</v>
      </c>
      <c r="K70" s="257">
        <v>0</v>
      </c>
      <c r="L70" s="15">
        <v>2</v>
      </c>
      <c r="M70" s="177">
        <f t="shared" si="0"/>
        <v>3</v>
      </c>
      <c r="N70" s="257">
        <v>1</v>
      </c>
      <c r="O70" s="257">
        <v>0</v>
      </c>
      <c r="P70" s="257">
        <v>0</v>
      </c>
      <c r="Q70" s="257">
        <v>24</v>
      </c>
      <c r="R70" s="257">
        <v>11</v>
      </c>
      <c r="S70" s="257">
        <v>0</v>
      </c>
      <c r="T70" s="257">
        <v>3</v>
      </c>
      <c r="U70" s="257">
        <v>0</v>
      </c>
      <c r="V70" s="257">
        <v>0</v>
      </c>
      <c r="W70" s="257">
        <v>1</v>
      </c>
      <c r="X70" s="257">
        <v>0</v>
      </c>
      <c r="Y70" s="15">
        <v>2</v>
      </c>
      <c r="Z70" s="12">
        <f t="shared" si="1"/>
        <v>3</v>
      </c>
      <c r="AA70" s="259">
        <v>1</v>
      </c>
      <c r="AB70" s="257">
        <v>1</v>
      </c>
      <c r="AC70" s="257">
        <v>1</v>
      </c>
      <c r="AD70" s="15">
        <v>0</v>
      </c>
      <c r="AE70" s="16">
        <v>2</v>
      </c>
      <c r="AF70" s="257">
        <v>0</v>
      </c>
      <c r="AG70" s="257">
        <v>0</v>
      </c>
      <c r="AH70" s="252">
        <v>0</v>
      </c>
      <c r="AI70" s="17">
        <f t="shared" si="4"/>
        <v>2</v>
      </c>
      <c r="AJ70" s="12">
        <f t="shared" si="2"/>
        <v>2</v>
      </c>
      <c r="AK70" s="259">
        <v>2</v>
      </c>
      <c r="AL70" s="257">
        <v>0</v>
      </c>
      <c r="AM70" s="78">
        <v>0</v>
      </c>
      <c r="AN70" s="14">
        <v>1</v>
      </c>
      <c r="AO70" s="257">
        <v>1</v>
      </c>
    </row>
    <row r="71" spans="1:41" ht="30.75" thickBot="1">
      <c r="A71" s="197">
        <v>520088</v>
      </c>
      <c r="B71" s="178">
        <v>62</v>
      </c>
      <c r="C71" s="19" t="s">
        <v>109</v>
      </c>
      <c r="D71" s="22">
        <f t="shared" si="3"/>
        <v>46</v>
      </c>
      <c r="E71" s="259">
        <v>43</v>
      </c>
      <c r="F71" s="257">
        <v>3</v>
      </c>
      <c r="G71" s="257">
        <v>1</v>
      </c>
      <c r="H71" s="257">
        <v>0</v>
      </c>
      <c r="I71" s="257">
        <v>0</v>
      </c>
      <c r="J71" s="257">
        <v>0</v>
      </c>
      <c r="K71" s="257">
        <v>1</v>
      </c>
      <c r="L71" s="15">
        <v>2</v>
      </c>
      <c r="M71" s="183">
        <f t="shared" si="0"/>
        <v>9</v>
      </c>
      <c r="N71" s="257">
        <v>6</v>
      </c>
      <c r="O71" s="257">
        <v>2</v>
      </c>
      <c r="P71" s="257">
        <v>0</v>
      </c>
      <c r="Q71" s="257">
        <v>1</v>
      </c>
      <c r="R71" s="257">
        <v>1</v>
      </c>
      <c r="S71" s="257">
        <v>0</v>
      </c>
      <c r="T71" s="257">
        <v>5</v>
      </c>
      <c r="U71" s="257">
        <v>1</v>
      </c>
      <c r="V71" s="257">
        <v>0</v>
      </c>
      <c r="W71" s="257">
        <v>4</v>
      </c>
      <c r="X71" s="257">
        <v>0</v>
      </c>
      <c r="Y71" s="15">
        <v>3</v>
      </c>
      <c r="Z71" s="22">
        <f t="shared" si="1"/>
        <v>4</v>
      </c>
      <c r="AA71" s="259">
        <v>2</v>
      </c>
      <c r="AB71" s="257">
        <v>1</v>
      </c>
      <c r="AC71" s="257">
        <v>1</v>
      </c>
      <c r="AD71" s="15">
        <v>0</v>
      </c>
      <c r="AE71" s="16">
        <v>1</v>
      </c>
      <c r="AF71" s="257">
        <v>0</v>
      </c>
      <c r="AG71" s="257">
        <v>1</v>
      </c>
      <c r="AH71" s="252">
        <v>0</v>
      </c>
      <c r="AI71" s="28">
        <f t="shared" si="4"/>
        <v>1</v>
      </c>
      <c r="AJ71" s="22">
        <f t="shared" si="2"/>
        <v>1</v>
      </c>
      <c r="AK71" s="259">
        <v>1</v>
      </c>
      <c r="AL71" s="257">
        <v>1</v>
      </c>
      <c r="AM71" s="78">
        <v>0</v>
      </c>
      <c r="AN71" s="14">
        <v>3</v>
      </c>
      <c r="AO71" s="257">
        <v>1</v>
      </c>
    </row>
    <row r="72" spans="1:41" ht="29.25" thickBot="1">
      <c r="A72" s="200" t="s">
        <v>342</v>
      </c>
      <c r="B72" s="139"/>
      <c r="C72" s="130" t="s">
        <v>343</v>
      </c>
      <c r="D72" s="131">
        <f>SUM(D8:D71)-D14-D44</f>
        <v>7641</v>
      </c>
      <c r="E72" s="132">
        <f t="shared" ref="E72:AO72" si="9">SUM(E8:E71)-E14-E44</f>
        <v>6668</v>
      </c>
      <c r="F72" s="133">
        <f t="shared" si="9"/>
        <v>643</v>
      </c>
      <c r="G72" s="133">
        <f t="shared" si="9"/>
        <v>822</v>
      </c>
      <c r="H72" s="133">
        <f t="shared" si="9"/>
        <v>0</v>
      </c>
      <c r="I72" s="133">
        <f t="shared" si="9"/>
        <v>0</v>
      </c>
      <c r="J72" s="133">
        <f t="shared" si="9"/>
        <v>0</v>
      </c>
      <c r="K72" s="133">
        <f t="shared" si="9"/>
        <v>180</v>
      </c>
      <c r="L72" s="134">
        <f t="shared" si="9"/>
        <v>793</v>
      </c>
      <c r="M72" s="135">
        <f t="shared" si="9"/>
        <v>5934</v>
      </c>
      <c r="N72" s="133">
        <f t="shared" si="9"/>
        <v>4772</v>
      </c>
      <c r="O72" s="133">
        <f t="shared" si="9"/>
        <v>261</v>
      </c>
      <c r="P72" s="133">
        <f t="shared" si="9"/>
        <v>57</v>
      </c>
      <c r="Q72" s="133">
        <f t="shared" si="9"/>
        <v>1531</v>
      </c>
      <c r="R72" s="133">
        <f t="shared" si="9"/>
        <v>602</v>
      </c>
      <c r="S72" s="133">
        <f t="shared" si="9"/>
        <v>0</v>
      </c>
      <c r="T72" s="133">
        <f t="shared" si="9"/>
        <v>89</v>
      </c>
      <c r="U72" s="133">
        <f t="shared" si="9"/>
        <v>239</v>
      </c>
      <c r="V72" s="133">
        <f t="shared" si="9"/>
        <v>0</v>
      </c>
      <c r="W72" s="133">
        <f t="shared" si="9"/>
        <v>477</v>
      </c>
      <c r="X72" s="133">
        <f t="shared" si="9"/>
        <v>3</v>
      </c>
      <c r="Y72" s="134">
        <f t="shared" si="9"/>
        <v>1159</v>
      </c>
      <c r="Z72" s="131">
        <f t="shared" si="9"/>
        <v>3282</v>
      </c>
      <c r="AA72" s="132">
        <f t="shared" si="9"/>
        <v>1732</v>
      </c>
      <c r="AB72" s="133">
        <f t="shared" si="9"/>
        <v>90</v>
      </c>
      <c r="AC72" s="133">
        <f t="shared" si="9"/>
        <v>747</v>
      </c>
      <c r="AD72" s="134">
        <f t="shared" si="9"/>
        <v>713</v>
      </c>
      <c r="AE72" s="135">
        <f t="shared" si="9"/>
        <v>676</v>
      </c>
      <c r="AF72" s="133">
        <f t="shared" si="9"/>
        <v>1</v>
      </c>
      <c r="AG72" s="133">
        <f t="shared" si="9"/>
        <v>49</v>
      </c>
      <c r="AH72" s="133">
        <f t="shared" si="9"/>
        <v>9</v>
      </c>
      <c r="AI72" s="136">
        <f t="shared" si="9"/>
        <v>685</v>
      </c>
      <c r="AJ72" s="131">
        <f t="shared" si="9"/>
        <v>277</v>
      </c>
      <c r="AK72" s="132">
        <f t="shared" si="9"/>
        <v>277</v>
      </c>
      <c r="AL72" s="133">
        <f t="shared" si="9"/>
        <v>22</v>
      </c>
      <c r="AM72" s="137">
        <f t="shared" si="9"/>
        <v>0</v>
      </c>
      <c r="AN72" s="135">
        <f t="shared" si="9"/>
        <v>1711</v>
      </c>
      <c r="AO72" s="133">
        <f t="shared" si="9"/>
        <v>47</v>
      </c>
    </row>
    <row r="73" spans="1:41" ht="45">
      <c r="A73" s="197">
        <v>520090</v>
      </c>
      <c r="B73" s="178">
        <v>63</v>
      </c>
      <c r="C73" s="19" t="s">
        <v>110</v>
      </c>
      <c r="D73" s="21">
        <f t="shared" ref="D73:D136" si="10">E73+H73+J73+K73+L73</f>
        <v>0</v>
      </c>
      <c r="E73" s="259">
        <v>0</v>
      </c>
      <c r="F73" s="257">
        <v>0</v>
      </c>
      <c r="G73" s="257">
        <v>0</v>
      </c>
      <c r="H73" s="257">
        <v>0</v>
      </c>
      <c r="I73" s="257">
        <v>0</v>
      </c>
      <c r="J73" s="257">
        <v>0</v>
      </c>
      <c r="K73" s="257">
        <v>0</v>
      </c>
      <c r="L73" s="15">
        <v>0</v>
      </c>
      <c r="M73" s="14">
        <f t="shared" ref="M73:M136" si="11">N73+X73+Y73</f>
        <v>0</v>
      </c>
      <c r="N73" s="257">
        <v>0</v>
      </c>
      <c r="O73" s="257">
        <v>0</v>
      </c>
      <c r="P73" s="257">
        <v>0</v>
      </c>
      <c r="Q73" s="257">
        <v>0</v>
      </c>
      <c r="R73" s="257">
        <v>0</v>
      </c>
      <c r="S73" s="257">
        <v>0</v>
      </c>
      <c r="T73" s="257">
        <v>0</v>
      </c>
      <c r="U73" s="257">
        <v>0</v>
      </c>
      <c r="V73" s="257">
        <v>0</v>
      </c>
      <c r="W73" s="257">
        <v>0</v>
      </c>
      <c r="X73" s="257">
        <v>0</v>
      </c>
      <c r="Y73" s="15">
        <v>0</v>
      </c>
      <c r="Z73" s="21">
        <f t="shared" ref="Z73:Z136" si="12">AA73+AB73+AC73+AD73</f>
        <v>126</v>
      </c>
      <c r="AA73" s="259">
        <v>0</v>
      </c>
      <c r="AB73" s="257">
        <v>0</v>
      </c>
      <c r="AC73" s="257">
        <v>126</v>
      </c>
      <c r="AD73" s="15">
        <v>0</v>
      </c>
      <c r="AE73" s="16">
        <v>271</v>
      </c>
      <c r="AF73" s="257">
        <v>0</v>
      </c>
      <c r="AG73" s="257">
        <v>2</v>
      </c>
      <c r="AH73" s="252">
        <v>0</v>
      </c>
      <c r="AI73" s="17">
        <f t="shared" si="4"/>
        <v>271</v>
      </c>
      <c r="AJ73" s="21">
        <f t="shared" ref="AJ73:AJ136" si="13">AK73+AM73</f>
        <v>34</v>
      </c>
      <c r="AK73" s="259">
        <v>34</v>
      </c>
      <c r="AL73" s="257">
        <v>4</v>
      </c>
      <c r="AM73" s="78">
        <v>0</v>
      </c>
      <c r="AN73" s="14">
        <v>0</v>
      </c>
      <c r="AO73" s="257">
        <v>0</v>
      </c>
    </row>
    <row r="74" spans="1:41" ht="45">
      <c r="A74" s="197">
        <v>520091</v>
      </c>
      <c r="B74" s="178">
        <v>64</v>
      </c>
      <c r="C74" s="19" t="s">
        <v>111</v>
      </c>
      <c r="D74" s="12">
        <f t="shared" si="10"/>
        <v>3801</v>
      </c>
      <c r="E74" s="259">
        <v>3801</v>
      </c>
      <c r="F74" s="257">
        <v>262</v>
      </c>
      <c r="G74" s="257">
        <v>537</v>
      </c>
      <c r="H74" s="257">
        <v>0</v>
      </c>
      <c r="I74" s="257">
        <v>0</v>
      </c>
      <c r="J74" s="257">
        <v>0</v>
      </c>
      <c r="K74" s="257">
        <v>0</v>
      </c>
      <c r="L74" s="15">
        <v>0</v>
      </c>
      <c r="M74" s="177">
        <f t="shared" si="11"/>
        <v>1794</v>
      </c>
      <c r="N74" s="257">
        <v>1794</v>
      </c>
      <c r="O74" s="257">
        <v>0</v>
      </c>
      <c r="P74" s="257">
        <v>0</v>
      </c>
      <c r="Q74" s="257">
        <v>128</v>
      </c>
      <c r="R74" s="257">
        <v>40</v>
      </c>
      <c r="S74" s="257">
        <v>0</v>
      </c>
      <c r="T74" s="257">
        <v>14</v>
      </c>
      <c r="U74" s="257">
        <v>0</v>
      </c>
      <c r="V74" s="257">
        <v>0</v>
      </c>
      <c r="W74" s="257">
        <v>306</v>
      </c>
      <c r="X74" s="257">
        <v>0</v>
      </c>
      <c r="Y74" s="15">
        <v>0</v>
      </c>
      <c r="Z74" s="12">
        <f t="shared" si="12"/>
        <v>920</v>
      </c>
      <c r="AA74" s="259">
        <v>920</v>
      </c>
      <c r="AB74" s="257">
        <v>0</v>
      </c>
      <c r="AC74" s="257">
        <v>0</v>
      </c>
      <c r="AD74" s="15">
        <v>0</v>
      </c>
      <c r="AE74" s="16">
        <v>0</v>
      </c>
      <c r="AF74" s="257">
        <v>0</v>
      </c>
      <c r="AG74" s="257">
        <v>0</v>
      </c>
      <c r="AH74" s="252">
        <v>0</v>
      </c>
      <c r="AI74" s="17">
        <f t="shared" ref="AI74:AI137" si="14">AE74+AH74</f>
        <v>0</v>
      </c>
      <c r="AJ74" s="12">
        <f t="shared" si="13"/>
        <v>83</v>
      </c>
      <c r="AK74" s="259">
        <v>83</v>
      </c>
      <c r="AL74" s="257">
        <v>0</v>
      </c>
      <c r="AM74" s="78">
        <v>0</v>
      </c>
      <c r="AN74" s="14">
        <v>0</v>
      </c>
      <c r="AO74" s="257">
        <v>0</v>
      </c>
    </row>
    <row r="75" spans="1:41" ht="45">
      <c r="A75" s="197">
        <v>520092</v>
      </c>
      <c r="B75" s="178">
        <v>65</v>
      </c>
      <c r="C75" s="19" t="s">
        <v>112</v>
      </c>
      <c r="D75" s="12">
        <f t="shared" si="10"/>
        <v>9391</v>
      </c>
      <c r="E75" s="259">
        <v>9391</v>
      </c>
      <c r="F75" s="257">
        <v>3651</v>
      </c>
      <c r="G75" s="257">
        <v>28</v>
      </c>
      <c r="H75" s="257">
        <v>0</v>
      </c>
      <c r="I75" s="257">
        <v>0</v>
      </c>
      <c r="J75" s="257">
        <v>0</v>
      </c>
      <c r="K75" s="257">
        <v>0</v>
      </c>
      <c r="L75" s="15">
        <v>0</v>
      </c>
      <c r="M75" s="177">
        <f t="shared" si="11"/>
        <v>5665</v>
      </c>
      <c r="N75" s="257">
        <v>5665</v>
      </c>
      <c r="O75" s="257">
        <v>0</v>
      </c>
      <c r="P75" s="257">
        <v>0</v>
      </c>
      <c r="Q75" s="257">
        <v>92</v>
      </c>
      <c r="R75" s="257">
        <v>38</v>
      </c>
      <c r="S75" s="257">
        <v>0</v>
      </c>
      <c r="T75" s="257">
        <v>0</v>
      </c>
      <c r="U75" s="257">
        <v>0</v>
      </c>
      <c r="V75" s="257">
        <v>0</v>
      </c>
      <c r="W75" s="257">
        <v>384</v>
      </c>
      <c r="X75" s="257">
        <v>0</v>
      </c>
      <c r="Y75" s="15">
        <v>0</v>
      </c>
      <c r="Z75" s="12">
        <f t="shared" si="12"/>
        <v>1706</v>
      </c>
      <c r="AA75" s="259">
        <v>1676</v>
      </c>
      <c r="AB75" s="257">
        <v>0</v>
      </c>
      <c r="AC75" s="257">
        <v>30</v>
      </c>
      <c r="AD75" s="15">
        <v>0</v>
      </c>
      <c r="AE75" s="16">
        <v>94</v>
      </c>
      <c r="AF75" s="257">
        <v>0</v>
      </c>
      <c r="AG75" s="257">
        <v>0</v>
      </c>
      <c r="AH75" s="252">
        <v>0</v>
      </c>
      <c r="AI75" s="17">
        <f t="shared" si="14"/>
        <v>94</v>
      </c>
      <c r="AJ75" s="12">
        <f t="shared" si="13"/>
        <v>68</v>
      </c>
      <c r="AK75" s="259">
        <v>68</v>
      </c>
      <c r="AL75" s="257">
        <v>0</v>
      </c>
      <c r="AM75" s="78">
        <v>0</v>
      </c>
      <c r="AN75" s="14">
        <v>0</v>
      </c>
      <c r="AO75" s="257">
        <v>0</v>
      </c>
    </row>
    <row r="76" spans="1:41" ht="45">
      <c r="A76" s="197">
        <v>520093</v>
      </c>
      <c r="B76" s="178">
        <v>66</v>
      </c>
      <c r="C76" s="19" t="s">
        <v>113</v>
      </c>
      <c r="D76" s="12">
        <f t="shared" si="10"/>
        <v>10361</v>
      </c>
      <c r="E76" s="259">
        <v>10115</v>
      </c>
      <c r="F76" s="257">
        <v>849</v>
      </c>
      <c r="G76" s="257">
        <v>2061</v>
      </c>
      <c r="H76" s="257">
        <v>0</v>
      </c>
      <c r="I76" s="257">
        <v>0</v>
      </c>
      <c r="J76" s="257">
        <v>0</v>
      </c>
      <c r="K76" s="257">
        <v>0</v>
      </c>
      <c r="L76" s="15">
        <v>246</v>
      </c>
      <c r="M76" s="177">
        <f t="shared" si="11"/>
        <v>14392</v>
      </c>
      <c r="N76" s="257">
        <v>13760</v>
      </c>
      <c r="O76" s="257">
        <v>0</v>
      </c>
      <c r="P76" s="257">
        <v>0</v>
      </c>
      <c r="Q76" s="257">
        <v>74</v>
      </c>
      <c r="R76" s="257">
        <v>51</v>
      </c>
      <c r="S76" s="257">
        <v>0</v>
      </c>
      <c r="T76" s="257">
        <v>0</v>
      </c>
      <c r="U76" s="257">
        <v>0</v>
      </c>
      <c r="V76" s="257">
        <v>0</v>
      </c>
      <c r="W76" s="257">
        <v>977</v>
      </c>
      <c r="X76" s="257">
        <v>0</v>
      </c>
      <c r="Y76" s="15">
        <v>632</v>
      </c>
      <c r="Z76" s="12">
        <f t="shared" si="12"/>
        <v>2485</v>
      </c>
      <c r="AA76" s="259">
        <v>1894</v>
      </c>
      <c r="AB76" s="257">
        <v>3</v>
      </c>
      <c r="AC76" s="257">
        <v>0</v>
      </c>
      <c r="AD76" s="15">
        <v>588</v>
      </c>
      <c r="AE76" s="16">
        <v>0</v>
      </c>
      <c r="AF76" s="257">
        <v>0</v>
      </c>
      <c r="AG76" s="257">
        <v>0</v>
      </c>
      <c r="AH76" s="252">
        <v>0</v>
      </c>
      <c r="AI76" s="17">
        <f t="shared" si="14"/>
        <v>0</v>
      </c>
      <c r="AJ76" s="12">
        <f t="shared" si="13"/>
        <v>290</v>
      </c>
      <c r="AK76" s="259">
        <v>290</v>
      </c>
      <c r="AL76" s="257">
        <v>0</v>
      </c>
      <c r="AM76" s="78">
        <v>0</v>
      </c>
      <c r="AN76" s="14">
        <v>0</v>
      </c>
      <c r="AO76" s="257">
        <v>0</v>
      </c>
    </row>
    <row r="77" spans="1:41" ht="45">
      <c r="A77" s="197">
        <v>520094</v>
      </c>
      <c r="B77" s="178">
        <v>67</v>
      </c>
      <c r="C77" s="30" t="s">
        <v>114</v>
      </c>
      <c r="D77" s="12">
        <f t="shared" si="10"/>
        <v>12623</v>
      </c>
      <c r="E77" s="259">
        <v>11294</v>
      </c>
      <c r="F77" s="257">
        <v>1559</v>
      </c>
      <c r="G77" s="257">
        <v>827</v>
      </c>
      <c r="H77" s="257">
        <v>269</v>
      </c>
      <c r="I77" s="257">
        <v>0</v>
      </c>
      <c r="J77" s="257">
        <v>0</v>
      </c>
      <c r="K77" s="257">
        <v>805</v>
      </c>
      <c r="L77" s="15">
        <v>255</v>
      </c>
      <c r="M77" s="177">
        <f t="shared" si="11"/>
        <v>8108</v>
      </c>
      <c r="N77" s="257">
        <v>7286</v>
      </c>
      <c r="O77" s="257">
        <v>164</v>
      </c>
      <c r="P77" s="257">
        <v>0</v>
      </c>
      <c r="Q77" s="257">
        <v>381</v>
      </c>
      <c r="R77" s="257">
        <v>259</v>
      </c>
      <c r="S77" s="257">
        <v>0</v>
      </c>
      <c r="T77" s="257">
        <v>0</v>
      </c>
      <c r="U77" s="257">
        <v>25</v>
      </c>
      <c r="V77" s="257">
        <v>0</v>
      </c>
      <c r="W77" s="257">
        <v>689</v>
      </c>
      <c r="X77" s="257">
        <v>0</v>
      </c>
      <c r="Y77" s="15">
        <v>822</v>
      </c>
      <c r="Z77" s="12">
        <f t="shared" si="12"/>
        <v>2256</v>
      </c>
      <c r="AA77" s="259">
        <v>672</v>
      </c>
      <c r="AB77" s="257">
        <v>5</v>
      </c>
      <c r="AC77" s="257">
        <v>1579</v>
      </c>
      <c r="AD77" s="15">
        <v>0</v>
      </c>
      <c r="AE77" s="16">
        <v>885</v>
      </c>
      <c r="AF77" s="257">
        <v>2</v>
      </c>
      <c r="AG77" s="257">
        <v>0</v>
      </c>
      <c r="AH77" s="252">
        <v>114</v>
      </c>
      <c r="AI77" s="17">
        <f t="shared" si="14"/>
        <v>999</v>
      </c>
      <c r="AJ77" s="12">
        <f t="shared" si="13"/>
        <v>134</v>
      </c>
      <c r="AK77" s="259">
        <v>134</v>
      </c>
      <c r="AL77" s="257">
        <v>0</v>
      </c>
      <c r="AM77" s="78">
        <v>0</v>
      </c>
      <c r="AN77" s="14">
        <v>0</v>
      </c>
      <c r="AO77" s="257">
        <v>0</v>
      </c>
    </row>
    <row r="78" spans="1:41" ht="45">
      <c r="A78" s="197">
        <v>520100</v>
      </c>
      <c r="B78" s="178">
        <v>68</v>
      </c>
      <c r="C78" s="19" t="s">
        <v>115</v>
      </c>
      <c r="D78" s="12">
        <f t="shared" si="10"/>
        <v>0</v>
      </c>
      <c r="E78" s="259">
        <v>0</v>
      </c>
      <c r="F78" s="257">
        <v>0</v>
      </c>
      <c r="G78" s="257">
        <v>0</v>
      </c>
      <c r="H78" s="257">
        <v>0</v>
      </c>
      <c r="I78" s="257">
        <v>0</v>
      </c>
      <c r="J78" s="257">
        <v>0</v>
      </c>
      <c r="K78" s="257">
        <v>0</v>
      </c>
      <c r="L78" s="15">
        <v>0</v>
      </c>
      <c r="M78" s="177">
        <f t="shared" si="11"/>
        <v>0</v>
      </c>
      <c r="N78" s="257">
        <v>0</v>
      </c>
      <c r="O78" s="257">
        <v>267</v>
      </c>
      <c r="P78" s="257">
        <v>98</v>
      </c>
      <c r="Q78" s="257">
        <v>0</v>
      </c>
      <c r="R78" s="257">
        <v>0</v>
      </c>
      <c r="S78" s="257">
        <v>0</v>
      </c>
      <c r="T78" s="257">
        <v>0</v>
      </c>
      <c r="U78" s="257">
        <v>0</v>
      </c>
      <c r="V78" s="257">
        <v>0</v>
      </c>
      <c r="W78" s="257">
        <v>0</v>
      </c>
      <c r="X78" s="257">
        <v>0</v>
      </c>
      <c r="Y78" s="15">
        <v>0</v>
      </c>
      <c r="Z78" s="12">
        <f t="shared" si="12"/>
        <v>820</v>
      </c>
      <c r="AA78" s="259">
        <v>0</v>
      </c>
      <c r="AB78" s="257">
        <v>0</v>
      </c>
      <c r="AC78" s="257">
        <v>820</v>
      </c>
      <c r="AD78" s="15">
        <v>0</v>
      </c>
      <c r="AE78" s="16">
        <v>1348</v>
      </c>
      <c r="AF78" s="257">
        <v>65</v>
      </c>
      <c r="AG78" s="257">
        <v>0</v>
      </c>
      <c r="AH78" s="252">
        <v>39</v>
      </c>
      <c r="AI78" s="17">
        <f t="shared" si="14"/>
        <v>1387</v>
      </c>
      <c r="AJ78" s="12">
        <f t="shared" si="13"/>
        <v>156</v>
      </c>
      <c r="AK78" s="259">
        <v>156</v>
      </c>
      <c r="AL78" s="257">
        <v>0</v>
      </c>
      <c r="AM78" s="78">
        <v>0</v>
      </c>
      <c r="AN78" s="14">
        <v>0</v>
      </c>
      <c r="AO78" s="257">
        <v>0</v>
      </c>
    </row>
    <row r="79" spans="1:41" ht="45">
      <c r="A79" s="197">
        <v>520101</v>
      </c>
      <c r="B79" s="178">
        <v>69</v>
      </c>
      <c r="C79" s="19" t="s">
        <v>116</v>
      </c>
      <c r="D79" s="12">
        <f t="shared" si="10"/>
        <v>937</v>
      </c>
      <c r="E79" s="259">
        <v>889</v>
      </c>
      <c r="F79" s="257">
        <v>46</v>
      </c>
      <c r="G79" s="257">
        <v>97</v>
      </c>
      <c r="H79" s="257">
        <v>48</v>
      </c>
      <c r="I79" s="257">
        <v>0</v>
      </c>
      <c r="J79" s="257">
        <v>0</v>
      </c>
      <c r="K79" s="257">
        <v>0</v>
      </c>
      <c r="L79" s="15">
        <v>0</v>
      </c>
      <c r="M79" s="177">
        <f t="shared" si="11"/>
        <v>407</v>
      </c>
      <c r="N79" s="257">
        <v>407</v>
      </c>
      <c r="O79" s="257">
        <v>0</v>
      </c>
      <c r="P79" s="257">
        <v>0</v>
      </c>
      <c r="Q79" s="257">
        <v>50</v>
      </c>
      <c r="R79" s="257">
        <v>56</v>
      </c>
      <c r="S79" s="257">
        <v>0</v>
      </c>
      <c r="T79" s="257">
        <v>0</v>
      </c>
      <c r="U79" s="257">
        <v>9</v>
      </c>
      <c r="V79" s="257">
        <v>0</v>
      </c>
      <c r="W79" s="257">
        <v>52</v>
      </c>
      <c r="X79" s="257">
        <v>0</v>
      </c>
      <c r="Y79" s="15">
        <v>0</v>
      </c>
      <c r="Z79" s="12">
        <f t="shared" si="12"/>
        <v>224</v>
      </c>
      <c r="AA79" s="259">
        <v>224</v>
      </c>
      <c r="AB79" s="257">
        <v>0</v>
      </c>
      <c r="AC79" s="257">
        <v>0</v>
      </c>
      <c r="AD79" s="15">
        <v>0</v>
      </c>
      <c r="AE79" s="16">
        <v>0</v>
      </c>
      <c r="AF79" s="257">
        <v>0</v>
      </c>
      <c r="AG79" s="257">
        <v>0</v>
      </c>
      <c r="AH79" s="252">
        <v>0</v>
      </c>
      <c r="AI79" s="17">
        <f t="shared" si="14"/>
        <v>0</v>
      </c>
      <c r="AJ79" s="12">
        <f t="shared" si="13"/>
        <v>84</v>
      </c>
      <c r="AK79" s="259">
        <v>84</v>
      </c>
      <c r="AL79" s="257">
        <v>0</v>
      </c>
      <c r="AM79" s="78">
        <v>0</v>
      </c>
      <c r="AN79" s="14">
        <v>0</v>
      </c>
      <c r="AO79" s="257">
        <v>0</v>
      </c>
    </row>
    <row r="80" spans="1:41" ht="45">
      <c r="A80" s="197">
        <v>520106</v>
      </c>
      <c r="B80" s="178">
        <v>70</v>
      </c>
      <c r="C80" s="19" t="s">
        <v>117</v>
      </c>
      <c r="D80" s="12">
        <f t="shared" si="10"/>
        <v>1724</v>
      </c>
      <c r="E80" s="259">
        <v>1697</v>
      </c>
      <c r="F80" s="257">
        <v>0</v>
      </c>
      <c r="G80" s="257">
        <v>0</v>
      </c>
      <c r="H80" s="257">
        <v>0</v>
      </c>
      <c r="I80" s="257">
        <v>0</v>
      </c>
      <c r="J80" s="257">
        <v>0</v>
      </c>
      <c r="K80" s="257">
        <v>0</v>
      </c>
      <c r="L80" s="15">
        <v>27</v>
      </c>
      <c r="M80" s="177">
        <f t="shared" si="11"/>
        <v>295</v>
      </c>
      <c r="N80" s="257">
        <v>294</v>
      </c>
      <c r="O80" s="257">
        <v>0</v>
      </c>
      <c r="P80" s="257">
        <v>0</v>
      </c>
      <c r="Q80" s="257">
        <v>0</v>
      </c>
      <c r="R80" s="257">
        <v>0</v>
      </c>
      <c r="S80" s="257">
        <v>0</v>
      </c>
      <c r="T80" s="257">
        <v>0</v>
      </c>
      <c r="U80" s="257">
        <v>0</v>
      </c>
      <c r="V80" s="257">
        <v>0</v>
      </c>
      <c r="W80" s="257">
        <v>0</v>
      </c>
      <c r="X80" s="257">
        <v>0</v>
      </c>
      <c r="Y80" s="15">
        <v>1</v>
      </c>
      <c r="Z80" s="12">
        <f t="shared" si="12"/>
        <v>1</v>
      </c>
      <c r="AA80" s="259">
        <v>0</v>
      </c>
      <c r="AB80" s="257">
        <v>1</v>
      </c>
      <c r="AC80" s="257">
        <v>0</v>
      </c>
      <c r="AD80" s="15">
        <v>0</v>
      </c>
      <c r="AE80" s="16">
        <v>0</v>
      </c>
      <c r="AF80" s="257">
        <v>0</v>
      </c>
      <c r="AG80" s="257">
        <v>0</v>
      </c>
      <c r="AH80" s="252">
        <v>0</v>
      </c>
      <c r="AI80" s="17">
        <f t="shared" si="14"/>
        <v>0</v>
      </c>
      <c r="AJ80" s="12">
        <f t="shared" si="13"/>
        <v>19</v>
      </c>
      <c r="AK80" s="259">
        <v>19</v>
      </c>
      <c r="AL80" s="257">
        <v>0</v>
      </c>
      <c r="AM80" s="78">
        <v>0</v>
      </c>
      <c r="AN80" s="14">
        <v>0</v>
      </c>
      <c r="AO80" s="257">
        <v>0</v>
      </c>
    </row>
    <row r="81" spans="1:41" ht="45">
      <c r="A81" s="197">
        <v>520102</v>
      </c>
      <c r="B81" s="178">
        <v>71</v>
      </c>
      <c r="C81" s="19" t="s">
        <v>118</v>
      </c>
      <c r="D81" s="12">
        <f t="shared" si="10"/>
        <v>1632</v>
      </c>
      <c r="E81" s="259">
        <v>1072</v>
      </c>
      <c r="F81" s="257">
        <v>170</v>
      </c>
      <c r="G81" s="257">
        <v>175</v>
      </c>
      <c r="H81" s="257">
        <v>0</v>
      </c>
      <c r="I81" s="257">
        <v>0</v>
      </c>
      <c r="J81" s="257">
        <v>0</v>
      </c>
      <c r="K81" s="257">
        <v>458</v>
      </c>
      <c r="L81" s="15">
        <v>102</v>
      </c>
      <c r="M81" s="177">
        <f t="shared" si="11"/>
        <v>829</v>
      </c>
      <c r="N81" s="257">
        <v>756</v>
      </c>
      <c r="O81" s="257">
        <v>39</v>
      </c>
      <c r="P81" s="257">
        <v>0</v>
      </c>
      <c r="Q81" s="257">
        <v>158</v>
      </c>
      <c r="R81" s="257">
        <v>51</v>
      </c>
      <c r="S81" s="257">
        <v>0</v>
      </c>
      <c r="T81" s="257">
        <v>0</v>
      </c>
      <c r="U81" s="257">
        <v>0</v>
      </c>
      <c r="V81" s="257">
        <v>0</v>
      </c>
      <c r="W81" s="257">
        <v>71</v>
      </c>
      <c r="X81" s="257">
        <v>0</v>
      </c>
      <c r="Y81" s="15">
        <v>73</v>
      </c>
      <c r="Z81" s="12">
        <f t="shared" si="12"/>
        <v>659</v>
      </c>
      <c r="AA81" s="259">
        <v>60</v>
      </c>
      <c r="AB81" s="257">
        <v>1</v>
      </c>
      <c r="AC81" s="257">
        <v>598</v>
      </c>
      <c r="AD81" s="15">
        <v>0</v>
      </c>
      <c r="AE81" s="16">
        <v>224</v>
      </c>
      <c r="AF81" s="257">
        <v>8</v>
      </c>
      <c r="AG81" s="257">
        <v>1</v>
      </c>
      <c r="AH81" s="252">
        <v>4</v>
      </c>
      <c r="AI81" s="17">
        <f t="shared" si="14"/>
        <v>228</v>
      </c>
      <c r="AJ81" s="12">
        <f t="shared" si="13"/>
        <v>9</v>
      </c>
      <c r="AK81" s="259">
        <v>9</v>
      </c>
      <c r="AL81" s="257">
        <v>0</v>
      </c>
      <c r="AM81" s="78">
        <v>0</v>
      </c>
      <c r="AN81" s="14">
        <v>0</v>
      </c>
      <c r="AO81" s="257">
        <v>0</v>
      </c>
    </row>
    <row r="82" spans="1:41" ht="45">
      <c r="A82" s="197">
        <v>520104</v>
      </c>
      <c r="B82" s="178">
        <v>72</v>
      </c>
      <c r="C82" s="19" t="s">
        <v>119</v>
      </c>
      <c r="D82" s="12">
        <f t="shared" si="10"/>
        <v>1401</v>
      </c>
      <c r="E82" s="259">
        <v>1401</v>
      </c>
      <c r="F82" s="257">
        <v>569</v>
      </c>
      <c r="G82" s="257">
        <v>1</v>
      </c>
      <c r="H82" s="257">
        <v>0</v>
      </c>
      <c r="I82" s="257">
        <v>0</v>
      </c>
      <c r="J82" s="257">
        <v>0</v>
      </c>
      <c r="K82" s="257">
        <v>0</v>
      </c>
      <c r="L82" s="15">
        <v>0</v>
      </c>
      <c r="M82" s="177">
        <f t="shared" si="11"/>
        <v>463</v>
      </c>
      <c r="N82" s="257">
        <v>463</v>
      </c>
      <c r="O82" s="257">
        <v>0</v>
      </c>
      <c r="P82" s="257">
        <v>0</v>
      </c>
      <c r="Q82" s="257">
        <v>69</v>
      </c>
      <c r="R82" s="257">
        <v>0</v>
      </c>
      <c r="S82" s="257">
        <v>0</v>
      </c>
      <c r="T82" s="257">
        <v>0</v>
      </c>
      <c r="U82" s="257">
        <v>0</v>
      </c>
      <c r="V82" s="257">
        <v>0</v>
      </c>
      <c r="W82" s="257">
        <v>126</v>
      </c>
      <c r="X82" s="257">
        <v>0</v>
      </c>
      <c r="Y82" s="15">
        <v>0</v>
      </c>
      <c r="Z82" s="12">
        <f t="shared" si="12"/>
        <v>279</v>
      </c>
      <c r="AA82" s="259">
        <v>279</v>
      </c>
      <c r="AB82" s="257">
        <v>0</v>
      </c>
      <c r="AC82" s="257">
        <v>0</v>
      </c>
      <c r="AD82" s="15">
        <v>0</v>
      </c>
      <c r="AE82" s="16">
        <v>0</v>
      </c>
      <c r="AF82" s="257">
        <v>0</v>
      </c>
      <c r="AG82" s="257">
        <v>0</v>
      </c>
      <c r="AH82" s="252">
        <v>0</v>
      </c>
      <c r="AI82" s="17">
        <f t="shared" si="14"/>
        <v>0</v>
      </c>
      <c r="AJ82" s="12">
        <f t="shared" si="13"/>
        <v>4</v>
      </c>
      <c r="AK82" s="259">
        <v>4</v>
      </c>
      <c r="AL82" s="257">
        <v>0</v>
      </c>
      <c r="AM82" s="78">
        <v>0</v>
      </c>
      <c r="AN82" s="14">
        <v>0</v>
      </c>
      <c r="AO82" s="257">
        <v>0</v>
      </c>
    </row>
    <row r="83" spans="1:41" ht="45">
      <c r="A83" s="197">
        <v>520105</v>
      </c>
      <c r="B83" s="178">
        <v>73</v>
      </c>
      <c r="C83" s="19" t="s">
        <v>120</v>
      </c>
      <c r="D83" s="12">
        <f t="shared" si="10"/>
        <v>1051</v>
      </c>
      <c r="E83" s="259">
        <v>866</v>
      </c>
      <c r="F83" s="257">
        <v>71</v>
      </c>
      <c r="G83" s="257">
        <v>141</v>
      </c>
      <c r="H83" s="257">
        <v>0</v>
      </c>
      <c r="I83" s="257">
        <v>0</v>
      </c>
      <c r="J83" s="257">
        <v>0</v>
      </c>
      <c r="K83" s="257">
        <v>0</v>
      </c>
      <c r="L83" s="15">
        <v>185</v>
      </c>
      <c r="M83" s="177">
        <f t="shared" si="11"/>
        <v>1034</v>
      </c>
      <c r="N83" s="257">
        <v>795</v>
      </c>
      <c r="O83" s="257">
        <v>0</v>
      </c>
      <c r="P83" s="257">
        <v>0</v>
      </c>
      <c r="Q83" s="257">
        <v>53</v>
      </c>
      <c r="R83" s="257">
        <v>62</v>
      </c>
      <c r="S83" s="257">
        <v>0</v>
      </c>
      <c r="T83" s="257">
        <v>0</v>
      </c>
      <c r="U83" s="257">
        <v>3</v>
      </c>
      <c r="V83" s="257">
        <v>0</v>
      </c>
      <c r="W83" s="257">
        <v>98</v>
      </c>
      <c r="X83" s="257">
        <v>0</v>
      </c>
      <c r="Y83" s="15">
        <v>239</v>
      </c>
      <c r="Z83" s="12">
        <f t="shared" si="12"/>
        <v>220</v>
      </c>
      <c r="AA83" s="259">
        <v>219</v>
      </c>
      <c r="AB83" s="257">
        <v>1</v>
      </c>
      <c r="AC83" s="257">
        <v>0</v>
      </c>
      <c r="AD83" s="15">
        <v>0</v>
      </c>
      <c r="AE83" s="16">
        <v>0</v>
      </c>
      <c r="AF83" s="257">
        <v>0</v>
      </c>
      <c r="AG83" s="257">
        <v>0</v>
      </c>
      <c r="AH83" s="252">
        <v>0</v>
      </c>
      <c r="AI83" s="17">
        <f t="shared" si="14"/>
        <v>0</v>
      </c>
      <c r="AJ83" s="12">
        <f t="shared" si="13"/>
        <v>29</v>
      </c>
      <c r="AK83" s="259">
        <v>29</v>
      </c>
      <c r="AL83" s="257">
        <v>0</v>
      </c>
      <c r="AM83" s="78">
        <v>0</v>
      </c>
      <c r="AN83" s="14">
        <v>0</v>
      </c>
      <c r="AO83" s="257">
        <v>0</v>
      </c>
    </row>
    <row r="84" spans="1:41" ht="45">
      <c r="A84" s="197">
        <v>520108</v>
      </c>
      <c r="B84" s="178">
        <v>74</v>
      </c>
      <c r="C84" s="19" t="s">
        <v>121</v>
      </c>
      <c r="D84" s="12">
        <f t="shared" si="10"/>
        <v>648</v>
      </c>
      <c r="E84" s="259">
        <v>513</v>
      </c>
      <c r="F84" s="257">
        <v>55</v>
      </c>
      <c r="G84" s="257">
        <v>111</v>
      </c>
      <c r="H84" s="257">
        <v>0</v>
      </c>
      <c r="I84" s="257">
        <v>0</v>
      </c>
      <c r="J84" s="257">
        <v>0</v>
      </c>
      <c r="K84" s="257">
        <v>0</v>
      </c>
      <c r="L84" s="15">
        <v>135</v>
      </c>
      <c r="M84" s="177">
        <f t="shared" si="11"/>
        <v>844</v>
      </c>
      <c r="N84" s="257">
        <v>700</v>
      </c>
      <c r="O84" s="257">
        <v>0</v>
      </c>
      <c r="P84" s="257">
        <v>0</v>
      </c>
      <c r="Q84" s="257">
        <v>32</v>
      </c>
      <c r="R84" s="257">
        <v>12</v>
      </c>
      <c r="S84" s="257">
        <v>0</v>
      </c>
      <c r="T84" s="257">
        <v>5</v>
      </c>
      <c r="U84" s="257">
        <v>0</v>
      </c>
      <c r="V84" s="257">
        <v>0</v>
      </c>
      <c r="W84" s="257">
        <v>47</v>
      </c>
      <c r="X84" s="257">
        <v>0</v>
      </c>
      <c r="Y84" s="15">
        <v>144</v>
      </c>
      <c r="Z84" s="12">
        <f t="shared" si="12"/>
        <v>188</v>
      </c>
      <c r="AA84" s="259">
        <v>164</v>
      </c>
      <c r="AB84" s="257">
        <v>6</v>
      </c>
      <c r="AC84" s="257">
        <v>18</v>
      </c>
      <c r="AD84" s="15">
        <v>0</v>
      </c>
      <c r="AE84" s="16">
        <v>160</v>
      </c>
      <c r="AF84" s="257">
        <v>0</v>
      </c>
      <c r="AG84" s="257">
        <v>0</v>
      </c>
      <c r="AH84" s="252">
        <v>0</v>
      </c>
      <c r="AI84" s="17">
        <f t="shared" si="14"/>
        <v>160</v>
      </c>
      <c r="AJ84" s="12">
        <f t="shared" si="13"/>
        <v>49</v>
      </c>
      <c r="AK84" s="259">
        <v>49</v>
      </c>
      <c r="AL84" s="257">
        <v>0</v>
      </c>
      <c r="AM84" s="78">
        <v>0</v>
      </c>
      <c r="AN84" s="14">
        <v>0</v>
      </c>
      <c r="AO84" s="257">
        <v>0</v>
      </c>
    </row>
    <row r="85" spans="1:41" ht="30">
      <c r="A85" s="197">
        <v>520111</v>
      </c>
      <c r="B85" s="178">
        <v>75</v>
      </c>
      <c r="C85" s="19" t="s">
        <v>122</v>
      </c>
      <c r="D85" s="12">
        <f t="shared" si="10"/>
        <v>6048</v>
      </c>
      <c r="E85" s="259">
        <v>4194</v>
      </c>
      <c r="F85" s="257">
        <v>122</v>
      </c>
      <c r="G85" s="257">
        <v>201</v>
      </c>
      <c r="H85" s="257">
        <v>951</v>
      </c>
      <c r="I85" s="257">
        <v>0</v>
      </c>
      <c r="J85" s="257">
        <v>0</v>
      </c>
      <c r="K85" s="257">
        <v>783</v>
      </c>
      <c r="L85" s="15">
        <v>120</v>
      </c>
      <c r="M85" s="177">
        <f t="shared" si="11"/>
        <v>2437</v>
      </c>
      <c r="N85" s="257">
        <v>2245</v>
      </c>
      <c r="O85" s="257">
        <v>30</v>
      </c>
      <c r="P85" s="257">
        <v>0</v>
      </c>
      <c r="Q85" s="257">
        <v>103</v>
      </c>
      <c r="R85" s="257">
        <v>31</v>
      </c>
      <c r="S85" s="257">
        <v>0</v>
      </c>
      <c r="T85" s="257">
        <v>12</v>
      </c>
      <c r="U85" s="257">
        <v>3</v>
      </c>
      <c r="V85" s="257">
        <v>0</v>
      </c>
      <c r="W85" s="257">
        <v>92</v>
      </c>
      <c r="X85" s="257">
        <v>31</v>
      </c>
      <c r="Y85" s="15">
        <v>161</v>
      </c>
      <c r="Z85" s="12">
        <f t="shared" si="12"/>
        <v>797</v>
      </c>
      <c r="AA85" s="259">
        <v>419</v>
      </c>
      <c r="AB85" s="257">
        <v>9</v>
      </c>
      <c r="AC85" s="257">
        <v>369</v>
      </c>
      <c r="AD85" s="15">
        <v>0</v>
      </c>
      <c r="AE85" s="16">
        <v>316</v>
      </c>
      <c r="AF85" s="257">
        <v>2</v>
      </c>
      <c r="AG85" s="257">
        <v>3</v>
      </c>
      <c r="AH85" s="252">
        <v>19</v>
      </c>
      <c r="AI85" s="17">
        <f t="shared" si="14"/>
        <v>335</v>
      </c>
      <c r="AJ85" s="12">
        <f t="shared" si="13"/>
        <v>297</v>
      </c>
      <c r="AK85" s="259">
        <v>297</v>
      </c>
      <c r="AL85" s="257">
        <v>25</v>
      </c>
      <c r="AM85" s="78">
        <v>0</v>
      </c>
      <c r="AN85" s="14">
        <v>0</v>
      </c>
      <c r="AO85" s="257">
        <v>0</v>
      </c>
    </row>
    <row r="86" spans="1:41" ht="45">
      <c r="A86" s="197">
        <v>520112</v>
      </c>
      <c r="B86" s="178">
        <v>76</v>
      </c>
      <c r="C86" s="19" t="s">
        <v>123</v>
      </c>
      <c r="D86" s="12">
        <f t="shared" si="10"/>
        <v>536</v>
      </c>
      <c r="E86" s="259">
        <v>497</v>
      </c>
      <c r="F86" s="257">
        <v>0</v>
      </c>
      <c r="G86" s="257">
        <v>0</v>
      </c>
      <c r="H86" s="257">
        <v>0</v>
      </c>
      <c r="I86" s="257">
        <v>0</v>
      </c>
      <c r="J86" s="257">
        <v>0</v>
      </c>
      <c r="K86" s="257">
        <v>0</v>
      </c>
      <c r="L86" s="15">
        <v>39</v>
      </c>
      <c r="M86" s="177">
        <f t="shared" si="11"/>
        <v>117</v>
      </c>
      <c r="N86" s="257">
        <v>116</v>
      </c>
      <c r="O86" s="257">
        <v>0</v>
      </c>
      <c r="P86" s="257">
        <v>0</v>
      </c>
      <c r="Q86" s="257">
        <v>0</v>
      </c>
      <c r="R86" s="257">
        <v>0</v>
      </c>
      <c r="S86" s="257">
        <v>0</v>
      </c>
      <c r="T86" s="257">
        <v>0</v>
      </c>
      <c r="U86" s="257">
        <v>0</v>
      </c>
      <c r="V86" s="257">
        <v>0</v>
      </c>
      <c r="W86" s="257">
        <v>0</v>
      </c>
      <c r="X86" s="257">
        <v>0</v>
      </c>
      <c r="Y86" s="15">
        <v>1</v>
      </c>
      <c r="Z86" s="12">
        <f t="shared" si="12"/>
        <v>47</v>
      </c>
      <c r="AA86" s="259">
        <v>0</v>
      </c>
      <c r="AB86" s="257">
        <v>0</v>
      </c>
      <c r="AC86" s="257">
        <v>47</v>
      </c>
      <c r="AD86" s="15">
        <v>0</v>
      </c>
      <c r="AE86" s="16">
        <v>184</v>
      </c>
      <c r="AF86" s="257">
        <v>0</v>
      </c>
      <c r="AG86" s="257">
        <v>0</v>
      </c>
      <c r="AH86" s="252">
        <v>0</v>
      </c>
      <c r="AI86" s="17">
        <f t="shared" si="14"/>
        <v>184</v>
      </c>
      <c r="AJ86" s="12">
        <f t="shared" si="13"/>
        <v>25</v>
      </c>
      <c r="AK86" s="259">
        <v>25</v>
      </c>
      <c r="AL86" s="257">
        <v>0</v>
      </c>
      <c r="AM86" s="78">
        <v>0</v>
      </c>
      <c r="AN86" s="14">
        <v>0</v>
      </c>
      <c r="AO86" s="257">
        <v>0</v>
      </c>
    </row>
    <row r="87" spans="1:41" ht="45">
      <c r="A87" s="197">
        <v>520113</v>
      </c>
      <c r="B87" s="178">
        <v>77</v>
      </c>
      <c r="C87" s="19" t="s">
        <v>124</v>
      </c>
      <c r="D87" s="12">
        <f t="shared" si="10"/>
        <v>1219</v>
      </c>
      <c r="E87" s="259">
        <v>1219</v>
      </c>
      <c r="F87" s="257">
        <v>350</v>
      </c>
      <c r="G87" s="257">
        <v>3</v>
      </c>
      <c r="H87" s="257">
        <v>0</v>
      </c>
      <c r="I87" s="257">
        <v>0</v>
      </c>
      <c r="J87" s="257">
        <v>0</v>
      </c>
      <c r="K87" s="257">
        <v>0</v>
      </c>
      <c r="L87" s="15">
        <v>0</v>
      </c>
      <c r="M87" s="177">
        <f t="shared" si="11"/>
        <v>1021</v>
      </c>
      <c r="N87" s="257">
        <v>1021</v>
      </c>
      <c r="O87" s="257">
        <v>0</v>
      </c>
      <c r="P87" s="257">
        <v>0</v>
      </c>
      <c r="Q87" s="257">
        <v>21</v>
      </c>
      <c r="R87" s="257">
        <v>8</v>
      </c>
      <c r="S87" s="257">
        <v>0</v>
      </c>
      <c r="T87" s="257">
        <v>0</v>
      </c>
      <c r="U87" s="257">
        <v>0</v>
      </c>
      <c r="V87" s="257">
        <v>0</v>
      </c>
      <c r="W87" s="257">
        <v>61</v>
      </c>
      <c r="X87" s="257">
        <v>0</v>
      </c>
      <c r="Y87" s="15">
        <v>0</v>
      </c>
      <c r="Z87" s="12">
        <f t="shared" si="12"/>
        <v>267</v>
      </c>
      <c r="AA87" s="259">
        <v>267</v>
      </c>
      <c r="AB87" s="257">
        <v>0</v>
      </c>
      <c r="AC87" s="257">
        <v>0</v>
      </c>
      <c r="AD87" s="15">
        <v>0</v>
      </c>
      <c r="AE87" s="16">
        <v>0</v>
      </c>
      <c r="AF87" s="257">
        <v>0</v>
      </c>
      <c r="AG87" s="257">
        <v>0</v>
      </c>
      <c r="AH87" s="252">
        <v>0</v>
      </c>
      <c r="AI87" s="17">
        <f t="shared" si="14"/>
        <v>0</v>
      </c>
      <c r="AJ87" s="12">
        <f t="shared" si="13"/>
        <v>0</v>
      </c>
      <c r="AK87" s="259">
        <v>0</v>
      </c>
      <c r="AL87" s="257">
        <v>0</v>
      </c>
      <c r="AM87" s="78">
        <v>0</v>
      </c>
      <c r="AN87" s="14">
        <v>0</v>
      </c>
      <c r="AO87" s="257">
        <v>0</v>
      </c>
    </row>
    <row r="88" spans="1:41" ht="45">
      <c r="A88" s="197">
        <v>520114</v>
      </c>
      <c r="B88" s="178">
        <v>78</v>
      </c>
      <c r="C88" s="19" t="s">
        <v>125</v>
      </c>
      <c r="D88" s="12">
        <f t="shared" si="10"/>
        <v>1701</v>
      </c>
      <c r="E88" s="259">
        <v>1701</v>
      </c>
      <c r="F88" s="257">
        <v>401</v>
      </c>
      <c r="G88" s="257">
        <v>3</v>
      </c>
      <c r="H88" s="257">
        <v>0</v>
      </c>
      <c r="I88" s="257">
        <v>0</v>
      </c>
      <c r="J88" s="257">
        <v>0</v>
      </c>
      <c r="K88" s="257">
        <v>0</v>
      </c>
      <c r="L88" s="15">
        <v>0</v>
      </c>
      <c r="M88" s="177">
        <f t="shared" si="11"/>
        <v>926</v>
      </c>
      <c r="N88" s="257">
        <v>926</v>
      </c>
      <c r="O88" s="257">
        <v>0</v>
      </c>
      <c r="P88" s="257">
        <v>0</v>
      </c>
      <c r="Q88" s="257">
        <v>42</v>
      </c>
      <c r="R88" s="257">
        <v>3</v>
      </c>
      <c r="S88" s="257">
        <v>0</v>
      </c>
      <c r="T88" s="257">
        <v>0</v>
      </c>
      <c r="U88" s="257">
        <v>0</v>
      </c>
      <c r="V88" s="257">
        <v>0</v>
      </c>
      <c r="W88" s="257">
        <v>106</v>
      </c>
      <c r="X88" s="257">
        <v>0</v>
      </c>
      <c r="Y88" s="15">
        <v>0</v>
      </c>
      <c r="Z88" s="12">
        <f t="shared" si="12"/>
        <v>349</v>
      </c>
      <c r="AA88" s="259">
        <v>349</v>
      </c>
      <c r="AB88" s="257">
        <v>0</v>
      </c>
      <c r="AC88" s="257">
        <v>0</v>
      </c>
      <c r="AD88" s="15">
        <v>0</v>
      </c>
      <c r="AE88" s="16">
        <v>0</v>
      </c>
      <c r="AF88" s="257">
        <v>0</v>
      </c>
      <c r="AG88" s="257">
        <v>0</v>
      </c>
      <c r="AH88" s="252">
        <v>0</v>
      </c>
      <c r="AI88" s="17">
        <f t="shared" si="14"/>
        <v>0</v>
      </c>
      <c r="AJ88" s="12">
        <f t="shared" si="13"/>
        <v>0</v>
      </c>
      <c r="AK88" s="259">
        <v>0</v>
      </c>
      <c r="AL88" s="257">
        <v>0</v>
      </c>
      <c r="AM88" s="78">
        <v>0</v>
      </c>
      <c r="AN88" s="14">
        <v>0</v>
      </c>
      <c r="AO88" s="257">
        <v>0</v>
      </c>
    </row>
    <row r="89" spans="1:41" ht="45">
      <c r="A89" s="197">
        <v>520115</v>
      </c>
      <c r="B89" s="178">
        <v>79</v>
      </c>
      <c r="C89" s="19" t="s">
        <v>126</v>
      </c>
      <c r="D89" s="12">
        <f t="shared" si="10"/>
        <v>2018</v>
      </c>
      <c r="E89" s="259">
        <v>1921</v>
      </c>
      <c r="F89" s="257">
        <v>140</v>
      </c>
      <c r="G89" s="257">
        <v>403</v>
      </c>
      <c r="H89" s="257">
        <v>0</v>
      </c>
      <c r="I89" s="257">
        <v>0</v>
      </c>
      <c r="J89" s="257">
        <v>0</v>
      </c>
      <c r="K89" s="257">
        <v>0</v>
      </c>
      <c r="L89" s="15">
        <v>97</v>
      </c>
      <c r="M89" s="177">
        <f t="shared" si="11"/>
        <v>1565</v>
      </c>
      <c r="N89" s="257">
        <v>1222</v>
      </c>
      <c r="O89" s="257">
        <v>0</v>
      </c>
      <c r="P89" s="257">
        <v>0</v>
      </c>
      <c r="Q89" s="257">
        <v>3</v>
      </c>
      <c r="R89" s="257">
        <v>0</v>
      </c>
      <c r="S89" s="257">
        <v>0</v>
      </c>
      <c r="T89" s="257">
        <v>0</v>
      </c>
      <c r="U89" s="257">
        <v>3</v>
      </c>
      <c r="V89" s="257">
        <v>0</v>
      </c>
      <c r="W89" s="257">
        <v>149</v>
      </c>
      <c r="X89" s="257">
        <v>0</v>
      </c>
      <c r="Y89" s="15">
        <v>343</v>
      </c>
      <c r="Z89" s="12">
        <f t="shared" si="12"/>
        <v>721</v>
      </c>
      <c r="AA89" s="259">
        <v>720</v>
      </c>
      <c r="AB89" s="257">
        <v>1</v>
      </c>
      <c r="AC89" s="257">
        <v>0</v>
      </c>
      <c r="AD89" s="15">
        <v>0</v>
      </c>
      <c r="AE89" s="16">
        <v>0</v>
      </c>
      <c r="AF89" s="257">
        <v>0</v>
      </c>
      <c r="AG89" s="257">
        <v>0</v>
      </c>
      <c r="AH89" s="252">
        <v>0</v>
      </c>
      <c r="AI89" s="17">
        <f t="shared" si="14"/>
        <v>0</v>
      </c>
      <c r="AJ89" s="12">
        <f t="shared" si="13"/>
        <v>0</v>
      </c>
      <c r="AK89" s="259">
        <v>0</v>
      </c>
      <c r="AL89" s="257">
        <v>0</v>
      </c>
      <c r="AM89" s="78">
        <v>0</v>
      </c>
      <c r="AN89" s="14">
        <v>0</v>
      </c>
      <c r="AO89" s="257">
        <v>0</v>
      </c>
    </row>
    <row r="90" spans="1:41" ht="60">
      <c r="A90" s="197">
        <v>520117</v>
      </c>
      <c r="B90" s="178">
        <v>80</v>
      </c>
      <c r="C90" s="19" t="s">
        <v>127</v>
      </c>
      <c r="D90" s="12">
        <f t="shared" si="10"/>
        <v>1700</v>
      </c>
      <c r="E90" s="259">
        <v>1700</v>
      </c>
      <c r="F90" s="257">
        <v>93</v>
      </c>
      <c r="G90" s="257">
        <v>239</v>
      </c>
      <c r="H90" s="257">
        <v>0</v>
      </c>
      <c r="I90" s="257">
        <v>0</v>
      </c>
      <c r="J90" s="257">
        <v>0</v>
      </c>
      <c r="K90" s="257">
        <v>0</v>
      </c>
      <c r="L90" s="15">
        <v>0</v>
      </c>
      <c r="M90" s="177">
        <f t="shared" si="11"/>
        <v>1701</v>
      </c>
      <c r="N90" s="257">
        <v>1701</v>
      </c>
      <c r="O90" s="257">
        <v>34</v>
      </c>
      <c r="P90" s="257">
        <v>0</v>
      </c>
      <c r="Q90" s="257">
        <v>41</v>
      </c>
      <c r="R90" s="257">
        <v>48</v>
      </c>
      <c r="S90" s="257">
        <v>0</v>
      </c>
      <c r="T90" s="257">
        <v>18</v>
      </c>
      <c r="U90" s="257">
        <v>2</v>
      </c>
      <c r="V90" s="257">
        <v>0</v>
      </c>
      <c r="W90" s="257">
        <v>144</v>
      </c>
      <c r="X90" s="257">
        <v>0</v>
      </c>
      <c r="Y90" s="15">
        <v>0</v>
      </c>
      <c r="Z90" s="12">
        <f t="shared" si="12"/>
        <v>1276</v>
      </c>
      <c r="AA90" s="259">
        <v>444</v>
      </c>
      <c r="AB90" s="257">
        <v>0</v>
      </c>
      <c r="AC90" s="257">
        <v>179</v>
      </c>
      <c r="AD90" s="15">
        <v>653</v>
      </c>
      <c r="AE90" s="16">
        <v>126</v>
      </c>
      <c r="AF90" s="257">
        <v>0</v>
      </c>
      <c r="AG90" s="257">
        <v>1</v>
      </c>
      <c r="AH90" s="252">
        <v>0</v>
      </c>
      <c r="AI90" s="17">
        <f t="shared" si="14"/>
        <v>126</v>
      </c>
      <c r="AJ90" s="12">
        <f t="shared" si="13"/>
        <v>78</v>
      </c>
      <c r="AK90" s="259">
        <v>78</v>
      </c>
      <c r="AL90" s="257">
        <v>0</v>
      </c>
      <c r="AM90" s="78">
        <v>0</v>
      </c>
      <c r="AN90" s="14">
        <v>0</v>
      </c>
      <c r="AO90" s="257">
        <v>0</v>
      </c>
    </row>
    <row r="91" spans="1:41" ht="60">
      <c r="A91" s="197">
        <v>520118</v>
      </c>
      <c r="B91" s="178">
        <v>81</v>
      </c>
      <c r="C91" s="19" t="s">
        <v>128</v>
      </c>
      <c r="D91" s="12">
        <f t="shared" si="10"/>
        <v>774</v>
      </c>
      <c r="E91" s="259">
        <v>774</v>
      </c>
      <c r="F91" s="257">
        <v>166</v>
      </c>
      <c r="G91" s="257">
        <v>1</v>
      </c>
      <c r="H91" s="257">
        <v>0</v>
      </c>
      <c r="I91" s="257">
        <v>0</v>
      </c>
      <c r="J91" s="257">
        <v>0</v>
      </c>
      <c r="K91" s="257">
        <v>0</v>
      </c>
      <c r="L91" s="15">
        <v>0</v>
      </c>
      <c r="M91" s="177">
        <f t="shared" si="11"/>
        <v>113</v>
      </c>
      <c r="N91" s="257">
        <v>113</v>
      </c>
      <c r="O91" s="257">
        <v>0</v>
      </c>
      <c r="P91" s="257">
        <v>0</v>
      </c>
      <c r="Q91" s="257">
        <v>20</v>
      </c>
      <c r="R91" s="257">
        <v>3</v>
      </c>
      <c r="S91" s="257">
        <v>0</v>
      </c>
      <c r="T91" s="257">
        <v>0</v>
      </c>
      <c r="U91" s="257">
        <v>0</v>
      </c>
      <c r="V91" s="257">
        <v>0</v>
      </c>
      <c r="W91" s="257">
        <v>6</v>
      </c>
      <c r="X91" s="257">
        <v>0</v>
      </c>
      <c r="Y91" s="15">
        <v>0</v>
      </c>
      <c r="Z91" s="12">
        <f t="shared" si="12"/>
        <v>47</v>
      </c>
      <c r="AA91" s="259">
        <v>5</v>
      </c>
      <c r="AB91" s="257">
        <v>0</v>
      </c>
      <c r="AC91" s="257">
        <v>42</v>
      </c>
      <c r="AD91" s="15">
        <v>0</v>
      </c>
      <c r="AE91" s="16">
        <v>51</v>
      </c>
      <c r="AF91" s="257">
        <v>0</v>
      </c>
      <c r="AG91" s="257">
        <v>0</v>
      </c>
      <c r="AH91" s="252">
        <v>0</v>
      </c>
      <c r="AI91" s="17">
        <f t="shared" si="14"/>
        <v>51</v>
      </c>
      <c r="AJ91" s="12">
        <f t="shared" si="13"/>
        <v>6</v>
      </c>
      <c r="AK91" s="259">
        <v>6</v>
      </c>
      <c r="AL91" s="257">
        <v>0</v>
      </c>
      <c r="AM91" s="78">
        <v>0</v>
      </c>
      <c r="AN91" s="14">
        <v>0</v>
      </c>
      <c r="AO91" s="257">
        <v>0</v>
      </c>
    </row>
    <row r="92" spans="1:41" ht="45">
      <c r="A92" s="197">
        <v>520119</v>
      </c>
      <c r="B92" s="178">
        <v>82</v>
      </c>
      <c r="C92" s="19" t="s">
        <v>129</v>
      </c>
      <c r="D92" s="12">
        <f t="shared" si="10"/>
        <v>531</v>
      </c>
      <c r="E92" s="259">
        <v>332</v>
      </c>
      <c r="F92" s="257">
        <v>16</v>
      </c>
      <c r="G92" s="257">
        <v>39</v>
      </c>
      <c r="H92" s="257">
        <v>196</v>
      </c>
      <c r="I92" s="257">
        <v>0</v>
      </c>
      <c r="J92" s="257">
        <v>0</v>
      </c>
      <c r="K92" s="257">
        <v>0</v>
      </c>
      <c r="L92" s="15">
        <v>3</v>
      </c>
      <c r="M92" s="177">
        <f t="shared" si="11"/>
        <v>208</v>
      </c>
      <c r="N92" s="257">
        <v>196</v>
      </c>
      <c r="O92" s="257">
        <v>35</v>
      </c>
      <c r="P92" s="257">
        <v>0</v>
      </c>
      <c r="Q92" s="257">
        <v>28</v>
      </c>
      <c r="R92" s="257">
        <v>18</v>
      </c>
      <c r="S92" s="257">
        <v>0</v>
      </c>
      <c r="T92" s="257">
        <v>0</v>
      </c>
      <c r="U92" s="257">
        <v>1</v>
      </c>
      <c r="V92" s="257">
        <v>0</v>
      </c>
      <c r="W92" s="257">
        <v>39</v>
      </c>
      <c r="X92" s="257">
        <v>0</v>
      </c>
      <c r="Y92" s="15">
        <v>12</v>
      </c>
      <c r="Z92" s="12">
        <f t="shared" si="12"/>
        <v>159</v>
      </c>
      <c r="AA92" s="259">
        <v>111</v>
      </c>
      <c r="AB92" s="257">
        <v>0</v>
      </c>
      <c r="AC92" s="257">
        <v>48</v>
      </c>
      <c r="AD92" s="15">
        <v>0</v>
      </c>
      <c r="AE92" s="16">
        <v>119</v>
      </c>
      <c r="AF92" s="257">
        <v>0</v>
      </c>
      <c r="AG92" s="257">
        <v>0</v>
      </c>
      <c r="AH92" s="252">
        <v>0</v>
      </c>
      <c r="AI92" s="17">
        <f t="shared" si="14"/>
        <v>119</v>
      </c>
      <c r="AJ92" s="12">
        <f t="shared" si="13"/>
        <v>22</v>
      </c>
      <c r="AK92" s="259">
        <v>22</v>
      </c>
      <c r="AL92" s="257">
        <v>0</v>
      </c>
      <c r="AM92" s="78">
        <v>0</v>
      </c>
      <c r="AN92" s="14">
        <v>0</v>
      </c>
      <c r="AO92" s="257">
        <v>0</v>
      </c>
    </row>
    <row r="93" spans="1:41" ht="45">
      <c r="A93" s="197">
        <v>520120</v>
      </c>
      <c r="B93" s="178">
        <v>83</v>
      </c>
      <c r="C93" s="19" t="s">
        <v>130</v>
      </c>
      <c r="D93" s="12">
        <f t="shared" si="10"/>
        <v>580</v>
      </c>
      <c r="E93" s="259">
        <v>580</v>
      </c>
      <c r="F93" s="257">
        <v>29</v>
      </c>
      <c r="G93" s="257">
        <v>104</v>
      </c>
      <c r="H93" s="257">
        <v>0</v>
      </c>
      <c r="I93" s="257">
        <v>0</v>
      </c>
      <c r="J93" s="257">
        <v>0</v>
      </c>
      <c r="K93" s="257">
        <v>0</v>
      </c>
      <c r="L93" s="15">
        <v>0</v>
      </c>
      <c r="M93" s="177">
        <f t="shared" si="11"/>
        <v>421</v>
      </c>
      <c r="N93" s="257">
        <v>421</v>
      </c>
      <c r="O93" s="257">
        <v>38</v>
      </c>
      <c r="P93" s="257">
        <v>0</v>
      </c>
      <c r="Q93" s="257">
        <v>37</v>
      </c>
      <c r="R93" s="257">
        <v>16</v>
      </c>
      <c r="S93" s="257">
        <v>0</v>
      </c>
      <c r="T93" s="257">
        <v>6</v>
      </c>
      <c r="U93" s="257">
        <v>0</v>
      </c>
      <c r="V93" s="257">
        <v>0</v>
      </c>
      <c r="W93" s="257">
        <v>43</v>
      </c>
      <c r="X93" s="257">
        <v>0</v>
      </c>
      <c r="Y93" s="15">
        <v>0</v>
      </c>
      <c r="Z93" s="12">
        <f t="shared" si="12"/>
        <v>104</v>
      </c>
      <c r="AA93" s="259">
        <v>74</v>
      </c>
      <c r="AB93" s="257">
        <v>0</v>
      </c>
      <c r="AC93" s="257">
        <v>30</v>
      </c>
      <c r="AD93" s="15">
        <v>0</v>
      </c>
      <c r="AE93" s="16">
        <v>49</v>
      </c>
      <c r="AF93" s="257">
        <v>0</v>
      </c>
      <c r="AG93" s="257">
        <v>1</v>
      </c>
      <c r="AH93" s="252">
        <v>0</v>
      </c>
      <c r="AI93" s="17">
        <f t="shared" si="14"/>
        <v>49</v>
      </c>
      <c r="AJ93" s="12">
        <f t="shared" si="13"/>
        <v>16</v>
      </c>
      <c r="AK93" s="259">
        <v>16</v>
      </c>
      <c r="AL93" s="257">
        <v>0</v>
      </c>
      <c r="AM93" s="78">
        <v>0</v>
      </c>
      <c r="AN93" s="14">
        <v>0</v>
      </c>
      <c r="AO93" s="257">
        <v>0</v>
      </c>
    </row>
    <row r="94" spans="1:41" ht="45">
      <c r="A94" s="197">
        <v>520121</v>
      </c>
      <c r="B94" s="178">
        <v>84</v>
      </c>
      <c r="C94" s="19" t="s">
        <v>131</v>
      </c>
      <c r="D94" s="12">
        <f t="shared" si="10"/>
        <v>418</v>
      </c>
      <c r="E94" s="259">
        <v>418</v>
      </c>
      <c r="F94" s="257">
        <v>92</v>
      </c>
      <c r="G94" s="257">
        <v>1</v>
      </c>
      <c r="H94" s="257">
        <v>0</v>
      </c>
      <c r="I94" s="257">
        <v>0</v>
      </c>
      <c r="J94" s="257">
        <v>0</v>
      </c>
      <c r="K94" s="257">
        <v>0</v>
      </c>
      <c r="L94" s="15">
        <v>0</v>
      </c>
      <c r="M94" s="177">
        <f t="shared" si="11"/>
        <v>177</v>
      </c>
      <c r="N94" s="257">
        <v>177</v>
      </c>
      <c r="O94" s="257">
        <v>0</v>
      </c>
      <c r="P94" s="257">
        <v>0</v>
      </c>
      <c r="Q94" s="257">
        <v>0</v>
      </c>
      <c r="R94" s="257">
        <v>0</v>
      </c>
      <c r="S94" s="257">
        <v>0</v>
      </c>
      <c r="T94" s="257">
        <v>0</v>
      </c>
      <c r="U94" s="257">
        <v>0</v>
      </c>
      <c r="V94" s="257">
        <v>0</v>
      </c>
      <c r="W94" s="257">
        <v>3</v>
      </c>
      <c r="X94" s="257">
        <v>0</v>
      </c>
      <c r="Y94" s="15">
        <v>0</v>
      </c>
      <c r="Z94" s="12">
        <f t="shared" si="12"/>
        <v>129</v>
      </c>
      <c r="AA94" s="259">
        <v>63</v>
      </c>
      <c r="AB94" s="257">
        <v>0</v>
      </c>
      <c r="AC94" s="257">
        <v>66</v>
      </c>
      <c r="AD94" s="15">
        <v>0</v>
      </c>
      <c r="AE94" s="16">
        <v>71</v>
      </c>
      <c r="AF94" s="257">
        <v>0</v>
      </c>
      <c r="AG94" s="257">
        <v>0</v>
      </c>
      <c r="AH94" s="252">
        <v>0</v>
      </c>
      <c r="AI94" s="17">
        <f t="shared" si="14"/>
        <v>71</v>
      </c>
      <c r="AJ94" s="12">
        <f t="shared" si="13"/>
        <v>32</v>
      </c>
      <c r="AK94" s="259">
        <v>32</v>
      </c>
      <c r="AL94" s="257">
        <v>0</v>
      </c>
      <c r="AM94" s="78">
        <v>0</v>
      </c>
      <c r="AN94" s="14">
        <v>0</v>
      </c>
      <c r="AO94" s="257">
        <v>0</v>
      </c>
    </row>
    <row r="95" spans="1:41" ht="45">
      <c r="A95" s="197">
        <v>520122</v>
      </c>
      <c r="B95" s="178">
        <v>85</v>
      </c>
      <c r="C95" s="19" t="s">
        <v>132</v>
      </c>
      <c r="D95" s="12">
        <f t="shared" si="10"/>
        <v>377</v>
      </c>
      <c r="E95" s="259">
        <v>341</v>
      </c>
      <c r="F95" s="257">
        <v>0</v>
      </c>
      <c r="G95" s="257">
        <v>0</v>
      </c>
      <c r="H95" s="257">
        <v>0</v>
      </c>
      <c r="I95" s="257">
        <v>0</v>
      </c>
      <c r="J95" s="257">
        <v>0</v>
      </c>
      <c r="K95" s="257">
        <v>0</v>
      </c>
      <c r="L95" s="15">
        <v>36</v>
      </c>
      <c r="M95" s="177">
        <f t="shared" si="11"/>
        <v>157</v>
      </c>
      <c r="N95" s="257">
        <v>144</v>
      </c>
      <c r="O95" s="257">
        <v>0</v>
      </c>
      <c r="P95" s="257">
        <v>0</v>
      </c>
      <c r="Q95" s="257">
        <v>0</v>
      </c>
      <c r="R95" s="257">
        <v>0</v>
      </c>
      <c r="S95" s="257">
        <v>0</v>
      </c>
      <c r="T95" s="257">
        <v>0</v>
      </c>
      <c r="U95" s="257">
        <v>0</v>
      </c>
      <c r="V95" s="257">
        <v>0</v>
      </c>
      <c r="W95" s="257">
        <v>0</v>
      </c>
      <c r="X95" s="257">
        <v>0</v>
      </c>
      <c r="Y95" s="15">
        <v>13</v>
      </c>
      <c r="Z95" s="12">
        <f t="shared" si="12"/>
        <v>46</v>
      </c>
      <c r="AA95" s="259">
        <v>0</v>
      </c>
      <c r="AB95" s="257">
        <v>0</v>
      </c>
      <c r="AC95" s="257">
        <v>46</v>
      </c>
      <c r="AD95" s="15">
        <v>0</v>
      </c>
      <c r="AE95" s="16">
        <v>89</v>
      </c>
      <c r="AF95" s="257">
        <v>0</v>
      </c>
      <c r="AG95" s="257">
        <v>0</v>
      </c>
      <c r="AH95" s="252">
        <v>0</v>
      </c>
      <c r="AI95" s="17">
        <f t="shared" si="14"/>
        <v>89</v>
      </c>
      <c r="AJ95" s="12">
        <f t="shared" si="13"/>
        <v>24</v>
      </c>
      <c r="AK95" s="259">
        <v>24</v>
      </c>
      <c r="AL95" s="257">
        <v>0</v>
      </c>
      <c r="AM95" s="78">
        <v>0</v>
      </c>
      <c r="AN95" s="14">
        <v>0</v>
      </c>
      <c r="AO95" s="257">
        <v>0</v>
      </c>
    </row>
    <row r="96" spans="1:41" ht="45">
      <c r="A96" s="197">
        <v>520123</v>
      </c>
      <c r="B96" s="178">
        <v>86</v>
      </c>
      <c r="C96" s="19" t="s">
        <v>133</v>
      </c>
      <c r="D96" s="12">
        <f t="shared" si="10"/>
        <v>354</v>
      </c>
      <c r="E96" s="259">
        <v>331</v>
      </c>
      <c r="F96" s="257">
        <v>25</v>
      </c>
      <c r="G96" s="257">
        <v>91</v>
      </c>
      <c r="H96" s="257">
        <v>0</v>
      </c>
      <c r="I96" s="257">
        <v>0</v>
      </c>
      <c r="J96" s="257">
        <v>0</v>
      </c>
      <c r="K96" s="257">
        <v>0</v>
      </c>
      <c r="L96" s="15">
        <v>23</v>
      </c>
      <c r="M96" s="177">
        <f t="shared" si="11"/>
        <v>448</v>
      </c>
      <c r="N96" s="257">
        <v>447</v>
      </c>
      <c r="O96" s="257">
        <v>0</v>
      </c>
      <c r="P96" s="257">
        <v>0</v>
      </c>
      <c r="Q96" s="257">
        <v>70</v>
      </c>
      <c r="R96" s="257">
        <v>30</v>
      </c>
      <c r="S96" s="257">
        <v>0</v>
      </c>
      <c r="T96" s="257">
        <v>0</v>
      </c>
      <c r="U96" s="257">
        <v>40</v>
      </c>
      <c r="V96" s="257">
        <v>0</v>
      </c>
      <c r="W96" s="257">
        <v>218</v>
      </c>
      <c r="X96" s="257">
        <v>0</v>
      </c>
      <c r="Y96" s="15">
        <v>1</v>
      </c>
      <c r="Z96" s="12">
        <f t="shared" si="12"/>
        <v>568</v>
      </c>
      <c r="AA96" s="259">
        <v>110</v>
      </c>
      <c r="AB96" s="257">
        <v>0</v>
      </c>
      <c r="AC96" s="257">
        <v>0</v>
      </c>
      <c r="AD96" s="15">
        <v>458</v>
      </c>
      <c r="AE96" s="16">
        <v>0</v>
      </c>
      <c r="AF96" s="257">
        <v>0</v>
      </c>
      <c r="AG96" s="257">
        <v>0</v>
      </c>
      <c r="AH96" s="252">
        <v>0</v>
      </c>
      <c r="AI96" s="17">
        <f t="shared" si="14"/>
        <v>0</v>
      </c>
      <c r="AJ96" s="12">
        <f t="shared" si="13"/>
        <v>21</v>
      </c>
      <c r="AK96" s="259">
        <v>21</v>
      </c>
      <c r="AL96" s="257">
        <v>0</v>
      </c>
      <c r="AM96" s="78">
        <v>0</v>
      </c>
      <c r="AN96" s="14">
        <v>0</v>
      </c>
      <c r="AO96" s="257">
        <v>0</v>
      </c>
    </row>
    <row r="97" spans="1:41" ht="45">
      <c r="A97" s="197">
        <v>520126</v>
      </c>
      <c r="B97" s="178">
        <v>87</v>
      </c>
      <c r="C97" s="19" t="s">
        <v>134</v>
      </c>
      <c r="D97" s="12">
        <f t="shared" si="10"/>
        <v>3919</v>
      </c>
      <c r="E97" s="259">
        <v>3510</v>
      </c>
      <c r="F97" s="257">
        <v>0</v>
      </c>
      <c r="G97" s="257">
        <v>0</v>
      </c>
      <c r="H97" s="257">
        <v>0</v>
      </c>
      <c r="I97" s="257">
        <v>0</v>
      </c>
      <c r="J97" s="257">
        <v>0</v>
      </c>
      <c r="K97" s="257">
        <v>0</v>
      </c>
      <c r="L97" s="15">
        <v>409</v>
      </c>
      <c r="M97" s="177">
        <f t="shared" si="11"/>
        <v>970</v>
      </c>
      <c r="N97" s="257">
        <v>961</v>
      </c>
      <c r="O97" s="257">
        <v>0</v>
      </c>
      <c r="P97" s="257">
        <v>0</v>
      </c>
      <c r="Q97" s="257">
        <v>0</v>
      </c>
      <c r="R97" s="257">
        <v>0</v>
      </c>
      <c r="S97" s="257">
        <v>0</v>
      </c>
      <c r="T97" s="257">
        <v>0</v>
      </c>
      <c r="U97" s="257">
        <v>0</v>
      </c>
      <c r="V97" s="257">
        <v>0</v>
      </c>
      <c r="W97" s="257">
        <v>0</v>
      </c>
      <c r="X97" s="257">
        <v>0</v>
      </c>
      <c r="Y97" s="15">
        <v>9</v>
      </c>
      <c r="Z97" s="12">
        <f t="shared" si="12"/>
        <v>27</v>
      </c>
      <c r="AA97" s="259">
        <v>0</v>
      </c>
      <c r="AB97" s="257">
        <v>0</v>
      </c>
      <c r="AC97" s="257">
        <v>27</v>
      </c>
      <c r="AD97" s="15">
        <v>0</v>
      </c>
      <c r="AE97" s="16">
        <v>158</v>
      </c>
      <c r="AF97" s="257">
        <v>0</v>
      </c>
      <c r="AG97" s="257">
        <v>0</v>
      </c>
      <c r="AH97" s="252">
        <v>0</v>
      </c>
      <c r="AI97" s="17">
        <f t="shared" si="14"/>
        <v>158</v>
      </c>
      <c r="AJ97" s="12">
        <f t="shared" si="13"/>
        <v>40</v>
      </c>
      <c r="AK97" s="259">
        <v>40</v>
      </c>
      <c r="AL97" s="257">
        <v>0</v>
      </c>
      <c r="AM97" s="78">
        <v>0</v>
      </c>
      <c r="AN97" s="14">
        <v>0</v>
      </c>
      <c r="AO97" s="257">
        <v>0</v>
      </c>
    </row>
    <row r="98" spans="1:41" ht="45">
      <c r="A98" s="197">
        <v>520131</v>
      </c>
      <c r="B98" s="178">
        <v>88</v>
      </c>
      <c r="C98" s="19" t="s">
        <v>135</v>
      </c>
      <c r="D98" s="12">
        <f t="shared" si="10"/>
        <v>11841</v>
      </c>
      <c r="E98" s="259">
        <v>11841</v>
      </c>
      <c r="F98" s="257">
        <v>3737</v>
      </c>
      <c r="G98" s="257">
        <v>16</v>
      </c>
      <c r="H98" s="257">
        <v>0</v>
      </c>
      <c r="I98" s="257">
        <v>0</v>
      </c>
      <c r="J98" s="257">
        <v>0</v>
      </c>
      <c r="K98" s="257">
        <v>0</v>
      </c>
      <c r="L98" s="15">
        <v>0</v>
      </c>
      <c r="M98" s="177">
        <f t="shared" si="11"/>
        <v>7523</v>
      </c>
      <c r="N98" s="257">
        <v>7523</v>
      </c>
      <c r="O98" s="257">
        <v>0</v>
      </c>
      <c r="P98" s="257">
        <v>0</v>
      </c>
      <c r="Q98" s="257">
        <v>55</v>
      </c>
      <c r="R98" s="257">
        <v>24</v>
      </c>
      <c r="S98" s="257">
        <v>0</v>
      </c>
      <c r="T98" s="257">
        <v>0</v>
      </c>
      <c r="U98" s="257">
        <v>0</v>
      </c>
      <c r="V98" s="257">
        <v>0</v>
      </c>
      <c r="W98" s="257">
        <v>371</v>
      </c>
      <c r="X98" s="257">
        <v>0</v>
      </c>
      <c r="Y98" s="15">
        <v>0</v>
      </c>
      <c r="Z98" s="12">
        <f t="shared" si="12"/>
        <v>1375</v>
      </c>
      <c r="AA98" s="259">
        <v>1375</v>
      </c>
      <c r="AB98" s="257">
        <v>0</v>
      </c>
      <c r="AC98" s="257">
        <v>0</v>
      </c>
      <c r="AD98" s="15">
        <v>0</v>
      </c>
      <c r="AE98" s="16">
        <v>0</v>
      </c>
      <c r="AF98" s="257">
        <v>0</v>
      </c>
      <c r="AG98" s="257">
        <v>0</v>
      </c>
      <c r="AH98" s="252">
        <v>0</v>
      </c>
      <c r="AI98" s="17">
        <f t="shared" si="14"/>
        <v>0</v>
      </c>
      <c r="AJ98" s="12">
        <f t="shared" si="13"/>
        <v>35</v>
      </c>
      <c r="AK98" s="259">
        <v>35</v>
      </c>
      <c r="AL98" s="257">
        <v>0</v>
      </c>
      <c r="AM98" s="78">
        <v>0</v>
      </c>
      <c r="AN98" s="14">
        <v>0</v>
      </c>
      <c r="AO98" s="257">
        <v>0</v>
      </c>
    </row>
    <row r="99" spans="1:41" ht="45">
      <c r="A99" s="197">
        <v>520128</v>
      </c>
      <c r="B99" s="178">
        <v>89</v>
      </c>
      <c r="C99" s="19" t="s">
        <v>136</v>
      </c>
      <c r="D99" s="12">
        <f t="shared" si="10"/>
        <v>4368</v>
      </c>
      <c r="E99" s="259">
        <v>3963</v>
      </c>
      <c r="F99" s="257">
        <v>260</v>
      </c>
      <c r="G99" s="257">
        <v>727</v>
      </c>
      <c r="H99" s="257">
        <v>213</v>
      </c>
      <c r="I99" s="257">
        <v>0</v>
      </c>
      <c r="J99" s="257">
        <v>0</v>
      </c>
      <c r="K99" s="257">
        <v>192</v>
      </c>
      <c r="L99" s="15">
        <v>0</v>
      </c>
      <c r="M99" s="177">
        <f t="shared" si="11"/>
        <v>1898</v>
      </c>
      <c r="N99" s="257">
        <v>1898</v>
      </c>
      <c r="O99" s="257">
        <v>0</v>
      </c>
      <c r="P99" s="257">
        <v>0</v>
      </c>
      <c r="Q99" s="257">
        <v>68</v>
      </c>
      <c r="R99" s="257">
        <v>52</v>
      </c>
      <c r="S99" s="257">
        <v>0</v>
      </c>
      <c r="T99" s="257">
        <v>17</v>
      </c>
      <c r="U99" s="257">
        <v>7</v>
      </c>
      <c r="V99" s="257">
        <v>0</v>
      </c>
      <c r="W99" s="257">
        <v>277</v>
      </c>
      <c r="X99" s="257">
        <v>0</v>
      </c>
      <c r="Y99" s="15">
        <v>0</v>
      </c>
      <c r="Z99" s="12">
        <f t="shared" si="12"/>
        <v>1083</v>
      </c>
      <c r="AA99" s="259">
        <v>1083</v>
      </c>
      <c r="AB99" s="257">
        <v>0</v>
      </c>
      <c r="AC99" s="257">
        <v>0</v>
      </c>
      <c r="AD99" s="15">
        <v>0</v>
      </c>
      <c r="AE99" s="16">
        <v>0</v>
      </c>
      <c r="AF99" s="257">
        <v>0</v>
      </c>
      <c r="AG99" s="257">
        <v>0</v>
      </c>
      <c r="AH99" s="252">
        <v>0</v>
      </c>
      <c r="AI99" s="17">
        <f t="shared" si="14"/>
        <v>0</v>
      </c>
      <c r="AJ99" s="12">
        <f t="shared" si="13"/>
        <v>38</v>
      </c>
      <c r="AK99" s="259">
        <v>38</v>
      </c>
      <c r="AL99" s="257">
        <v>0</v>
      </c>
      <c r="AM99" s="78">
        <v>0</v>
      </c>
      <c r="AN99" s="14">
        <v>0</v>
      </c>
      <c r="AO99" s="257">
        <v>0</v>
      </c>
    </row>
    <row r="100" spans="1:41" ht="45">
      <c r="A100" s="197">
        <v>520129</v>
      </c>
      <c r="B100" s="178">
        <v>90</v>
      </c>
      <c r="C100" s="19" t="s">
        <v>137</v>
      </c>
      <c r="D100" s="12">
        <f t="shared" si="10"/>
        <v>898</v>
      </c>
      <c r="E100" s="259">
        <v>893</v>
      </c>
      <c r="F100" s="257">
        <v>67</v>
      </c>
      <c r="G100" s="257">
        <v>102</v>
      </c>
      <c r="H100" s="257">
        <v>0</v>
      </c>
      <c r="I100" s="257">
        <v>0</v>
      </c>
      <c r="J100" s="257">
        <v>0</v>
      </c>
      <c r="K100" s="257">
        <v>0</v>
      </c>
      <c r="L100" s="15">
        <v>5</v>
      </c>
      <c r="M100" s="177">
        <f t="shared" si="11"/>
        <v>1236</v>
      </c>
      <c r="N100" s="257">
        <v>1230</v>
      </c>
      <c r="O100" s="257">
        <v>0</v>
      </c>
      <c r="P100" s="257">
        <v>0</v>
      </c>
      <c r="Q100" s="257">
        <v>46</v>
      </c>
      <c r="R100" s="257">
        <v>0</v>
      </c>
      <c r="S100" s="257">
        <v>0</v>
      </c>
      <c r="T100" s="257">
        <v>0</v>
      </c>
      <c r="U100" s="257">
        <v>0</v>
      </c>
      <c r="V100" s="257">
        <v>0</v>
      </c>
      <c r="W100" s="257">
        <v>71</v>
      </c>
      <c r="X100" s="257">
        <v>0</v>
      </c>
      <c r="Y100" s="15">
        <v>6</v>
      </c>
      <c r="Z100" s="12">
        <f t="shared" si="12"/>
        <v>841</v>
      </c>
      <c r="AA100" s="259">
        <v>435</v>
      </c>
      <c r="AB100" s="257">
        <v>0</v>
      </c>
      <c r="AC100" s="257">
        <v>0</v>
      </c>
      <c r="AD100" s="15">
        <v>406</v>
      </c>
      <c r="AE100" s="16">
        <v>0</v>
      </c>
      <c r="AF100" s="257">
        <v>0</v>
      </c>
      <c r="AG100" s="257">
        <v>0</v>
      </c>
      <c r="AH100" s="252">
        <v>0</v>
      </c>
      <c r="AI100" s="17">
        <f t="shared" si="14"/>
        <v>0</v>
      </c>
      <c r="AJ100" s="12">
        <f t="shared" si="13"/>
        <v>16</v>
      </c>
      <c r="AK100" s="259">
        <v>16</v>
      </c>
      <c r="AL100" s="257">
        <v>0</v>
      </c>
      <c r="AM100" s="78">
        <v>0</v>
      </c>
      <c r="AN100" s="14">
        <v>0</v>
      </c>
      <c r="AO100" s="257">
        <v>0</v>
      </c>
    </row>
    <row r="101" spans="1:41" ht="45">
      <c r="A101" s="197">
        <v>520132</v>
      </c>
      <c r="B101" s="178">
        <v>91</v>
      </c>
      <c r="C101" s="19" t="s">
        <v>138</v>
      </c>
      <c r="D101" s="12">
        <f t="shared" si="10"/>
        <v>3055</v>
      </c>
      <c r="E101" s="259">
        <v>0</v>
      </c>
      <c r="F101" s="257">
        <v>0</v>
      </c>
      <c r="G101" s="257">
        <v>0</v>
      </c>
      <c r="H101" s="257">
        <v>3055</v>
      </c>
      <c r="I101" s="257">
        <v>0</v>
      </c>
      <c r="J101" s="257">
        <v>0</v>
      </c>
      <c r="K101" s="257">
        <v>0</v>
      </c>
      <c r="L101" s="15">
        <v>0</v>
      </c>
      <c r="M101" s="177">
        <f t="shared" si="11"/>
        <v>0</v>
      </c>
      <c r="N101" s="257">
        <v>0</v>
      </c>
      <c r="O101" s="257">
        <v>16</v>
      </c>
      <c r="P101" s="257">
        <v>0</v>
      </c>
      <c r="Q101" s="257">
        <v>0</v>
      </c>
      <c r="R101" s="257">
        <v>0</v>
      </c>
      <c r="S101" s="257">
        <v>0</v>
      </c>
      <c r="T101" s="257">
        <v>0</v>
      </c>
      <c r="U101" s="257">
        <v>0</v>
      </c>
      <c r="V101" s="257">
        <v>0</v>
      </c>
      <c r="W101" s="257">
        <v>0</v>
      </c>
      <c r="X101" s="257">
        <v>0</v>
      </c>
      <c r="Y101" s="15">
        <v>0</v>
      </c>
      <c r="Z101" s="12">
        <f t="shared" si="12"/>
        <v>231</v>
      </c>
      <c r="AA101" s="259">
        <v>0</v>
      </c>
      <c r="AB101" s="257">
        <v>0</v>
      </c>
      <c r="AC101" s="257">
        <v>231</v>
      </c>
      <c r="AD101" s="15">
        <v>0</v>
      </c>
      <c r="AE101" s="16">
        <v>356</v>
      </c>
      <c r="AF101" s="257">
        <v>44</v>
      </c>
      <c r="AG101" s="257">
        <v>0</v>
      </c>
      <c r="AH101" s="252">
        <v>0</v>
      </c>
      <c r="AI101" s="17">
        <f t="shared" si="14"/>
        <v>356</v>
      </c>
      <c r="AJ101" s="12">
        <f t="shared" si="13"/>
        <v>47</v>
      </c>
      <c r="AK101" s="259">
        <v>47</v>
      </c>
      <c r="AL101" s="257">
        <v>0</v>
      </c>
      <c r="AM101" s="78">
        <v>0</v>
      </c>
      <c r="AN101" s="14">
        <v>0</v>
      </c>
      <c r="AO101" s="257">
        <v>0</v>
      </c>
    </row>
    <row r="102" spans="1:41" ht="45">
      <c r="A102" s="197">
        <v>520133</v>
      </c>
      <c r="B102" s="178">
        <v>92</v>
      </c>
      <c r="C102" s="19" t="s">
        <v>139</v>
      </c>
      <c r="D102" s="12">
        <f t="shared" si="10"/>
        <v>827</v>
      </c>
      <c r="E102" s="259">
        <v>706</v>
      </c>
      <c r="F102" s="257">
        <v>32</v>
      </c>
      <c r="G102" s="257">
        <v>122</v>
      </c>
      <c r="H102" s="257">
        <v>121</v>
      </c>
      <c r="I102" s="257">
        <v>0</v>
      </c>
      <c r="J102" s="257">
        <v>0</v>
      </c>
      <c r="K102" s="257">
        <v>0</v>
      </c>
      <c r="L102" s="15">
        <v>0</v>
      </c>
      <c r="M102" s="177">
        <f t="shared" si="11"/>
        <v>763</v>
      </c>
      <c r="N102" s="257">
        <v>763</v>
      </c>
      <c r="O102" s="257">
        <v>9</v>
      </c>
      <c r="P102" s="257">
        <v>0</v>
      </c>
      <c r="Q102" s="257">
        <v>23</v>
      </c>
      <c r="R102" s="257">
        <v>12</v>
      </c>
      <c r="S102" s="257">
        <v>0</v>
      </c>
      <c r="T102" s="257">
        <v>0</v>
      </c>
      <c r="U102" s="257">
        <v>0</v>
      </c>
      <c r="V102" s="257">
        <v>0</v>
      </c>
      <c r="W102" s="257">
        <v>68</v>
      </c>
      <c r="X102" s="257">
        <v>0</v>
      </c>
      <c r="Y102" s="15">
        <v>0</v>
      </c>
      <c r="Z102" s="12">
        <f t="shared" si="12"/>
        <v>415</v>
      </c>
      <c r="AA102" s="259">
        <v>215</v>
      </c>
      <c r="AB102" s="257">
        <v>0</v>
      </c>
      <c r="AC102" s="257">
        <v>200</v>
      </c>
      <c r="AD102" s="15">
        <v>0</v>
      </c>
      <c r="AE102" s="16">
        <v>224</v>
      </c>
      <c r="AF102" s="257">
        <v>0</v>
      </c>
      <c r="AG102" s="257">
        <v>0</v>
      </c>
      <c r="AH102" s="252">
        <v>0</v>
      </c>
      <c r="AI102" s="17">
        <f t="shared" si="14"/>
        <v>224</v>
      </c>
      <c r="AJ102" s="12">
        <f t="shared" si="13"/>
        <v>17</v>
      </c>
      <c r="AK102" s="259">
        <v>17</v>
      </c>
      <c r="AL102" s="257">
        <v>0</v>
      </c>
      <c r="AM102" s="78">
        <v>0</v>
      </c>
      <c r="AN102" s="14">
        <v>0</v>
      </c>
      <c r="AO102" s="257">
        <v>0</v>
      </c>
    </row>
    <row r="103" spans="1:41" ht="45">
      <c r="A103" s="197">
        <v>520139</v>
      </c>
      <c r="B103" s="178">
        <v>93</v>
      </c>
      <c r="C103" s="19" t="s">
        <v>140</v>
      </c>
      <c r="D103" s="12">
        <f t="shared" si="10"/>
        <v>906</v>
      </c>
      <c r="E103" s="259">
        <v>817</v>
      </c>
      <c r="F103" s="257">
        <v>47</v>
      </c>
      <c r="G103" s="257">
        <v>199</v>
      </c>
      <c r="H103" s="257">
        <v>89</v>
      </c>
      <c r="I103" s="257">
        <v>0</v>
      </c>
      <c r="J103" s="257">
        <v>0</v>
      </c>
      <c r="K103" s="257">
        <v>0</v>
      </c>
      <c r="L103" s="15">
        <v>0</v>
      </c>
      <c r="M103" s="177">
        <f t="shared" si="11"/>
        <v>811</v>
      </c>
      <c r="N103" s="257">
        <v>811</v>
      </c>
      <c r="O103" s="257">
        <v>0</v>
      </c>
      <c r="P103" s="257">
        <v>0</v>
      </c>
      <c r="Q103" s="257">
        <v>96</v>
      </c>
      <c r="R103" s="257">
        <v>22</v>
      </c>
      <c r="S103" s="257">
        <v>0</v>
      </c>
      <c r="T103" s="257">
        <v>0</v>
      </c>
      <c r="U103" s="257">
        <v>0</v>
      </c>
      <c r="V103" s="257">
        <v>0</v>
      </c>
      <c r="W103" s="257">
        <v>73</v>
      </c>
      <c r="X103" s="257">
        <v>0</v>
      </c>
      <c r="Y103" s="15">
        <v>0</v>
      </c>
      <c r="Z103" s="12">
        <f t="shared" si="12"/>
        <v>307</v>
      </c>
      <c r="AA103" s="259">
        <v>307</v>
      </c>
      <c r="AB103" s="257">
        <v>0</v>
      </c>
      <c r="AC103" s="257">
        <v>0</v>
      </c>
      <c r="AD103" s="15">
        <v>0</v>
      </c>
      <c r="AE103" s="16">
        <v>0</v>
      </c>
      <c r="AF103" s="257">
        <v>0</v>
      </c>
      <c r="AG103" s="257">
        <v>0</v>
      </c>
      <c r="AH103" s="252">
        <v>0</v>
      </c>
      <c r="AI103" s="17">
        <f t="shared" si="14"/>
        <v>0</v>
      </c>
      <c r="AJ103" s="12">
        <f t="shared" si="13"/>
        <v>13</v>
      </c>
      <c r="AK103" s="259">
        <v>13</v>
      </c>
      <c r="AL103" s="257">
        <v>0</v>
      </c>
      <c r="AM103" s="78">
        <v>0</v>
      </c>
      <c r="AN103" s="14">
        <v>0</v>
      </c>
      <c r="AO103" s="257">
        <v>0</v>
      </c>
    </row>
    <row r="104" spans="1:41" ht="45">
      <c r="A104" s="197">
        <v>520140</v>
      </c>
      <c r="B104" s="178">
        <v>94</v>
      </c>
      <c r="C104" s="19" t="s">
        <v>141</v>
      </c>
      <c r="D104" s="12">
        <f t="shared" si="10"/>
        <v>722</v>
      </c>
      <c r="E104" s="259">
        <v>722</v>
      </c>
      <c r="F104" s="257">
        <v>54</v>
      </c>
      <c r="G104" s="257">
        <v>105</v>
      </c>
      <c r="H104" s="257">
        <v>0</v>
      </c>
      <c r="I104" s="257">
        <v>0</v>
      </c>
      <c r="J104" s="257">
        <v>0</v>
      </c>
      <c r="K104" s="257">
        <v>0</v>
      </c>
      <c r="L104" s="15">
        <v>0</v>
      </c>
      <c r="M104" s="177">
        <f t="shared" si="11"/>
        <v>322</v>
      </c>
      <c r="N104" s="257">
        <v>322</v>
      </c>
      <c r="O104" s="257">
        <v>0</v>
      </c>
      <c r="P104" s="257">
        <v>0</v>
      </c>
      <c r="Q104" s="257">
        <v>58</v>
      </c>
      <c r="R104" s="257">
        <v>11</v>
      </c>
      <c r="S104" s="257">
        <v>0</v>
      </c>
      <c r="T104" s="257">
        <v>0</v>
      </c>
      <c r="U104" s="257">
        <v>0</v>
      </c>
      <c r="V104" s="257">
        <v>0</v>
      </c>
      <c r="W104" s="257">
        <v>44</v>
      </c>
      <c r="X104" s="257">
        <v>0</v>
      </c>
      <c r="Y104" s="15">
        <v>0</v>
      </c>
      <c r="Z104" s="12">
        <f t="shared" si="12"/>
        <v>592</v>
      </c>
      <c r="AA104" s="259">
        <v>226</v>
      </c>
      <c r="AB104" s="257">
        <v>0</v>
      </c>
      <c r="AC104" s="257">
        <v>0</v>
      </c>
      <c r="AD104" s="15">
        <v>366</v>
      </c>
      <c r="AE104" s="16">
        <v>0</v>
      </c>
      <c r="AF104" s="257">
        <v>0</v>
      </c>
      <c r="AG104" s="257">
        <v>0</v>
      </c>
      <c r="AH104" s="252">
        <v>0</v>
      </c>
      <c r="AI104" s="17">
        <f t="shared" si="14"/>
        <v>0</v>
      </c>
      <c r="AJ104" s="12">
        <f t="shared" si="13"/>
        <v>17</v>
      </c>
      <c r="AK104" s="259">
        <v>17</v>
      </c>
      <c r="AL104" s="257">
        <v>0</v>
      </c>
      <c r="AM104" s="78">
        <v>0</v>
      </c>
      <c r="AN104" s="14">
        <v>0</v>
      </c>
      <c r="AO104" s="257">
        <v>0</v>
      </c>
    </row>
    <row r="105" spans="1:41" ht="45">
      <c r="A105" s="197">
        <v>520141</v>
      </c>
      <c r="B105" s="178">
        <v>95</v>
      </c>
      <c r="C105" s="19" t="s">
        <v>142</v>
      </c>
      <c r="D105" s="12">
        <f t="shared" si="10"/>
        <v>907</v>
      </c>
      <c r="E105" s="259">
        <v>844</v>
      </c>
      <c r="F105" s="257">
        <v>418</v>
      </c>
      <c r="G105" s="257">
        <v>1</v>
      </c>
      <c r="H105" s="257">
        <v>0</v>
      </c>
      <c r="I105" s="257">
        <v>0</v>
      </c>
      <c r="J105" s="257">
        <v>0</v>
      </c>
      <c r="K105" s="257">
        <v>63</v>
      </c>
      <c r="L105" s="15">
        <v>0</v>
      </c>
      <c r="M105" s="177">
        <f t="shared" si="11"/>
        <v>594</v>
      </c>
      <c r="N105" s="257">
        <v>594</v>
      </c>
      <c r="O105" s="257">
        <v>0</v>
      </c>
      <c r="P105" s="257">
        <v>0</v>
      </c>
      <c r="Q105" s="257">
        <v>41</v>
      </c>
      <c r="R105" s="257">
        <v>1</v>
      </c>
      <c r="S105" s="257">
        <v>0</v>
      </c>
      <c r="T105" s="257">
        <v>0</v>
      </c>
      <c r="U105" s="257">
        <v>0</v>
      </c>
      <c r="V105" s="257">
        <v>0</v>
      </c>
      <c r="W105" s="257">
        <v>38</v>
      </c>
      <c r="X105" s="257">
        <v>0</v>
      </c>
      <c r="Y105" s="15">
        <v>0</v>
      </c>
      <c r="Z105" s="12">
        <f t="shared" si="12"/>
        <v>333</v>
      </c>
      <c r="AA105" s="259">
        <v>333</v>
      </c>
      <c r="AB105" s="257">
        <v>0</v>
      </c>
      <c r="AC105" s="257">
        <v>0</v>
      </c>
      <c r="AD105" s="15">
        <v>0</v>
      </c>
      <c r="AE105" s="16">
        <v>0</v>
      </c>
      <c r="AF105" s="257">
        <v>0</v>
      </c>
      <c r="AG105" s="257">
        <v>0</v>
      </c>
      <c r="AH105" s="252">
        <v>0</v>
      </c>
      <c r="AI105" s="17">
        <f t="shared" si="14"/>
        <v>0</v>
      </c>
      <c r="AJ105" s="12">
        <f t="shared" si="13"/>
        <v>27</v>
      </c>
      <c r="AK105" s="259">
        <v>27</v>
      </c>
      <c r="AL105" s="257">
        <v>0</v>
      </c>
      <c r="AM105" s="78">
        <v>0</v>
      </c>
      <c r="AN105" s="14">
        <v>0</v>
      </c>
      <c r="AO105" s="257">
        <v>0</v>
      </c>
    </row>
    <row r="106" spans="1:41" ht="45">
      <c r="A106" s="197">
        <v>520137</v>
      </c>
      <c r="B106" s="178">
        <v>96</v>
      </c>
      <c r="C106" s="19" t="s">
        <v>143</v>
      </c>
      <c r="D106" s="12">
        <f t="shared" si="10"/>
        <v>0</v>
      </c>
      <c r="E106" s="259">
        <v>0</v>
      </c>
      <c r="F106" s="257">
        <v>0</v>
      </c>
      <c r="G106" s="257">
        <v>0</v>
      </c>
      <c r="H106" s="257">
        <v>0</v>
      </c>
      <c r="I106" s="257">
        <v>0</v>
      </c>
      <c r="J106" s="257">
        <v>0</v>
      </c>
      <c r="K106" s="257">
        <v>0</v>
      </c>
      <c r="L106" s="15">
        <v>0</v>
      </c>
      <c r="M106" s="177">
        <f t="shared" si="11"/>
        <v>0</v>
      </c>
      <c r="N106" s="257">
        <v>0</v>
      </c>
      <c r="O106" s="257">
        <v>0</v>
      </c>
      <c r="P106" s="257">
        <v>0</v>
      </c>
      <c r="Q106" s="257">
        <v>0</v>
      </c>
      <c r="R106" s="257">
        <v>0</v>
      </c>
      <c r="S106" s="257">
        <v>0</v>
      </c>
      <c r="T106" s="257">
        <v>0</v>
      </c>
      <c r="U106" s="257">
        <v>0</v>
      </c>
      <c r="V106" s="257">
        <v>0</v>
      </c>
      <c r="W106" s="257">
        <v>0</v>
      </c>
      <c r="X106" s="257">
        <v>0</v>
      </c>
      <c r="Y106" s="15">
        <v>0</v>
      </c>
      <c r="Z106" s="12">
        <f t="shared" si="12"/>
        <v>56</v>
      </c>
      <c r="AA106" s="259">
        <v>0</v>
      </c>
      <c r="AB106" s="257">
        <v>0</v>
      </c>
      <c r="AC106" s="257">
        <v>56</v>
      </c>
      <c r="AD106" s="15">
        <v>0</v>
      </c>
      <c r="AE106" s="16">
        <v>101</v>
      </c>
      <c r="AF106" s="257">
        <v>0</v>
      </c>
      <c r="AG106" s="257">
        <v>0</v>
      </c>
      <c r="AH106" s="252">
        <v>0</v>
      </c>
      <c r="AI106" s="17">
        <f t="shared" si="14"/>
        <v>101</v>
      </c>
      <c r="AJ106" s="12">
        <f t="shared" si="13"/>
        <v>8</v>
      </c>
      <c r="AK106" s="259">
        <v>8</v>
      </c>
      <c r="AL106" s="257">
        <v>0</v>
      </c>
      <c r="AM106" s="78">
        <v>0</v>
      </c>
      <c r="AN106" s="14">
        <v>0</v>
      </c>
      <c r="AO106" s="257">
        <v>0</v>
      </c>
    </row>
    <row r="107" spans="1:41" ht="45">
      <c r="A107" s="197">
        <v>520144</v>
      </c>
      <c r="B107" s="178">
        <v>97</v>
      </c>
      <c r="C107" s="19" t="s">
        <v>144</v>
      </c>
      <c r="D107" s="12">
        <f t="shared" si="10"/>
        <v>1045</v>
      </c>
      <c r="E107" s="259">
        <v>0</v>
      </c>
      <c r="F107" s="257">
        <v>0</v>
      </c>
      <c r="G107" s="257">
        <v>0</v>
      </c>
      <c r="H107" s="257">
        <v>1045</v>
      </c>
      <c r="I107" s="257">
        <v>1026</v>
      </c>
      <c r="J107" s="257">
        <v>0</v>
      </c>
      <c r="K107" s="257">
        <v>0</v>
      </c>
      <c r="L107" s="15">
        <v>0</v>
      </c>
      <c r="M107" s="177">
        <f t="shared" si="11"/>
        <v>0</v>
      </c>
      <c r="N107" s="257">
        <v>0</v>
      </c>
      <c r="O107" s="257">
        <v>53</v>
      </c>
      <c r="P107" s="257">
        <v>40</v>
      </c>
      <c r="Q107" s="257">
        <v>8</v>
      </c>
      <c r="R107" s="257">
        <v>2</v>
      </c>
      <c r="S107" s="257">
        <v>0</v>
      </c>
      <c r="T107" s="257">
        <v>0</v>
      </c>
      <c r="U107" s="257">
        <v>0</v>
      </c>
      <c r="V107" s="257">
        <v>0</v>
      </c>
      <c r="W107" s="257">
        <v>0</v>
      </c>
      <c r="X107" s="257">
        <v>0</v>
      </c>
      <c r="Y107" s="15">
        <v>0</v>
      </c>
      <c r="Z107" s="12">
        <f t="shared" si="12"/>
        <v>1123</v>
      </c>
      <c r="AA107" s="259">
        <v>0</v>
      </c>
      <c r="AB107" s="257">
        <v>0</v>
      </c>
      <c r="AC107" s="257">
        <v>1123</v>
      </c>
      <c r="AD107" s="15">
        <v>0</v>
      </c>
      <c r="AE107" s="16">
        <v>293</v>
      </c>
      <c r="AF107" s="257">
        <v>9</v>
      </c>
      <c r="AG107" s="257">
        <v>0</v>
      </c>
      <c r="AH107" s="252">
        <v>5</v>
      </c>
      <c r="AI107" s="17">
        <f t="shared" si="14"/>
        <v>298</v>
      </c>
      <c r="AJ107" s="12">
        <f t="shared" si="13"/>
        <v>0</v>
      </c>
      <c r="AK107" s="259">
        <v>0</v>
      </c>
      <c r="AL107" s="257">
        <v>0</v>
      </c>
      <c r="AM107" s="78">
        <v>0</v>
      </c>
      <c r="AN107" s="14">
        <v>0</v>
      </c>
      <c r="AO107" s="257">
        <v>0</v>
      </c>
    </row>
    <row r="108" spans="1:41" ht="45">
      <c r="A108" s="197">
        <v>520145</v>
      </c>
      <c r="B108" s="178">
        <v>98</v>
      </c>
      <c r="C108" s="19" t="s">
        <v>145</v>
      </c>
      <c r="D108" s="12">
        <f t="shared" si="10"/>
        <v>882</v>
      </c>
      <c r="E108" s="259">
        <v>794</v>
      </c>
      <c r="F108" s="257">
        <v>66</v>
      </c>
      <c r="G108" s="257">
        <v>203</v>
      </c>
      <c r="H108" s="257">
        <v>0</v>
      </c>
      <c r="I108" s="257">
        <v>0</v>
      </c>
      <c r="J108" s="257">
        <v>0</v>
      </c>
      <c r="K108" s="257">
        <v>0</v>
      </c>
      <c r="L108" s="15">
        <v>88</v>
      </c>
      <c r="M108" s="177">
        <f t="shared" si="11"/>
        <v>1089</v>
      </c>
      <c r="N108" s="257">
        <v>1013</v>
      </c>
      <c r="O108" s="257">
        <v>0</v>
      </c>
      <c r="P108" s="257">
        <v>0</v>
      </c>
      <c r="Q108" s="257">
        <v>27</v>
      </c>
      <c r="R108" s="257">
        <v>20</v>
      </c>
      <c r="S108" s="257">
        <v>0</v>
      </c>
      <c r="T108" s="257">
        <v>7</v>
      </c>
      <c r="U108" s="257">
        <v>0</v>
      </c>
      <c r="V108" s="257">
        <v>0</v>
      </c>
      <c r="W108" s="257">
        <v>19</v>
      </c>
      <c r="X108" s="257">
        <v>0</v>
      </c>
      <c r="Y108" s="15">
        <v>76</v>
      </c>
      <c r="Z108" s="12">
        <f t="shared" si="12"/>
        <v>708</v>
      </c>
      <c r="AA108" s="259">
        <v>311</v>
      </c>
      <c r="AB108" s="257">
        <v>2</v>
      </c>
      <c r="AC108" s="257">
        <v>0</v>
      </c>
      <c r="AD108" s="15">
        <v>395</v>
      </c>
      <c r="AE108" s="16">
        <v>0</v>
      </c>
      <c r="AF108" s="257">
        <v>0</v>
      </c>
      <c r="AG108" s="257">
        <v>0</v>
      </c>
      <c r="AH108" s="252">
        <v>0</v>
      </c>
      <c r="AI108" s="17">
        <f t="shared" si="14"/>
        <v>0</v>
      </c>
      <c r="AJ108" s="12">
        <f t="shared" si="13"/>
        <v>25</v>
      </c>
      <c r="AK108" s="259">
        <v>25</v>
      </c>
      <c r="AL108" s="257">
        <v>0</v>
      </c>
      <c r="AM108" s="78">
        <v>0</v>
      </c>
      <c r="AN108" s="14">
        <v>0</v>
      </c>
      <c r="AO108" s="257">
        <v>0</v>
      </c>
    </row>
    <row r="109" spans="1:41" ht="45">
      <c r="A109" s="197">
        <v>520146</v>
      </c>
      <c r="B109" s="178">
        <v>99</v>
      </c>
      <c r="C109" s="19" t="s">
        <v>146</v>
      </c>
      <c r="D109" s="12">
        <f t="shared" si="10"/>
        <v>469</v>
      </c>
      <c r="E109" s="259">
        <v>0</v>
      </c>
      <c r="F109" s="257">
        <v>0</v>
      </c>
      <c r="G109" s="257">
        <v>0</v>
      </c>
      <c r="H109" s="257">
        <v>469</v>
      </c>
      <c r="I109" s="257">
        <v>0</v>
      </c>
      <c r="J109" s="257">
        <v>0</v>
      </c>
      <c r="K109" s="257">
        <v>0</v>
      </c>
      <c r="L109" s="15">
        <v>0</v>
      </c>
      <c r="M109" s="177">
        <f t="shared" si="11"/>
        <v>0</v>
      </c>
      <c r="N109" s="257">
        <v>0</v>
      </c>
      <c r="O109" s="257">
        <v>0</v>
      </c>
      <c r="P109" s="257">
        <v>0</v>
      </c>
      <c r="Q109" s="257">
        <v>0</v>
      </c>
      <c r="R109" s="257">
        <v>0</v>
      </c>
      <c r="S109" s="257">
        <v>0</v>
      </c>
      <c r="T109" s="257">
        <v>0</v>
      </c>
      <c r="U109" s="257">
        <v>0</v>
      </c>
      <c r="V109" s="257">
        <v>0</v>
      </c>
      <c r="W109" s="257">
        <v>0</v>
      </c>
      <c r="X109" s="257">
        <v>0</v>
      </c>
      <c r="Y109" s="15">
        <v>0</v>
      </c>
      <c r="Z109" s="12">
        <f t="shared" si="12"/>
        <v>1258</v>
      </c>
      <c r="AA109" s="259">
        <v>596</v>
      </c>
      <c r="AB109" s="257">
        <v>0</v>
      </c>
      <c r="AC109" s="257">
        <v>662</v>
      </c>
      <c r="AD109" s="15">
        <v>0</v>
      </c>
      <c r="AE109" s="16">
        <v>273</v>
      </c>
      <c r="AF109" s="257">
        <v>0</v>
      </c>
      <c r="AG109" s="257">
        <v>1</v>
      </c>
      <c r="AH109" s="252">
        <v>0</v>
      </c>
      <c r="AI109" s="17">
        <f t="shared" si="14"/>
        <v>273</v>
      </c>
      <c r="AJ109" s="12">
        <f t="shared" si="13"/>
        <v>25</v>
      </c>
      <c r="AK109" s="259">
        <v>25</v>
      </c>
      <c r="AL109" s="257">
        <v>0</v>
      </c>
      <c r="AM109" s="78">
        <v>0</v>
      </c>
      <c r="AN109" s="14">
        <v>0</v>
      </c>
      <c r="AO109" s="257">
        <v>0</v>
      </c>
    </row>
    <row r="110" spans="1:41" ht="45">
      <c r="A110" s="197">
        <v>520147</v>
      </c>
      <c r="B110" s="178">
        <v>100</v>
      </c>
      <c r="C110" s="19" t="s">
        <v>147</v>
      </c>
      <c r="D110" s="12">
        <f t="shared" si="10"/>
        <v>1026</v>
      </c>
      <c r="E110" s="259">
        <v>1018</v>
      </c>
      <c r="F110" s="257">
        <v>132</v>
      </c>
      <c r="G110" s="257">
        <v>357</v>
      </c>
      <c r="H110" s="257">
        <v>0</v>
      </c>
      <c r="I110" s="257">
        <v>0</v>
      </c>
      <c r="J110" s="257">
        <v>0</v>
      </c>
      <c r="K110" s="257">
        <v>0</v>
      </c>
      <c r="L110" s="15">
        <v>8</v>
      </c>
      <c r="M110" s="177">
        <f t="shared" si="11"/>
        <v>1232</v>
      </c>
      <c r="N110" s="257">
        <v>1219</v>
      </c>
      <c r="O110" s="257">
        <v>0</v>
      </c>
      <c r="P110" s="257">
        <v>0</v>
      </c>
      <c r="Q110" s="257">
        <v>45</v>
      </c>
      <c r="R110" s="257">
        <v>26</v>
      </c>
      <c r="S110" s="257">
        <v>0</v>
      </c>
      <c r="T110" s="257">
        <v>0</v>
      </c>
      <c r="U110" s="257">
        <v>0</v>
      </c>
      <c r="V110" s="257">
        <v>0</v>
      </c>
      <c r="W110" s="257">
        <v>289</v>
      </c>
      <c r="X110" s="257">
        <v>0</v>
      </c>
      <c r="Y110" s="15">
        <v>13</v>
      </c>
      <c r="Z110" s="12">
        <f t="shared" si="12"/>
        <v>485</v>
      </c>
      <c r="AA110" s="259">
        <v>485</v>
      </c>
      <c r="AB110" s="257">
        <v>0</v>
      </c>
      <c r="AC110" s="257">
        <v>0</v>
      </c>
      <c r="AD110" s="15">
        <v>0</v>
      </c>
      <c r="AE110" s="16">
        <v>0</v>
      </c>
      <c r="AF110" s="257">
        <v>0</v>
      </c>
      <c r="AG110" s="257">
        <v>0</v>
      </c>
      <c r="AH110" s="252">
        <v>0</v>
      </c>
      <c r="AI110" s="17">
        <f t="shared" si="14"/>
        <v>0</v>
      </c>
      <c r="AJ110" s="12">
        <f t="shared" si="13"/>
        <v>11</v>
      </c>
      <c r="AK110" s="259">
        <v>11</v>
      </c>
      <c r="AL110" s="257">
        <v>0</v>
      </c>
      <c r="AM110" s="78">
        <v>0</v>
      </c>
      <c r="AN110" s="14">
        <v>0</v>
      </c>
      <c r="AO110" s="257">
        <v>0</v>
      </c>
    </row>
    <row r="111" spans="1:41" ht="45">
      <c r="A111" s="197">
        <v>520148</v>
      </c>
      <c r="B111" s="178">
        <v>101</v>
      </c>
      <c r="C111" s="19" t="s">
        <v>148</v>
      </c>
      <c r="D111" s="12">
        <f t="shared" si="10"/>
        <v>3539</v>
      </c>
      <c r="E111" s="259">
        <v>3539</v>
      </c>
      <c r="F111" s="257">
        <v>298</v>
      </c>
      <c r="G111" s="257">
        <v>1239</v>
      </c>
      <c r="H111" s="257">
        <v>0</v>
      </c>
      <c r="I111" s="257">
        <v>0</v>
      </c>
      <c r="J111" s="257">
        <v>0</v>
      </c>
      <c r="K111" s="257">
        <v>0</v>
      </c>
      <c r="L111" s="15">
        <v>0</v>
      </c>
      <c r="M111" s="177">
        <f t="shared" si="11"/>
        <v>6504</v>
      </c>
      <c r="N111" s="257">
        <v>6504</v>
      </c>
      <c r="O111" s="257">
        <v>0</v>
      </c>
      <c r="P111" s="257">
        <v>0</v>
      </c>
      <c r="Q111" s="257">
        <v>53</v>
      </c>
      <c r="R111" s="257">
        <v>0</v>
      </c>
      <c r="S111" s="257">
        <v>0</v>
      </c>
      <c r="T111" s="257">
        <v>5</v>
      </c>
      <c r="U111" s="257">
        <v>0</v>
      </c>
      <c r="V111" s="257">
        <v>0</v>
      </c>
      <c r="W111" s="257">
        <v>512</v>
      </c>
      <c r="X111" s="257">
        <v>0</v>
      </c>
      <c r="Y111" s="15">
        <v>0</v>
      </c>
      <c r="Z111" s="12">
        <f t="shared" si="12"/>
        <v>2201</v>
      </c>
      <c r="AA111" s="259">
        <v>2201</v>
      </c>
      <c r="AB111" s="257">
        <v>0</v>
      </c>
      <c r="AC111" s="257">
        <v>0</v>
      </c>
      <c r="AD111" s="15">
        <v>0</v>
      </c>
      <c r="AE111" s="16">
        <v>0</v>
      </c>
      <c r="AF111" s="257">
        <v>0</v>
      </c>
      <c r="AG111" s="257">
        <v>0</v>
      </c>
      <c r="AH111" s="252">
        <v>0</v>
      </c>
      <c r="AI111" s="17">
        <f t="shared" si="14"/>
        <v>0</v>
      </c>
      <c r="AJ111" s="12">
        <f t="shared" si="13"/>
        <v>68</v>
      </c>
      <c r="AK111" s="259">
        <v>68</v>
      </c>
      <c r="AL111" s="257">
        <v>0</v>
      </c>
      <c r="AM111" s="78">
        <v>0</v>
      </c>
      <c r="AN111" s="14">
        <v>0</v>
      </c>
      <c r="AO111" s="257">
        <v>0</v>
      </c>
    </row>
    <row r="112" spans="1:41" ht="45">
      <c r="A112" s="197">
        <v>520149</v>
      </c>
      <c r="B112" s="178">
        <v>102</v>
      </c>
      <c r="C112" s="19" t="s">
        <v>149</v>
      </c>
      <c r="D112" s="12">
        <f t="shared" si="10"/>
        <v>709</v>
      </c>
      <c r="E112" s="259">
        <v>687</v>
      </c>
      <c r="F112" s="257">
        <v>73</v>
      </c>
      <c r="G112" s="257">
        <v>164</v>
      </c>
      <c r="H112" s="257">
        <v>0</v>
      </c>
      <c r="I112" s="257">
        <v>0</v>
      </c>
      <c r="J112" s="257">
        <v>0</v>
      </c>
      <c r="K112" s="257">
        <v>0</v>
      </c>
      <c r="L112" s="15">
        <v>22</v>
      </c>
      <c r="M112" s="177">
        <f t="shared" si="11"/>
        <v>1073</v>
      </c>
      <c r="N112" s="257">
        <v>1015</v>
      </c>
      <c r="O112" s="257">
        <v>0</v>
      </c>
      <c r="P112" s="257">
        <v>0</v>
      </c>
      <c r="Q112" s="257">
        <v>44</v>
      </c>
      <c r="R112" s="257">
        <v>0</v>
      </c>
      <c r="S112" s="257">
        <v>0</v>
      </c>
      <c r="T112" s="257">
        <v>0</v>
      </c>
      <c r="U112" s="257">
        <v>0</v>
      </c>
      <c r="V112" s="257">
        <v>0</v>
      </c>
      <c r="W112" s="257">
        <v>72</v>
      </c>
      <c r="X112" s="257">
        <v>0</v>
      </c>
      <c r="Y112" s="15">
        <v>58</v>
      </c>
      <c r="Z112" s="12">
        <f t="shared" si="12"/>
        <v>370</v>
      </c>
      <c r="AA112" s="259">
        <v>369</v>
      </c>
      <c r="AB112" s="257">
        <v>1</v>
      </c>
      <c r="AC112" s="257">
        <v>0</v>
      </c>
      <c r="AD112" s="15">
        <v>0</v>
      </c>
      <c r="AE112" s="16">
        <v>0</v>
      </c>
      <c r="AF112" s="257">
        <v>0</v>
      </c>
      <c r="AG112" s="257">
        <v>0</v>
      </c>
      <c r="AH112" s="252">
        <v>0</v>
      </c>
      <c r="AI112" s="17">
        <f t="shared" si="14"/>
        <v>0</v>
      </c>
      <c r="AJ112" s="12">
        <f t="shared" si="13"/>
        <v>5</v>
      </c>
      <c r="AK112" s="259">
        <v>5</v>
      </c>
      <c r="AL112" s="257">
        <v>0</v>
      </c>
      <c r="AM112" s="78">
        <v>0</v>
      </c>
      <c r="AN112" s="14">
        <v>0</v>
      </c>
      <c r="AO112" s="257">
        <v>0</v>
      </c>
    </row>
    <row r="113" spans="1:41" ht="45">
      <c r="A113" s="197">
        <v>520150</v>
      </c>
      <c r="B113" s="178">
        <v>103</v>
      </c>
      <c r="C113" s="19" t="s">
        <v>150</v>
      </c>
      <c r="D113" s="12">
        <f t="shared" si="10"/>
        <v>4188</v>
      </c>
      <c r="E113" s="259">
        <v>4188</v>
      </c>
      <c r="F113" s="257">
        <v>1355</v>
      </c>
      <c r="G113" s="257">
        <v>18</v>
      </c>
      <c r="H113" s="257">
        <v>0</v>
      </c>
      <c r="I113" s="257">
        <v>0</v>
      </c>
      <c r="J113" s="257">
        <v>0</v>
      </c>
      <c r="K113" s="257">
        <v>0</v>
      </c>
      <c r="L113" s="15">
        <v>0</v>
      </c>
      <c r="M113" s="177">
        <f t="shared" si="11"/>
        <v>2201</v>
      </c>
      <c r="N113" s="257">
        <v>2201</v>
      </c>
      <c r="O113" s="257">
        <v>0</v>
      </c>
      <c r="P113" s="257">
        <v>0</v>
      </c>
      <c r="Q113" s="257">
        <v>27</v>
      </c>
      <c r="R113" s="257">
        <v>0</v>
      </c>
      <c r="S113" s="257">
        <v>0</v>
      </c>
      <c r="T113" s="257">
        <v>0</v>
      </c>
      <c r="U113" s="257">
        <v>0</v>
      </c>
      <c r="V113" s="257">
        <v>0</v>
      </c>
      <c r="W113" s="257">
        <v>113</v>
      </c>
      <c r="X113" s="257">
        <v>0</v>
      </c>
      <c r="Y113" s="15">
        <v>0</v>
      </c>
      <c r="Z113" s="12">
        <f t="shared" si="12"/>
        <v>1103</v>
      </c>
      <c r="AA113" s="259">
        <v>1103</v>
      </c>
      <c r="AB113" s="257">
        <v>0</v>
      </c>
      <c r="AC113" s="257">
        <v>0</v>
      </c>
      <c r="AD113" s="15">
        <v>0</v>
      </c>
      <c r="AE113" s="16">
        <v>0</v>
      </c>
      <c r="AF113" s="257">
        <v>0</v>
      </c>
      <c r="AG113" s="257">
        <v>0</v>
      </c>
      <c r="AH113" s="252">
        <v>0</v>
      </c>
      <c r="AI113" s="17">
        <f t="shared" si="14"/>
        <v>0</v>
      </c>
      <c r="AJ113" s="12">
        <f t="shared" si="13"/>
        <v>23</v>
      </c>
      <c r="AK113" s="259">
        <v>23</v>
      </c>
      <c r="AL113" s="257">
        <v>0</v>
      </c>
      <c r="AM113" s="78">
        <v>0</v>
      </c>
      <c r="AN113" s="14">
        <v>0</v>
      </c>
      <c r="AO113" s="257">
        <v>0</v>
      </c>
    </row>
    <row r="114" spans="1:41" ht="45">
      <c r="A114" s="197">
        <v>520151</v>
      </c>
      <c r="B114" s="178">
        <v>104</v>
      </c>
      <c r="C114" s="19" t="s">
        <v>151</v>
      </c>
      <c r="D114" s="12">
        <f t="shared" si="10"/>
        <v>1531</v>
      </c>
      <c r="E114" s="259">
        <v>1531</v>
      </c>
      <c r="F114" s="257">
        <v>356</v>
      </c>
      <c r="G114" s="257">
        <v>5</v>
      </c>
      <c r="H114" s="257">
        <v>0</v>
      </c>
      <c r="I114" s="257">
        <v>0</v>
      </c>
      <c r="J114" s="257">
        <v>0</v>
      </c>
      <c r="K114" s="257">
        <v>0</v>
      </c>
      <c r="L114" s="15">
        <v>0</v>
      </c>
      <c r="M114" s="177">
        <f t="shared" si="11"/>
        <v>802</v>
      </c>
      <c r="N114" s="257">
        <v>802</v>
      </c>
      <c r="O114" s="257">
        <v>0</v>
      </c>
      <c r="P114" s="257">
        <v>0</v>
      </c>
      <c r="Q114" s="257">
        <v>21</v>
      </c>
      <c r="R114" s="257">
        <v>2</v>
      </c>
      <c r="S114" s="257">
        <v>0</v>
      </c>
      <c r="T114" s="257">
        <v>0</v>
      </c>
      <c r="U114" s="257">
        <v>0</v>
      </c>
      <c r="V114" s="257">
        <v>0</v>
      </c>
      <c r="W114" s="257">
        <v>79</v>
      </c>
      <c r="X114" s="257">
        <v>0</v>
      </c>
      <c r="Y114" s="15">
        <v>0</v>
      </c>
      <c r="Z114" s="12">
        <f t="shared" si="12"/>
        <v>310</v>
      </c>
      <c r="AA114" s="259">
        <v>310</v>
      </c>
      <c r="AB114" s="257">
        <v>0</v>
      </c>
      <c r="AC114" s="257">
        <v>0</v>
      </c>
      <c r="AD114" s="15">
        <v>0</v>
      </c>
      <c r="AE114" s="16">
        <v>0</v>
      </c>
      <c r="AF114" s="257">
        <v>0</v>
      </c>
      <c r="AG114" s="257">
        <v>0</v>
      </c>
      <c r="AH114" s="252">
        <v>0</v>
      </c>
      <c r="AI114" s="17">
        <f t="shared" si="14"/>
        <v>0</v>
      </c>
      <c r="AJ114" s="12">
        <f t="shared" si="13"/>
        <v>14</v>
      </c>
      <c r="AK114" s="259">
        <v>14</v>
      </c>
      <c r="AL114" s="257">
        <v>0</v>
      </c>
      <c r="AM114" s="78">
        <v>0</v>
      </c>
      <c r="AN114" s="14">
        <v>0</v>
      </c>
      <c r="AO114" s="257">
        <v>0</v>
      </c>
    </row>
    <row r="115" spans="1:41" ht="45">
      <c r="A115" s="197">
        <v>520154</v>
      </c>
      <c r="B115" s="178">
        <v>105</v>
      </c>
      <c r="C115" s="19" t="s">
        <v>152</v>
      </c>
      <c r="D115" s="12">
        <f t="shared" si="10"/>
        <v>1281</v>
      </c>
      <c r="E115" s="259">
        <v>1080</v>
      </c>
      <c r="F115" s="257">
        <v>80</v>
      </c>
      <c r="G115" s="257">
        <v>131</v>
      </c>
      <c r="H115" s="257">
        <v>0</v>
      </c>
      <c r="I115" s="257">
        <v>0</v>
      </c>
      <c r="J115" s="257">
        <v>0</v>
      </c>
      <c r="K115" s="257">
        <v>89</v>
      </c>
      <c r="L115" s="15">
        <v>112</v>
      </c>
      <c r="M115" s="177">
        <f t="shared" si="11"/>
        <v>914</v>
      </c>
      <c r="N115" s="257">
        <v>836</v>
      </c>
      <c r="O115" s="257">
        <v>5</v>
      </c>
      <c r="P115" s="257">
        <v>0</v>
      </c>
      <c r="Q115" s="257">
        <v>9</v>
      </c>
      <c r="R115" s="257">
        <v>4</v>
      </c>
      <c r="S115" s="257">
        <v>0</v>
      </c>
      <c r="T115" s="257">
        <v>0</v>
      </c>
      <c r="U115" s="257">
        <v>0</v>
      </c>
      <c r="V115" s="257">
        <v>0</v>
      </c>
      <c r="W115" s="257">
        <v>100</v>
      </c>
      <c r="X115" s="257">
        <v>0</v>
      </c>
      <c r="Y115" s="15">
        <v>78</v>
      </c>
      <c r="Z115" s="12">
        <f t="shared" si="12"/>
        <v>448</v>
      </c>
      <c r="AA115" s="259">
        <v>253</v>
      </c>
      <c r="AB115" s="257">
        <v>4</v>
      </c>
      <c r="AC115" s="257">
        <v>85</v>
      </c>
      <c r="AD115" s="15">
        <v>106</v>
      </c>
      <c r="AE115" s="16">
        <v>97</v>
      </c>
      <c r="AF115" s="257">
        <v>0</v>
      </c>
      <c r="AG115" s="257">
        <v>3</v>
      </c>
      <c r="AH115" s="252">
        <v>3</v>
      </c>
      <c r="AI115" s="17">
        <f t="shared" si="14"/>
        <v>100</v>
      </c>
      <c r="AJ115" s="12">
        <f t="shared" si="13"/>
        <v>58</v>
      </c>
      <c r="AK115" s="259">
        <v>58</v>
      </c>
      <c r="AL115" s="257">
        <v>2</v>
      </c>
      <c r="AM115" s="78">
        <v>0</v>
      </c>
      <c r="AN115" s="14">
        <v>0</v>
      </c>
      <c r="AO115" s="257">
        <v>0</v>
      </c>
    </row>
    <row r="116" spans="1:41" ht="45">
      <c r="A116" s="197">
        <v>520156</v>
      </c>
      <c r="B116" s="178">
        <v>106</v>
      </c>
      <c r="C116" s="19" t="s">
        <v>153</v>
      </c>
      <c r="D116" s="12">
        <f t="shared" si="10"/>
        <v>440</v>
      </c>
      <c r="E116" s="259">
        <v>440</v>
      </c>
      <c r="F116" s="257">
        <v>128</v>
      </c>
      <c r="G116" s="257">
        <v>2</v>
      </c>
      <c r="H116" s="257">
        <v>0</v>
      </c>
      <c r="I116" s="257">
        <v>0</v>
      </c>
      <c r="J116" s="257">
        <v>0</v>
      </c>
      <c r="K116" s="257">
        <v>0</v>
      </c>
      <c r="L116" s="15">
        <v>0</v>
      </c>
      <c r="M116" s="177">
        <f t="shared" si="11"/>
        <v>227</v>
      </c>
      <c r="N116" s="257">
        <v>227</v>
      </c>
      <c r="O116" s="257">
        <v>0</v>
      </c>
      <c r="P116" s="257">
        <v>0</v>
      </c>
      <c r="Q116" s="257">
        <v>63</v>
      </c>
      <c r="R116" s="257">
        <v>26</v>
      </c>
      <c r="S116" s="257">
        <v>0</v>
      </c>
      <c r="T116" s="257">
        <v>0</v>
      </c>
      <c r="U116" s="257">
        <v>0</v>
      </c>
      <c r="V116" s="257">
        <v>0</v>
      </c>
      <c r="W116" s="257">
        <v>139</v>
      </c>
      <c r="X116" s="257">
        <v>0</v>
      </c>
      <c r="Y116" s="15">
        <v>0</v>
      </c>
      <c r="Z116" s="12">
        <f t="shared" si="12"/>
        <v>33</v>
      </c>
      <c r="AA116" s="259">
        <v>30</v>
      </c>
      <c r="AB116" s="257">
        <v>0</v>
      </c>
      <c r="AC116" s="257">
        <v>3</v>
      </c>
      <c r="AD116" s="15">
        <v>0</v>
      </c>
      <c r="AE116" s="16">
        <v>2</v>
      </c>
      <c r="AF116" s="257">
        <v>0</v>
      </c>
      <c r="AG116" s="257">
        <v>0</v>
      </c>
      <c r="AH116" s="252">
        <v>5</v>
      </c>
      <c r="AI116" s="17">
        <f t="shared" si="14"/>
        <v>7</v>
      </c>
      <c r="AJ116" s="12">
        <f t="shared" si="13"/>
        <v>1</v>
      </c>
      <c r="AK116" s="259">
        <v>1</v>
      </c>
      <c r="AL116" s="257">
        <v>0</v>
      </c>
      <c r="AM116" s="78">
        <v>0</v>
      </c>
      <c r="AN116" s="14">
        <v>0</v>
      </c>
      <c r="AO116" s="257">
        <v>0</v>
      </c>
    </row>
    <row r="117" spans="1:41" ht="45">
      <c r="A117" s="197">
        <v>520164</v>
      </c>
      <c r="B117" s="178">
        <v>107</v>
      </c>
      <c r="C117" s="19" t="s">
        <v>154</v>
      </c>
      <c r="D117" s="12">
        <f t="shared" si="10"/>
        <v>505</v>
      </c>
      <c r="E117" s="259">
        <v>489</v>
      </c>
      <c r="F117" s="257">
        <v>0</v>
      </c>
      <c r="G117" s="257">
        <v>0</v>
      </c>
      <c r="H117" s="257">
        <v>0</v>
      </c>
      <c r="I117" s="257">
        <v>0</v>
      </c>
      <c r="J117" s="257">
        <v>0</v>
      </c>
      <c r="K117" s="257">
        <v>0</v>
      </c>
      <c r="L117" s="15">
        <v>16</v>
      </c>
      <c r="M117" s="177">
        <f t="shared" si="11"/>
        <v>90</v>
      </c>
      <c r="N117" s="257">
        <v>89</v>
      </c>
      <c r="O117" s="257">
        <v>0</v>
      </c>
      <c r="P117" s="257">
        <v>0</v>
      </c>
      <c r="Q117" s="257">
        <v>0</v>
      </c>
      <c r="R117" s="257">
        <v>0</v>
      </c>
      <c r="S117" s="257">
        <v>0</v>
      </c>
      <c r="T117" s="257">
        <v>0</v>
      </c>
      <c r="U117" s="257">
        <v>0</v>
      </c>
      <c r="V117" s="257">
        <v>0</v>
      </c>
      <c r="W117" s="257">
        <v>0</v>
      </c>
      <c r="X117" s="257">
        <v>0</v>
      </c>
      <c r="Y117" s="15">
        <v>1</v>
      </c>
      <c r="Z117" s="12">
        <f t="shared" si="12"/>
        <v>1</v>
      </c>
      <c r="AA117" s="259">
        <v>0</v>
      </c>
      <c r="AB117" s="257">
        <v>1</v>
      </c>
      <c r="AC117" s="257">
        <v>0</v>
      </c>
      <c r="AD117" s="15">
        <v>0</v>
      </c>
      <c r="AE117" s="16">
        <v>0</v>
      </c>
      <c r="AF117" s="257">
        <v>0</v>
      </c>
      <c r="AG117" s="257">
        <v>0</v>
      </c>
      <c r="AH117" s="252">
        <v>0</v>
      </c>
      <c r="AI117" s="17">
        <f t="shared" si="14"/>
        <v>0</v>
      </c>
      <c r="AJ117" s="12">
        <f t="shared" si="13"/>
        <v>9</v>
      </c>
      <c r="AK117" s="259">
        <v>9</v>
      </c>
      <c r="AL117" s="257">
        <v>0</v>
      </c>
      <c r="AM117" s="78">
        <v>0</v>
      </c>
      <c r="AN117" s="14">
        <v>0</v>
      </c>
      <c r="AO117" s="257">
        <v>0</v>
      </c>
    </row>
    <row r="118" spans="1:41" ht="30">
      <c r="A118" s="197">
        <v>520239</v>
      </c>
      <c r="B118" s="178">
        <v>108</v>
      </c>
      <c r="C118" s="73" t="s">
        <v>155</v>
      </c>
      <c r="D118" s="12">
        <f t="shared" si="10"/>
        <v>0</v>
      </c>
      <c r="E118" s="259">
        <v>0</v>
      </c>
      <c r="F118" s="257">
        <v>0</v>
      </c>
      <c r="G118" s="257">
        <v>0</v>
      </c>
      <c r="H118" s="257">
        <v>0</v>
      </c>
      <c r="I118" s="257">
        <v>0</v>
      </c>
      <c r="J118" s="257">
        <v>0</v>
      </c>
      <c r="K118" s="257">
        <v>0</v>
      </c>
      <c r="L118" s="15">
        <v>0</v>
      </c>
      <c r="M118" s="177">
        <f t="shared" si="11"/>
        <v>0</v>
      </c>
      <c r="N118" s="252">
        <v>0</v>
      </c>
      <c r="O118" s="252">
        <v>0</v>
      </c>
      <c r="P118" s="252">
        <v>0</v>
      </c>
      <c r="Q118" s="252">
        <v>0</v>
      </c>
      <c r="R118" s="252">
        <v>0</v>
      </c>
      <c r="S118" s="252">
        <v>0</v>
      </c>
      <c r="T118" s="252">
        <v>0</v>
      </c>
      <c r="U118" s="252">
        <v>0</v>
      </c>
      <c r="V118" s="252">
        <v>0</v>
      </c>
      <c r="W118" s="252">
        <v>0</v>
      </c>
      <c r="X118" s="252">
        <v>0</v>
      </c>
      <c r="Y118" s="253">
        <v>0</v>
      </c>
      <c r="Z118" s="12">
        <f t="shared" si="12"/>
        <v>0</v>
      </c>
      <c r="AA118" s="259">
        <v>0</v>
      </c>
      <c r="AB118" s="257">
        <v>0</v>
      </c>
      <c r="AC118" s="257">
        <v>0</v>
      </c>
      <c r="AD118" s="15">
        <v>0</v>
      </c>
      <c r="AE118" s="16">
        <v>0</v>
      </c>
      <c r="AF118" s="257">
        <v>0</v>
      </c>
      <c r="AG118" s="257">
        <v>0</v>
      </c>
      <c r="AH118" s="252">
        <v>0</v>
      </c>
      <c r="AI118" s="17">
        <f t="shared" si="14"/>
        <v>0</v>
      </c>
      <c r="AJ118" s="12">
        <f t="shared" si="13"/>
        <v>0</v>
      </c>
      <c r="AK118" s="259">
        <v>0</v>
      </c>
      <c r="AL118" s="257">
        <v>0</v>
      </c>
      <c r="AM118" s="78">
        <v>0</v>
      </c>
      <c r="AN118" s="14">
        <v>10491</v>
      </c>
      <c r="AO118" s="257">
        <v>1</v>
      </c>
    </row>
    <row r="119" spans="1:41" ht="30">
      <c r="A119" s="197">
        <v>520166</v>
      </c>
      <c r="B119" s="178">
        <v>109</v>
      </c>
      <c r="C119" s="11" t="s">
        <v>156</v>
      </c>
      <c r="D119" s="12">
        <f t="shared" si="10"/>
        <v>2171</v>
      </c>
      <c r="E119" s="259">
        <v>0</v>
      </c>
      <c r="F119" s="257">
        <v>0</v>
      </c>
      <c r="G119" s="257">
        <v>0</v>
      </c>
      <c r="H119" s="257">
        <v>1756</v>
      </c>
      <c r="I119" s="257">
        <v>4704</v>
      </c>
      <c r="J119" s="257">
        <v>367</v>
      </c>
      <c r="K119" s="257">
        <v>0</v>
      </c>
      <c r="L119" s="15">
        <v>48</v>
      </c>
      <c r="M119" s="177">
        <f t="shared" si="11"/>
        <v>5</v>
      </c>
      <c r="N119" s="257">
        <v>0</v>
      </c>
      <c r="O119" s="257">
        <v>15</v>
      </c>
      <c r="P119" s="257">
        <v>10</v>
      </c>
      <c r="Q119" s="257">
        <v>124</v>
      </c>
      <c r="R119" s="257">
        <v>94</v>
      </c>
      <c r="S119" s="257">
        <v>0</v>
      </c>
      <c r="T119" s="257">
        <v>7</v>
      </c>
      <c r="U119" s="257">
        <v>0</v>
      </c>
      <c r="V119" s="257">
        <v>0</v>
      </c>
      <c r="W119" s="257">
        <v>0</v>
      </c>
      <c r="X119" s="257">
        <v>1</v>
      </c>
      <c r="Y119" s="15">
        <v>4</v>
      </c>
      <c r="Z119" s="12">
        <f t="shared" si="12"/>
        <v>253</v>
      </c>
      <c r="AA119" s="259">
        <v>0</v>
      </c>
      <c r="AB119" s="257">
        <v>2</v>
      </c>
      <c r="AC119" s="257">
        <v>251</v>
      </c>
      <c r="AD119" s="15">
        <v>0</v>
      </c>
      <c r="AE119" s="16">
        <v>261</v>
      </c>
      <c r="AF119" s="257">
        <v>5</v>
      </c>
      <c r="AG119" s="257">
        <v>0</v>
      </c>
      <c r="AH119" s="252">
        <v>0</v>
      </c>
      <c r="AI119" s="17">
        <f t="shared" si="14"/>
        <v>261</v>
      </c>
      <c r="AJ119" s="12">
        <f t="shared" si="13"/>
        <v>87</v>
      </c>
      <c r="AK119" s="259">
        <v>87</v>
      </c>
      <c r="AL119" s="257">
        <v>0</v>
      </c>
      <c r="AM119" s="78">
        <v>0</v>
      </c>
      <c r="AN119" s="14">
        <v>0</v>
      </c>
      <c r="AO119" s="257">
        <v>0</v>
      </c>
    </row>
    <row r="120" spans="1:41" ht="30">
      <c r="A120" s="197">
        <v>520169</v>
      </c>
      <c r="B120" s="178">
        <v>110</v>
      </c>
      <c r="C120" s="19" t="s">
        <v>157</v>
      </c>
      <c r="D120" s="12">
        <f t="shared" si="10"/>
        <v>2166</v>
      </c>
      <c r="E120" s="259">
        <v>3</v>
      </c>
      <c r="F120" s="257">
        <v>0</v>
      </c>
      <c r="G120" s="257">
        <v>0</v>
      </c>
      <c r="H120" s="257">
        <v>1042</v>
      </c>
      <c r="I120" s="257">
        <v>0</v>
      </c>
      <c r="J120" s="257">
        <v>1110</v>
      </c>
      <c r="K120" s="257">
        <v>0</v>
      </c>
      <c r="L120" s="15">
        <v>11</v>
      </c>
      <c r="M120" s="177">
        <f t="shared" si="11"/>
        <v>119</v>
      </c>
      <c r="N120" s="257">
        <v>42</v>
      </c>
      <c r="O120" s="257">
        <v>54</v>
      </c>
      <c r="P120" s="257">
        <v>17</v>
      </c>
      <c r="Q120" s="257">
        <v>334</v>
      </c>
      <c r="R120" s="257">
        <v>59</v>
      </c>
      <c r="S120" s="257">
        <v>7</v>
      </c>
      <c r="T120" s="257">
        <v>208</v>
      </c>
      <c r="U120" s="257">
        <v>0</v>
      </c>
      <c r="V120" s="257">
        <v>0</v>
      </c>
      <c r="W120" s="257">
        <v>0</v>
      </c>
      <c r="X120" s="257">
        <v>61</v>
      </c>
      <c r="Y120" s="15">
        <v>16</v>
      </c>
      <c r="Z120" s="12">
        <f t="shared" si="12"/>
        <v>259</v>
      </c>
      <c r="AA120" s="259">
        <v>0</v>
      </c>
      <c r="AB120" s="257">
        <v>2</v>
      </c>
      <c r="AC120" s="257">
        <v>257</v>
      </c>
      <c r="AD120" s="15">
        <v>0</v>
      </c>
      <c r="AE120" s="16">
        <v>414</v>
      </c>
      <c r="AF120" s="257">
        <v>50</v>
      </c>
      <c r="AG120" s="257">
        <v>9</v>
      </c>
      <c r="AH120" s="252">
        <v>6</v>
      </c>
      <c r="AI120" s="17">
        <f t="shared" si="14"/>
        <v>420</v>
      </c>
      <c r="AJ120" s="12">
        <f t="shared" si="13"/>
        <v>0</v>
      </c>
      <c r="AK120" s="259">
        <v>0</v>
      </c>
      <c r="AL120" s="257">
        <v>0</v>
      </c>
      <c r="AM120" s="78">
        <v>0</v>
      </c>
      <c r="AN120" s="14">
        <v>0</v>
      </c>
      <c r="AO120" s="257">
        <v>0</v>
      </c>
    </row>
    <row r="121" spans="1:41" ht="30">
      <c r="A121" s="197">
        <v>520171</v>
      </c>
      <c r="B121" s="178">
        <v>111</v>
      </c>
      <c r="C121" s="19" t="s">
        <v>158</v>
      </c>
      <c r="D121" s="12">
        <f t="shared" si="10"/>
        <v>2183</v>
      </c>
      <c r="E121" s="259">
        <v>28</v>
      </c>
      <c r="F121" s="257">
        <v>0</v>
      </c>
      <c r="G121" s="257">
        <v>0</v>
      </c>
      <c r="H121" s="257">
        <v>2155</v>
      </c>
      <c r="I121" s="257">
        <v>0</v>
      </c>
      <c r="J121" s="257">
        <v>0</v>
      </c>
      <c r="K121" s="257">
        <v>0</v>
      </c>
      <c r="L121" s="15">
        <v>0</v>
      </c>
      <c r="M121" s="177">
        <f t="shared" si="11"/>
        <v>98</v>
      </c>
      <c r="N121" s="257">
        <v>98</v>
      </c>
      <c r="O121" s="257">
        <v>285</v>
      </c>
      <c r="P121" s="257">
        <v>201</v>
      </c>
      <c r="Q121" s="257">
        <v>8</v>
      </c>
      <c r="R121" s="257">
        <v>208</v>
      </c>
      <c r="S121" s="257">
        <v>34</v>
      </c>
      <c r="T121" s="257">
        <v>365</v>
      </c>
      <c r="U121" s="257">
        <v>368</v>
      </c>
      <c r="V121" s="257">
        <v>47</v>
      </c>
      <c r="W121" s="257">
        <v>0</v>
      </c>
      <c r="X121" s="257">
        <v>0</v>
      </c>
      <c r="Y121" s="15">
        <v>0</v>
      </c>
      <c r="Z121" s="12">
        <f t="shared" si="12"/>
        <v>0</v>
      </c>
      <c r="AA121" s="259">
        <v>0</v>
      </c>
      <c r="AB121" s="257">
        <v>0</v>
      </c>
      <c r="AC121" s="257">
        <v>0</v>
      </c>
      <c r="AD121" s="15">
        <v>0</v>
      </c>
      <c r="AE121" s="16">
        <v>337</v>
      </c>
      <c r="AF121" s="257">
        <v>30</v>
      </c>
      <c r="AG121" s="257">
        <v>287</v>
      </c>
      <c r="AH121" s="252">
        <v>0</v>
      </c>
      <c r="AI121" s="17">
        <f t="shared" si="14"/>
        <v>337</v>
      </c>
      <c r="AJ121" s="12">
        <f t="shared" si="13"/>
        <v>603</v>
      </c>
      <c r="AK121" s="259">
        <v>603</v>
      </c>
      <c r="AL121" s="257">
        <v>499</v>
      </c>
      <c r="AM121" s="78">
        <v>0</v>
      </c>
      <c r="AN121" s="14">
        <v>0</v>
      </c>
      <c r="AO121" s="257">
        <v>0</v>
      </c>
    </row>
    <row r="122" spans="1:41" ht="45">
      <c r="A122" s="197">
        <v>520170</v>
      </c>
      <c r="B122" s="178">
        <v>112</v>
      </c>
      <c r="C122" s="19" t="s">
        <v>159</v>
      </c>
      <c r="D122" s="12">
        <f t="shared" si="10"/>
        <v>977</v>
      </c>
      <c r="E122" s="259">
        <v>0</v>
      </c>
      <c r="F122" s="257">
        <v>0</v>
      </c>
      <c r="G122" s="257">
        <v>0</v>
      </c>
      <c r="H122" s="257">
        <v>951</v>
      </c>
      <c r="I122" s="257">
        <v>0</v>
      </c>
      <c r="J122" s="257">
        <v>0</v>
      </c>
      <c r="K122" s="257">
        <v>0</v>
      </c>
      <c r="L122" s="15">
        <v>26</v>
      </c>
      <c r="M122" s="177">
        <f t="shared" si="11"/>
        <v>32</v>
      </c>
      <c r="N122" s="257">
        <v>0</v>
      </c>
      <c r="O122" s="257">
        <v>0</v>
      </c>
      <c r="P122" s="257">
        <v>58</v>
      </c>
      <c r="Q122" s="257">
        <v>0</v>
      </c>
      <c r="R122" s="257">
        <v>0</v>
      </c>
      <c r="S122" s="257">
        <v>0</v>
      </c>
      <c r="T122" s="257">
        <v>0</v>
      </c>
      <c r="U122" s="257">
        <v>0</v>
      </c>
      <c r="V122" s="257">
        <v>0</v>
      </c>
      <c r="W122" s="257">
        <v>0</v>
      </c>
      <c r="X122" s="257">
        <v>0</v>
      </c>
      <c r="Y122" s="15">
        <v>32</v>
      </c>
      <c r="Z122" s="12">
        <f t="shared" si="12"/>
        <v>27</v>
      </c>
      <c r="AA122" s="259">
        <v>0</v>
      </c>
      <c r="AB122" s="257">
        <v>0</v>
      </c>
      <c r="AC122" s="257">
        <v>27</v>
      </c>
      <c r="AD122" s="15">
        <v>0</v>
      </c>
      <c r="AE122" s="16">
        <v>184</v>
      </c>
      <c r="AF122" s="257">
        <v>1</v>
      </c>
      <c r="AG122" s="257">
        <v>0</v>
      </c>
      <c r="AH122" s="252">
        <v>12</v>
      </c>
      <c r="AI122" s="17">
        <f t="shared" si="14"/>
        <v>196</v>
      </c>
      <c r="AJ122" s="12">
        <f t="shared" si="13"/>
        <v>71</v>
      </c>
      <c r="AK122" s="259">
        <v>71</v>
      </c>
      <c r="AL122" s="257">
        <v>0</v>
      </c>
      <c r="AM122" s="78">
        <v>0</v>
      </c>
      <c r="AN122" s="14">
        <v>0</v>
      </c>
      <c r="AO122" s="257">
        <v>0</v>
      </c>
    </row>
    <row r="123" spans="1:41" ht="30">
      <c r="A123" s="197">
        <v>520023</v>
      </c>
      <c r="B123" s="178">
        <v>113</v>
      </c>
      <c r="C123" s="19" t="s">
        <v>160</v>
      </c>
      <c r="D123" s="12">
        <f t="shared" si="10"/>
        <v>2573</v>
      </c>
      <c r="E123" s="259">
        <v>0</v>
      </c>
      <c r="F123" s="257">
        <v>0</v>
      </c>
      <c r="G123" s="257">
        <v>0</v>
      </c>
      <c r="H123" s="257">
        <v>2573</v>
      </c>
      <c r="I123" s="257">
        <v>14025</v>
      </c>
      <c r="J123" s="257">
        <v>0</v>
      </c>
      <c r="K123" s="257">
        <v>0</v>
      </c>
      <c r="L123" s="15">
        <v>0</v>
      </c>
      <c r="M123" s="177">
        <f t="shared" si="11"/>
        <v>0</v>
      </c>
      <c r="N123" s="257">
        <v>0</v>
      </c>
      <c r="O123" s="257">
        <v>416</v>
      </c>
      <c r="P123" s="257">
        <v>86</v>
      </c>
      <c r="Q123" s="257">
        <v>530</v>
      </c>
      <c r="R123" s="257">
        <v>167</v>
      </c>
      <c r="S123" s="257">
        <v>0</v>
      </c>
      <c r="T123" s="257">
        <v>0</v>
      </c>
      <c r="U123" s="257">
        <v>96</v>
      </c>
      <c r="V123" s="257">
        <v>0</v>
      </c>
      <c r="W123" s="257">
        <v>0</v>
      </c>
      <c r="X123" s="257">
        <v>0</v>
      </c>
      <c r="Y123" s="15">
        <v>0</v>
      </c>
      <c r="Z123" s="12">
        <f t="shared" si="12"/>
        <v>0</v>
      </c>
      <c r="AA123" s="259">
        <v>0</v>
      </c>
      <c r="AB123" s="257">
        <v>0</v>
      </c>
      <c r="AC123" s="257">
        <v>0</v>
      </c>
      <c r="AD123" s="15">
        <v>0</v>
      </c>
      <c r="AE123" s="16">
        <v>9</v>
      </c>
      <c r="AF123" s="257">
        <v>0</v>
      </c>
      <c r="AG123" s="257">
        <v>0</v>
      </c>
      <c r="AH123" s="252">
        <v>0</v>
      </c>
      <c r="AI123" s="17">
        <f t="shared" si="14"/>
        <v>9</v>
      </c>
      <c r="AJ123" s="12">
        <f t="shared" si="13"/>
        <v>0</v>
      </c>
      <c r="AK123" s="259">
        <v>0</v>
      </c>
      <c r="AL123" s="257">
        <v>0</v>
      </c>
      <c r="AM123" s="78">
        <v>0</v>
      </c>
      <c r="AN123" s="14">
        <v>0</v>
      </c>
      <c r="AO123" s="257">
        <v>0</v>
      </c>
    </row>
    <row r="124" spans="1:41" ht="30">
      <c r="A124" s="197">
        <v>520055</v>
      </c>
      <c r="B124" s="178">
        <v>114</v>
      </c>
      <c r="C124" s="19" t="s">
        <v>161</v>
      </c>
      <c r="D124" s="12">
        <f t="shared" si="10"/>
        <v>0</v>
      </c>
      <c r="E124" s="259">
        <v>0</v>
      </c>
      <c r="F124" s="257">
        <v>0</v>
      </c>
      <c r="G124" s="257">
        <v>0</v>
      </c>
      <c r="H124" s="257">
        <v>0</v>
      </c>
      <c r="I124" s="257">
        <v>0</v>
      </c>
      <c r="J124" s="257">
        <v>0</v>
      </c>
      <c r="K124" s="257">
        <v>0</v>
      </c>
      <c r="L124" s="15">
        <v>0</v>
      </c>
      <c r="M124" s="177">
        <f t="shared" si="11"/>
        <v>0</v>
      </c>
      <c r="N124" s="257">
        <v>0</v>
      </c>
      <c r="O124" s="257">
        <v>54</v>
      </c>
      <c r="P124" s="257">
        <v>0</v>
      </c>
      <c r="Q124" s="257">
        <v>0</v>
      </c>
      <c r="R124" s="257">
        <v>0</v>
      </c>
      <c r="S124" s="257">
        <v>0</v>
      </c>
      <c r="T124" s="257">
        <v>0</v>
      </c>
      <c r="U124" s="257">
        <v>0</v>
      </c>
      <c r="V124" s="257">
        <v>0</v>
      </c>
      <c r="W124" s="257">
        <v>0</v>
      </c>
      <c r="X124" s="257">
        <v>0</v>
      </c>
      <c r="Y124" s="15">
        <v>0</v>
      </c>
      <c r="Z124" s="12">
        <f t="shared" si="12"/>
        <v>12</v>
      </c>
      <c r="AA124" s="259">
        <v>0</v>
      </c>
      <c r="AB124" s="257">
        <v>0</v>
      </c>
      <c r="AC124" s="257">
        <v>12</v>
      </c>
      <c r="AD124" s="15">
        <v>0</v>
      </c>
      <c r="AE124" s="16">
        <v>29</v>
      </c>
      <c r="AF124" s="257">
        <v>0</v>
      </c>
      <c r="AG124" s="257">
        <v>0</v>
      </c>
      <c r="AH124" s="252">
        <v>2</v>
      </c>
      <c r="AI124" s="17">
        <f t="shared" si="14"/>
        <v>31</v>
      </c>
      <c r="AJ124" s="12">
        <f t="shared" si="13"/>
        <v>1</v>
      </c>
      <c r="AK124" s="259">
        <v>1</v>
      </c>
      <c r="AL124" s="257">
        <v>0</v>
      </c>
      <c r="AM124" s="78">
        <v>0</v>
      </c>
      <c r="AN124" s="14">
        <v>0</v>
      </c>
      <c r="AO124" s="257">
        <v>0</v>
      </c>
    </row>
    <row r="125" spans="1:41" ht="60">
      <c r="A125" s="197">
        <v>520172</v>
      </c>
      <c r="B125" s="178">
        <v>115</v>
      </c>
      <c r="C125" s="19" t="s">
        <v>162</v>
      </c>
      <c r="D125" s="12">
        <f t="shared" si="10"/>
        <v>10686</v>
      </c>
      <c r="E125" s="259">
        <v>0</v>
      </c>
      <c r="F125" s="257">
        <v>0</v>
      </c>
      <c r="G125" s="257">
        <v>0</v>
      </c>
      <c r="H125" s="257">
        <v>0</v>
      </c>
      <c r="I125" s="257">
        <v>0</v>
      </c>
      <c r="J125" s="257">
        <v>929</v>
      </c>
      <c r="K125" s="257">
        <v>0</v>
      </c>
      <c r="L125" s="15">
        <v>9757</v>
      </c>
      <c r="M125" s="177">
        <f t="shared" si="11"/>
        <v>9544</v>
      </c>
      <c r="N125" s="257">
        <v>0</v>
      </c>
      <c r="O125" s="257">
        <v>0</v>
      </c>
      <c r="P125" s="257">
        <v>0</v>
      </c>
      <c r="Q125" s="257">
        <v>0</v>
      </c>
      <c r="R125" s="257">
        <v>0</v>
      </c>
      <c r="S125" s="257">
        <v>0</v>
      </c>
      <c r="T125" s="257">
        <v>0</v>
      </c>
      <c r="U125" s="257">
        <v>0</v>
      </c>
      <c r="V125" s="257">
        <v>0</v>
      </c>
      <c r="W125" s="257">
        <v>0</v>
      </c>
      <c r="X125" s="257">
        <v>0</v>
      </c>
      <c r="Y125" s="15">
        <v>9544</v>
      </c>
      <c r="Z125" s="12">
        <f t="shared" si="12"/>
        <v>25</v>
      </c>
      <c r="AA125" s="259">
        <v>0</v>
      </c>
      <c r="AB125" s="257">
        <v>25</v>
      </c>
      <c r="AC125" s="257">
        <v>0</v>
      </c>
      <c r="AD125" s="15">
        <v>0</v>
      </c>
      <c r="AE125" s="16">
        <v>0</v>
      </c>
      <c r="AF125" s="257">
        <v>0</v>
      </c>
      <c r="AG125" s="257">
        <v>0</v>
      </c>
      <c r="AH125" s="252">
        <v>0</v>
      </c>
      <c r="AI125" s="17">
        <f t="shared" si="14"/>
        <v>0</v>
      </c>
      <c r="AJ125" s="12">
        <f t="shared" si="13"/>
        <v>0</v>
      </c>
      <c r="AK125" s="259">
        <v>0</v>
      </c>
      <c r="AL125" s="257">
        <v>0</v>
      </c>
      <c r="AM125" s="78">
        <v>0</v>
      </c>
      <c r="AN125" s="14">
        <v>0</v>
      </c>
      <c r="AO125" s="257">
        <v>0</v>
      </c>
    </row>
    <row r="126" spans="1:41" ht="60">
      <c r="A126" s="197">
        <v>520284</v>
      </c>
      <c r="B126" s="178">
        <v>116</v>
      </c>
      <c r="C126" s="31" t="s">
        <v>163</v>
      </c>
      <c r="D126" s="12">
        <f t="shared" si="10"/>
        <v>418</v>
      </c>
      <c r="E126" s="259">
        <v>0</v>
      </c>
      <c r="F126" s="257">
        <v>0</v>
      </c>
      <c r="G126" s="257">
        <v>0</v>
      </c>
      <c r="H126" s="257">
        <v>418</v>
      </c>
      <c r="I126" s="257">
        <v>0</v>
      </c>
      <c r="J126" s="257">
        <v>0</v>
      </c>
      <c r="K126" s="257">
        <v>0</v>
      </c>
      <c r="L126" s="15">
        <v>0</v>
      </c>
      <c r="M126" s="177">
        <f t="shared" si="11"/>
        <v>0</v>
      </c>
      <c r="N126" s="257">
        <v>0</v>
      </c>
      <c r="O126" s="257">
        <v>3</v>
      </c>
      <c r="P126" s="257">
        <v>0</v>
      </c>
      <c r="Q126" s="257">
        <v>0</v>
      </c>
      <c r="R126" s="257">
        <v>0</v>
      </c>
      <c r="S126" s="257">
        <v>0</v>
      </c>
      <c r="T126" s="257">
        <v>0</v>
      </c>
      <c r="U126" s="257">
        <v>0</v>
      </c>
      <c r="V126" s="257">
        <v>0</v>
      </c>
      <c r="W126" s="257">
        <v>0</v>
      </c>
      <c r="X126" s="257">
        <v>0</v>
      </c>
      <c r="Y126" s="15">
        <v>0</v>
      </c>
      <c r="Z126" s="12">
        <f t="shared" si="12"/>
        <v>0</v>
      </c>
      <c r="AA126" s="259">
        <v>0</v>
      </c>
      <c r="AB126" s="257">
        <v>0</v>
      </c>
      <c r="AC126" s="257">
        <v>0</v>
      </c>
      <c r="AD126" s="15">
        <v>0</v>
      </c>
      <c r="AE126" s="16">
        <v>68</v>
      </c>
      <c r="AF126" s="257">
        <v>34</v>
      </c>
      <c r="AG126" s="257">
        <v>0</v>
      </c>
      <c r="AH126" s="252">
        <v>0</v>
      </c>
      <c r="AI126" s="17">
        <f t="shared" si="14"/>
        <v>68</v>
      </c>
      <c r="AJ126" s="12">
        <f t="shared" si="13"/>
        <v>7</v>
      </c>
      <c r="AK126" s="259">
        <v>7</v>
      </c>
      <c r="AL126" s="257">
        <v>0</v>
      </c>
      <c r="AM126" s="78">
        <v>0</v>
      </c>
      <c r="AN126" s="14">
        <v>0</v>
      </c>
      <c r="AO126" s="257">
        <v>0</v>
      </c>
    </row>
    <row r="127" spans="1:41" ht="45">
      <c r="A127" s="197">
        <v>520345</v>
      </c>
      <c r="B127" s="178">
        <v>117</v>
      </c>
      <c r="C127" s="19" t="s">
        <v>164</v>
      </c>
      <c r="D127" s="12">
        <f t="shared" si="10"/>
        <v>0</v>
      </c>
      <c r="E127" s="259">
        <v>0</v>
      </c>
      <c r="F127" s="257">
        <v>0</v>
      </c>
      <c r="G127" s="257">
        <v>0</v>
      </c>
      <c r="H127" s="257">
        <v>0</v>
      </c>
      <c r="I127" s="257">
        <v>0</v>
      </c>
      <c r="J127" s="257">
        <v>0</v>
      </c>
      <c r="K127" s="257">
        <v>0</v>
      </c>
      <c r="L127" s="15">
        <v>0</v>
      </c>
      <c r="M127" s="177">
        <f t="shared" si="11"/>
        <v>0</v>
      </c>
      <c r="N127" s="257">
        <v>0</v>
      </c>
      <c r="O127" s="257">
        <v>0</v>
      </c>
      <c r="P127" s="257">
        <v>0</v>
      </c>
      <c r="Q127" s="257">
        <v>0</v>
      </c>
      <c r="R127" s="257">
        <v>0</v>
      </c>
      <c r="S127" s="257">
        <v>0</v>
      </c>
      <c r="T127" s="257">
        <v>0</v>
      </c>
      <c r="U127" s="257">
        <v>0</v>
      </c>
      <c r="V127" s="257">
        <v>0</v>
      </c>
      <c r="W127" s="257">
        <v>0</v>
      </c>
      <c r="X127" s="257">
        <v>0</v>
      </c>
      <c r="Y127" s="15">
        <v>0</v>
      </c>
      <c r="Z127" s="12">
        <f t="shared" si="12"/>
        <v>0</v>
      </c>
      <c r="AA127" s="259">
        <v>0</v>
      </c>
      <c r="AB127" s="257">
        <v>0</v>
      </c>
      <c r="AC127" s="257">
        <v>0</v>
      </c>
      <c r="AD127" s="15">
        <v>0</v>
      </c>
      <c r="AE127" s="16">
        <v>0</v>
      </c>
      <c r="AF127" s="257">
        <v>0</v>
      </c>
      <c r="AG127" s="257">
        <v>0</v>
      </c>
      <c r="AH127" s="252">
        <v>0</v>
      </c>
      <c r="AI127" s="17">
        <f t="shared" si="14"/>
        <v>0</v>
      </c>
      <c r="AJ127" s="12">
        <f t="shared" si="13"/>
        <v>7</v>
      </c>
      <c r="AK127" s="259">
        <v>7</v>
      </c>
      <c r="AL127" s="257">
        <v>0</v>
      </c>
      <c r="AM127" s="78">
        <v>0</v>
      </c>
      <c r="AN127" s="14">
        <v>0</v>
      </c>
      <c r="AO127" s="257">
        <v>0</v>
      </c>
    </row>
    <row r="128" spans="1:41" ht="75">
      <c r="A128" s="197">
        <v>520165</v>
      </c>
      <c r="B128" s="178">
        <v>118</v>
      </c>
      <c r="C128" s="19" t="s">
        <v>165</v>
      </c>
      <c r="D128" s="12">
        <f t="shared" si="10"/>
        <v>45</v>
      </c>
      <c r="E128" s="259">
        <v>39</v>
      </c>
      <c r="F128" s="257">
        <v>9</v>
      </c>
      <c r="G128" s="257">
        <v>1</v>
      </c>
      <c r="H128" s="257">
        <v>0</v>
      </c>
      <c r="I128" s="257">
        <v>0</v>
      </c>
      <c r="J128" s="257">
        <v>0</v>
      </c>
      <c r="K128" s="257">
        <v>1</v>
      </c>
      <c r="L128" s="15">
        <v>5</v>
      </c>
      <c r="M128" s="177">
        <f t="shared" si="11"/>
        <v>46</v>
      </c>
      <c r="N128" s="257">
        <v>18</v>
      </c>
      <c r="O128" s="257">
        <v>7</v>
      </c>
      <c r="P128" s="257">
        <v>1</v>
      </c>
      <c r="Q128" s="257">
        <v>4</v>
      </c>
      <c r="R128" s="257">
        <v>2</v>
      </c>
      <c r="S128" s="257">
        <v>2</v>
      </c>
      <c r="T128" s="257">
        <v>1</v>
      </c>
      <c r="U128" s="257">
        <v>3</v>
      </c>
      <c r="V128" s="257">
        <v>0</v>
      </c>
      <c r="W128" s="257">
        <v>5</v>
      </c>
      <c r="X128" s="257">
        <v>2</v>
      </c>
      <c r="Y128" s="15">
        <v>26</v>
      </c>
      <c r="Z128" s="12">
        <f t="shared" si="12"/>
        <v>17</v>
      </c>
      <c r="AA128" s="259">
        <v>9</v>
      </c>
      <c r="AB128" s="257">
        <v>0</v>
      </c>
      <c r="AC128" s="257">
        <v>8</v>
      </c>
      <c r="AD128" s="15">
        <v>0</v>
      </c>
      <c r="AE128" s="16">
        <v>0</v>
      </c>
      <c r="AF128" s="257">
        <v>0</v>
      </c>
      <c r="AG128" s="257">
        <v>0</v>
      </c>
      <c r="AH128" s="252">
        <v>0</v>
      </c>
      <c r="AI128" s="17">
        <f t="shared" si="14"/>
        <v>0</v>
      </c>
      <c r="AJ128" s="12">
        <f t="shared" si="13"/>
        <v>0</v>
      </c>
      <c r="AK128" s="259">
        <v>0</v>
      </c>
      <c r="AL128" s="257">
        <v>0</v>
      </c>
      <c r="AM128" s="78">
        <v>0</v>
      </c>
      <c r="AN128" s="14">
        <v>7</v>
      </c>
      <c r="AO128" s="257">
        <v>1</v>
      </c>
    </row>
    <row r="129" spans="1:41" ht="45">
      <c r="A129" s="197">
        <v>520136</v>
      </c>
      <c r="B129" s="178">
        <v>119</v>
      </c>
      <c r="C129" s="19" t="s">
        <v>166</v>
      </c>
      <c r="D129" s="12">
        <f t="shared" si="10"/>
        <v>2863</v>
      </c>
      <c r="E129" s="259">
        <v>2377</v>
      </c>
      <c r="F129" s="257">
        <v>101</v>
      </c>
      <c r="G129" s="257">
        <v>246</v>
      </c>
      <c r="H129" s="257">
        <v>0</v>
      </c>
      <c r="I129" s="257">
        <v>0</v>
      </c>
      <c r="J129" s="257">
        <v>0</v>
      </c>
      <c r="K129" s="257">
        <v>0</v>
      </c>
      <c r="L129" s="15">
        <v>486</v>
      </c>
      <c r="M129" s="177">
        <f t="shared" si="11"/>
        <v>2760</v>
      </c>
      <c r="N129" s="257">
        <v>1984</v>
      </c>
      <c r="O129" s="257">
        <v>28</v>
      </c>
      <c r="P129" s="257">
        <v>0</v>
      </c>
      <c r="Q129" s="257">
        <v>17</v>
      </c>
      <c r="R129" s="257">
        <v>22</v>
      </c>
      <c r="S129" s="257">
        <v>6</v>
      </c>
      <c r="T129" s="257">
        <v>0</v>
      </c>
      <c r="U129" s="257">
        <v>8</v>
      </c>
      <c r="V129" s="257">
        <v>0</v>
      </c>
      <c r="W129" s="257">
        <v>39</v>
      </c>
      <c r="X129" s="257">
        <v>14</v>
      </c>
      <c r="Y129" s="15">
        <v>762</v>
      </c>
      <c r="Z129" s="12">
        <f t="shared" si="12"/>
        <v>389</v>
      </c>
      <c r="AA129" s="259">
        <v>375</v>
      </c>
      <c r="AB129" s="257">
        <v>14</v>
      </c>
      <c r="AC129" s="257">
        <v>0</v>
      </c>
      <c r="AD129" s="15">
        <v>0</v>
      </c>
      <c r="AE129" s="16">
        <v>14</v>
      </c>
      <c r="AF129" s="257">
        <v>0</v>
      </c>
      <c r="AG129" s="257">
        <v>0</v>
      </c>
      <c r="AH129" s="252">
        <v>0</v>
      </c>
      <c r="AI129" s="17">
        <f t="shared" si="14"/>
        <v>14</v>
      </c>
      <c r="AJ129" s="12">
        <f t="shared" si="13"/>
        <v>31</v>
      </c>
      <c r="AK129" s="259">
        <v>31</v>
      </c>
      <c r="AL129" s="257">
        <v>0</v>
      </c>
      <c r="AM129" s="78">
        <v>0</v>
      </c>
      <c r="AN129" s="14">
        <v>231</v>
      </c>
      <c r="AO129" s="257">
        <v>1</v>
      </c>
    </row>
    <row r="130" spans="1:41" ht="60">
      <c r="A130" s="197">
        <v>520198</v>
      </c>
      <c r="B130" s="178">
        <v>120</v>
      </c>
      <c r="C130" s="19" t="s">
        <v>167</v>
      </c>
      <c r="D130" s="12">
        <f t="shared" si="10"/>
        <v>7</v>
      </c>
      <c r="E130" s="259">
        <v>6</v>
      </c>
      <c r="F130" s="257">
        <v>0</v>
      </c>
      <c r="G130" s="257">
        <v>1</v>
      </c>
      <c r="H130" s="257">
        <v>0</v>
      </c>
      <c r="I130" s="257">
        <v>0</v>
      </c>
      <c r="J130" s="257">
        <v>0</v>
      </c>
      <c r="K130" s="257">
        <v>0</v>
      </c>
      <c r="L130" s="15">
        <v>1</v>
      </c>
      <c r="M130" s="177">
        <f t="shared" si="11"/>
        <v>12</v>
      </c>
      <c r="N130" s="257">
        <v>10</v>
      </c>
      <c r="O130" s="257">
        <v>0</v>
      </c>
      <c r="P130" s="257">
        <v>0</v>
      </c>
      <c r="Q130" s="257">
        <v>2</v>
      </c>
      <c r="R130" s="257">
        <v>1</v>
      </c>
      <c r="S130" s="257">
        <v>0</v>
      </c>
      <c r="T130" s="257">
        <v>0</v>
      </c>
      <c r="U130" s="257">
        <v>0</v>
      </c>
      <c r="V130" s="257">
        <v>0</v>
      </c>
      <c r="W130" s="257">
        <v>18</v>
      </c>
      <c r="X130" s="257">
        <v>0</v>
      </c>
      <c r="Y130" s="15">
        <v>2</v>
      </c>
      <c r="Z130" s="12">
        <f t="shared" si="12"/>
        <v>2</v>
      </c>
      <c r="AA130" s="259">
        <v>1</v>
      </c>
      <c r="AB130" s="257">
        <v>1</v>
      </c>
      <c r="AC130" s="257">
        <v>0</v>
      </c>
      <c r="AD130" s="15">
        <v>0</v>
      </c>
      <c r="AE130" s="16">
        <v>0</v>
      </c>
      <c r="AF130" s="257">
        <v>0</v>
      </c>
      <c r="AG130" s="257">
        <v>0</v>
      </c>
      <c r="AH130" s="252">
        <v>0</v>
      </c>
      <c r="AI130" s="17">
        <f t="shared" si="14"/>
        <v>0</v>
      </c>
      <c r="AJ130" s="12">
        <f t="shared" si="13"/>
        <v>1</v>
      </c>
      <c r="AK130" s="259">
        <v>1</v>
      </c>
      <c r="AL130" s="257">
        <v>0</v>
      </c>
      <c r="AM130" s="78">
        <v>0</v>
      </c>
      <c r="AN130" s="14">
        <v>0</v>
      </c>
      <c r="AO130" s="257">
        <v>0</v>
      </c>
    </row>
    <row r="131" spans="1:41" ht="45">
      <c r="A131" s="197">
        <v>520176</v>
      </c>
      <c r="B131" s="178">
        <v>121</v>
      </c>
      <c r="C131" s="19" t="s">
        <v>168</v>
      </c>
      <c r="D131" s="12">
        <f t="shared" si="10"/>
        <v>16</v>
      </c>
      <c r="E131" s="259">
        <v>0</v>
      </c>
      <c r="F131" s="257">
        <v>0</v>
      </c>
      <c r="G131" s="257">
        <v>0</v>
      </c>
      <c r="H131" s="257">
        <v>7</v>
      </c>
      <c r="I131" s="257">
        <v>0</v>
      </c>
      <c r="J131" s="257">
        <v>0</v>
      </c>
      <c r="K131" s="257">
        <v>0</v>
      </c>
      <c r="L131" s="15">
        <v>9</v>
      </c>
      <c r="M131" s="177">
        <f t="shared" si="11"/>
        <v>17</v>
      </c>
      <c r="N131" s="257">
        <v>0</v>
      </c>
      <c r="O131" s="257">
        <v>0</v>
      </c>
      <c r="P131" s="257">
        <v>0</v>
      </c>
      <c r="Q131" s="257">
        <v>0</v>
      </c>
      <c r="R131" s="257">
        <v>0</v>
      </c>
      <c r="S131" s="257">
        <v>0</v>
      </c>
      <c r="T131" s="257">
        <v>0</v>
      </c>
      <c r="U131" s="257">
        <v>0</v>
      </c>
      <c r="V131" s="257">
        <v>0</v>
      </c>
      <c r="W131" s="257">
        <v>0</v>
      </c>
      <c r="X131" s="257">
        <v>0</v>
      </c>
      <c r="Y131" s="15">
        <v>17</v>
      </c>
      <c r="Z131" s="12">
        <f t="shared" si="12"/>
        <v>63</v>
      </c>
      <c r="AA131" s="259">
        <v>0</v>
      </c>
      <c r="AB131" s="257">
        <v>0</v>
      </c>
      <c r="AC131" s="257">
        <v>63</v>
      </c>
      <c r="AD131" s="15">
        <v>0</v>
      </c>
      <c r="AE131" s="16">
        <v>20</v>
      </c>
      <c r="AF131" s="257">
        <v>1</v>
      </c>
      <c r="AG131" s="257">
        <v>0</v>
      </c>
      <c r="AH131" s="252">
        <v>0</v>
      </c>
      <c r="AI131" s="17">
        <f t="shared" si="14"/>
        <v>20</v>
      </c>
      <c r="AJ131" s="12">
        <f t="shared" si="13"/>
        <v>0</v>
      </c>
      <c r="AK131" s="259">
        <v>0</v>
      </c>
      <c r="AL131" s="257">
        <v>0</v>
      </c>
      <c r="AM131" s="78">
        <v>0</v>
      </c>
      <c r="AN131" s="14">
        <v>0</v>
      </c>
      <c r="AO131" s="257">
        <v>0</v>
      </c>
    </row>
    <row r="132" spans="1:41" ht="75">
      <c r="A132" s="197">
        <v>520213</v>
      </c>
      <c r="B132" s="178">
        <v>122</v>
      </c>
      <c r="C132" s="19" t="s">
        <v>169</v>
      </c>
      <c r="D132" s="12">
        <f t="shared" si="10"/>
        <v>28</v>
      </c>
      <c r="E132" s="259">
        <v>28</v>
      </c>
      <c r="F132" s="257">
        <v>0</v>
      </c>
      <c r="G132" s="257">
        <v>0</v>
      </c>
      <c r="H132" s="257">
        <v>0</v>
      </c>
      <c r="I132" s="257">
        <v>0</v>
      </c>
      <c r="J132" s="257">
        <v>0</v>
      </c>
      <c r="K132" s="257">
        <v>0</v>
      </c>
      <c r="L132" s="15">
        <v>0</v>
      </c>
      <c r="M132" s="177">
        <f t="shared" si="11"/>
        <v>163</v>
      </c>
      <c r="N132" s="257">
        <v>163</v>
      </c>
      <c r="O132" s="257">
        <v>0</v>
      </c>
      <c r="P132" s="257">
        <v>0</v>
      </c>
      <c r="Q132" s="257">
        <v>0</v>
      </c>
      <c r="R132" s="257">
        <v>0</v>
      </c>
      <c r="S132" s="257">
        <v>0</v>
      </c>
      <c r="T132" s="257">
        <v>3</v>
      </c>
      <c r="U132" s="257">
        <v>0</v>
      </c>
      <c r="V132" s="257">
        <v>0</v>
      </c>
      <c r="W132" s="257">
        <v>0</v>
      </c>
      <c r="X132" s="257">
        <v>0</v>
      </c>
      <c r="Y132" s="15">
        <v>0</v>
      </c>
      <c r="Z132" s="12">
        <f t="shared" si="12"/>
        <v>0</v>
      </c>
      <c r="AA132" s="259">
        <v>0</v>
      </c>
      <c r="AB132" s="257">
        <v>0</v>
      </c>
      <c r="AC132" s="257">
        <v>0</v>
      </c>
      <c r="AD132" s="15">
        <v>0</v>
      </c>
      <c r="AE132" s="16">
        <v>0</v>
      </c>
      <c r="AF132" s="257">
        <v>0</v>
      </c>
      <c r="AG132" s="257">
        <v>0</v>
      </c>
      <c r="AH132" s="252">
        <v>0</v>
      </c>
      <c r="AI132" s="17">
        <f t="shared" si="14"/>
        <v>0</v>
      </c>
      <c r="AJ132" s="12">
        <f t="shared" si="13"/>
        <v>2</v>
      </c>
      <c r="AK132" s="259">
        <v>2</v>
      </c>
      <c r="AL132" s="257">
        <v>0</v>
      </c>
      <c r="AM132" s="78">
        <v>0</v>
      </c>
      <c r="AN132" s="14">
        <v>0</v>
      </c>
      <c r="AO132" s="257">
        <v>0</v>
      </c>
    </row>
    <row r="133" spans="1:41" ht="45">
      <c r="A133" s="197">
        <v>520384</v>
      </c>
      <c r="B133" s="178">
        <v>123</v>
      </c>
      <c r="C133" s="19" t="s">
        <v>170</v>
      </c>
      <c r="D133" s="12">
        <f t="shared" si="10"/>
        <v>0</v>
      </c>
      <c r="E133" s="259">
        <v>0</v>
      </c>
      <c r="F133" s="257">
        <v>0</v>
      </c>
      <c r="G133" s="257">
        <v>0</v>
      </c>
      <c r="H133" s="257">
        <v>0</v>
      </c>
      <c r="I133" s="257">
        <v>0</v>
      </c>
      <c r="J133" s="257">
        <v>0</v>
      </c>
      <c r="K133" s="257">
        <v>0</v>
      </c>
      <c r="L133" s="15">
        <v>0</v>
      </c>
      <c r="M133" s="177">
        <f t="shared" si="11"/>
        <v>0</v>
      </c>
      <c r="N133" s="257">
        <v>0</v>
      </c>
      <c r="O133" s="257">
        <v>0</v>
      </c>
      <c r="P133" s="257">
        <v>0</v>
      </c>
      <c r="Q133" s="257">
        <v>0</v>
      </c>
      <c r="R133" s="257">
        <v>0</v>
      </c>
      <c r="S133" s="257">
        <v>0</v>
      </c>
      <c r="T133" s="257">
        <v>0</v>
      </c>
      <c r="U133" s="257">
        <v>0</v>
      </c>
      <c r="V133" s="257">
        <v>0</v>
      </c>
      <c r="W133" s="257">
        <v>0</v>
      </c>
      <c r="X133" s="257">
        <v>0</v>
      </c>
      <c r="Y133" s="15">
        <v>0</v>
      </c>
      <c r="Z133" s="12">
        <f t="shared" si="12"/>
        <v>0</v>
      </c>
      <c r="AA133" s="259">
        <v>0</v>
      </c>
      <c r="AB133" s="257">
        <v>0</v>
      </c>
      <c r="AC133" s="257">
        <v>0</v>
      </c>
      <c r="AD133" s="15">
        <v>0</v>
      </c>
      <c r="AE133" s="16">
        <v>0</v>
      </c>
      <c r="AF133" s="257">
        <v>0</v>
      </c>
      <c r="AG133" s="257">
        <v>0</v>
      </c>
      <c r="AH133" s="252">
        <v>0</v>
      </c>
      <c r="AI133" s="17">
        <f t="shared" si="14"/>
        <v>0</v>
      </c>
      <c r="AJ133" s="12">
        <f t="shared" si="13"/>
        <v>1</v>
      </c>
      <c r="AK133" s="259">
        <v>1</v>
      </c>
      <c r="AL133" s="257">
        <v>0</v>
      </c>
      <c r="AM133" s="78">
        <v>0</v>
      </c>
      <c r="AN133" s="14">
        <v>0</v>
      </c>
      <c r="AO133" s="257">
        <v>0</v>
      </c>
    </row>
    <row r="134" spans="1:41" ht="45">
      <c r="A134" s="197">
        <v>520109</v>
      </c>
      <c r="B134" s="178">
        <v>124</v>
      </c>
      <c r="C134" s="19" t="s">
        <v>344</v>
      </c>
      <c r="D134" s="12">
        <f t="shared" si="10"/>
        <v>1983</v>
      </c>
      <c r="E134" s="259">
        <v>1810</v>
      </c>
      <c r="F134" s="257">
        <v>58</v>
      </c>
      <c r="G134" s="257">
        <v>220</v>
      </c>
      <c r="H134" s="257">
        <v>0</v>
      </c>
      <c r="I134" s="257">
        <v>0</v>
      </c>
      <c r="J134" s="257">
        <v>0</v>
      </c>
      <c r="K134" s="257">
        <v>0</v>
      </c>
      <c r="L134" s="15">
        <v>173</v>
      </c>
      <c r="M134" s="177">
        <f t="shared" si="11"/>
        <v>1987</v>
      </c>
      <c r="N134" s="257">
        <v>1639</v>
      </c>
      <c r="O134" s="257">
        <v>0</v>
      </c>
      <c r="P134" s="257">
        <v>18</v>
      </c>
      <c r="Q134" s="257">
        <v>172</v>
      </c>
      <c r="R134" s="257">
        <v>72</v>
      </c>
      <c r="S134" s="257">
        <v>0</v>
      </c>
      <c r="T134" s="257">
        <v>3</v>
      </c>
      <c r="U134" s="257">
        <v>0</v>
      </c>
      <c r="V134" s="257">
        <v>0</v>
      </c>
      <c r="W134" s="257">
        <v>35</v>
      </c>
      <c r="X134" s="257">
        <v>0</v>
      </c>
      <c r="Y134" s="15">
        <v>348</v>
      </c>
      <c r="Z134" s="12">
        <f t="shared" si="12"/>
        <v>114</v>
      </c>
      <c r="AA134" s="259">
        <v>112</v>
      </c>
      <c r="AB134" s="257">
        <v>0</v>
      </c>
      <c r="AC134" s="257">
        <v>2</v>
      </c>
      <c r="AD134" s="15">
        <v>0</v>
      </c>
      <c r="AE134" s="16">
        <v>90</v>
      </c>
      <c r="AF134" s="257">
        <v>3</v>
      </c>
      <c r="AG134" s="257">
        <v>0</v>
      </c>
      <c r="AH134" s="252">
        <v>0</v>
      </c>
      <c r="AI134" s="17">
        <f t="shared" si="14"/>
        <v>90</v>
      </c>
      <c r="AJ134" s="12">
        <f t="shared" si="13"/>
        <v>124</v>
      </c>
      <c r="AK134" s="259">
        <v>124</v>
      </c>
      <c r="AL134" s="257">
        <v>0</v>
      </c>
      <c r="AM134" s="78">
        <v>0</v>
      </c>
      <c r="AN134" s="14">
        <v>0</v>
      </c>
      <c r="AO134" s="257">
        <v>0</v>
      </c>
    </row>
    <row r="135" spans="1:41" ht="18.75">
      <c r="A135" s="197">
        <v>520089</v>
      </c>
      <c r="B135" s="178">
        <v>125</v>
      </c>
      <c r="C135" s="19" t="s">
        <v>171</v>
      </c>
      <c r="D135" s="12">
        <f t="shared" si="10"/>
        <v>6</v>
      </c>
      <c r="E135" s="259">
        <v>3</v>
      </c>
      <c r="F135" s="257">
        <v>0</v>
      </c>
      <c r="G135" s="257">
        <v>1</v>
      </c>
      <c r="H135" s="257">
        <v>0</v>
      </c>
      <c r="I135" s="257">
        <v>0</v>
      </c>
      <c r="J135" s="257">
        <v>0</v>
      </c>
      <c r="K135" s="257">
        <v>0</v>
      </c>
      <c r="L135" s="15">
        <v>3</v>
      </c>
      <c r="M135" s="177">
        <f t="shared" si="11"/>
        <v>2</v>
      </c>
      <c r="N135" s="257">
        <v>1</v>
      </c>
      <c r="O135" s="257">
        <v>0</v>
      </c>
      <c r="P135" s="257">
        <v>0</v>
      </c>
      <c r="Q135" s="257">
        <v>1</v>
      </c>
      <c r="R135" s="257">
        <v>1</v>
      </c>
      <c r="S135" s="257">
        <v>0</v>
      </c>
      <c r="T135" s="257">
        <v>0</v>
      </c>
      <c r="U135" s="257">
        <v>0</v>
      </c>
      <c r="V135" s="257">
        <v>0</v>
      </c>
      <c r="W135" s="257">
        <v>1</v>
      </c>
      <c r="X135" s="257">
        <v>0</v>
      </c>
      <c r="Y135" s="15">
        <v>1</v>
      </c>
      <c r="Z135" s="12">
        <f t="shared" si="12"/>
        <v>2</v>
      </c>
      <c r="AA135" s="259">
        <v>1</v>
      </c>
      <c r="AB135" s="257">
        <v>1</v>
      </c>
      <c r="AC135" s="257">
        <v>0</v>
      </c>
      <c r="AD135" s="15">
        <v>0</v>
      </c>
      <c r="AE135" s="16">
        <v>0</v>
      </c>
      <c r="AF135" s="257">
        <v>0</v>
      </c>
      <c r="AG135" s="257">
        <v>0</v>
      </c>
      <c r="AH135" s="252">
        <v>0</v>
      </c>
      <c r="AI135" s="17">
        <f t="shared" si="14"/>
        <v>0</v>
      </c>
      <c r="AJ135" s="12">
        <f t="shared" si="13"/>
        <v>1</v>
      </c>
      <c r="AK135" s="259">
        <v>1</v>
      </c>
      <c r="AL135" s="257">
        <v>0</v>
      </c>
      <c r="AM135" s="78">
        <v>0</v>
      </c>
      <c r="AN135" s="14">
        <v>0</v>
      </c>
      <c r="AO135" s="257">
        <v>0</v>
      </c>
    </row>
    <row r="136" spans="1:41" ht="30">
      <c r="A136" s="197">
        <v>520095</v>
      </c>
      <c r="B136" s="178">
        <v>126</v>
      </c>
      <c r="C136" s="19" t="s">
        <v>172</v>
      </c>
      <c r="D136" s="12">
        <f t="shared" si="10"/>
        <v>14209</v>
      </c>
      <c r="E136" s="259">
        <v>14209</v>
      </c>
      <c r="F136" s="257">
        <v>811</v>
      </c>
      <c r="G136" s="257">
        <v>2791</v>
      </c>
      <c r="H136" s="257">
        <v>0</v>
      </c>
      <c r="I136" s="257">
        <v>0</v>
      </c>
      <c r="J136" s="257">
        <v>0</v>
      </c>
      <c r="K136" s="257">
        <v>0</v>
      </c>
      <c r="L136" s="15">
        <v>0</v>
      </c>
      <c r="M136" s="177">
        <f t="shared" si="11"/>
        <v>13386</v>
      </c>
      <c r="N136" s="257">
        <v>13386</v>
      </c>
      <c r="O136" s="257">
        <v>0</v>
      </c>
      <c r="P136" s="257">
        <v>3</v>
      </c>
      <c r="Q136" s="257">
        <v>241</v>
      </c>
      <c r="R136" s="257">
        <v>276</v>
      </c>
      <c r="S136" s="257">
        <v>0</v>
      </c>
      <c r="T136" s="257">
        <v>0</v>
      </c>
      <c r="U136" s="257">
        <v>122</v>
      </c>
      <c r="V136" s="257">
        <v>0</v>
      </c>
      <c r="W136" s="257">
        <v>806</v>
      </c>
      <c r="X136" s="257">
        <v>0</v>
      </c>
      <c r="Y136" s="15">
        <v>0</v>
      </c>
      <c r="Z136" s="12">
        <f t="shared" si="12"/>
        <v>824</v>
      </c>
      <c r="AA136" s="259">
        <v>824</v>
      </c>
      <c r="AB136" s="257">
        <v>0</v>
      </c>
      <c r="AC136" s="257">
        <v>0</v>
      </c>
      <c r="AD136" s="15">
        <v>0</v>
      </c>
      <c r="AE136" s="16">
        <v>0</v>
      </c>
      <c r="AF136" s="257">
        <v>0</v>
      </c>
      <c r="AG136" s="257">
        <v>0</v>
      </c>
      <c r="AH136" s="252">
        <v>0</v>
      </c>
      <c r="AI136" s="17">
        <f t="shared" si="14"/>
        <v>0</v>
      </c>
      <c r="AJ136" s="12">
        <f t="shared" si="13"/>
        <v>312</v>
      </c>
      <c r="AK136" s="259">
        <v>312</v>
      </c>
      <c r="AL136" s="257">
        <v>0</v>
      </c>
      <c r="AM136" s="78">
        <v>0</v>
      </c>
      <c r="AN136" s="14">
        <v>0</v>
      </c>
      <c r="AO136" s="257">
        <v>0</v>
      </c>
    </row>
    <row r="137" spans="1:41" ht="30">
      <c r="A137" s="197">
        <v>520125</v>
      </c>
      <c r="B137" s="178">
        <v>127</v>
      </c>
      <c r="C137" s="19" t="s">
        <v>173</v>
      </c>
      <c r="D137" s="12">
        <f t="shared" ref="D137:D200" si="15">E137+H137+J137+K137+L137</f>
        <v>58</v>
      </c>
      <c r="E137" s="259">
        <v>56</v>
      </c>
      <c r="F137" s="257">
        <v>0</v>
      </c>
      <c r="G137" s="257">
        <v>0</v>
      </c>
      <c r="H137" s="257">
        <v>0</v>
      </c>
      <c r="I137" s="257">
        <v>0</v>
      </c>
      <c r="J137" s="257">
        <v>0</v>
      </c>
      <c r="K137" s="257">
        <v>0</v>
      </c>
      <c r="L137" s="15">
        <v>2</v>
      </c>
      <c r="M137" s="177">
        <f t="shared" ref="M137:M200" si="16">N137+X137+Y137</f>
        <v>41</v>
      </c>
      <c r="N137" s="257">
        <v>38</v>
      </c>
      <c r="O137" s="257">
        <v>0</v>
      </c>
      <c r="P137" s="257">
        <v>0</v>
      </c>
      <c r="Q137" s="257">
        <v>0</v>
      </c>
      <c r="R137" s="257">
        <v>0</v>
      </c>
      <c r="S137" s="257">
        <v>0</v>
      </c>
      <c r="T137" s="257">
        <v>0</v>
      </c>
      <c r="U137" s="257">
        <v>0</v>
      </c>
      <c r="V137" s="257">
        <v>0</v>
      </c>
      <c r="W137" s="257">
        <v>0</v>
      </c>
      <c r="X137" s="257">
        <v>0</v>
      </c>
      <c r="Y137" s="15">
        <v>3</v>
      </c>
      <c r="Z137" s="12">
        <f t="shared" ref="Z137:Z200" si="17">AA137+AB137+AC137+AD137</f>
        <v>1</v>
      </c>
      <c r="AA137" s="259">
        <v>0</v>
      </c>
      <c r="AB137" s="257">
        <v>1</v>
      </c>
      <c r="AC137" s="257">
        <v>0</v>
      </c>
      <c r="AD137" s="15">
        <v>0</v>
      </c>
      <c r="AE137" s="16">
        <v>0</v>
      </c>
      <c r="AF137" s="257">
        <v>0</v>
      </c>
      <c r="AG137" s="257">
        <v>0</v>
      </c>
      <c r="AH137" s="252">
        <v>0</v>
      </c>
      <c r="AI137" s="17">
        <f t="shared" si="14"/>
        <v>0</v>
      </c>
      <c r="AJ137" s="12">
        <f t="shared" ref="AJ137:AJ200" si="18">AK137+AM137</f>
        <v>0</v>
      </c>
      <c r="AK137" s="259">
        <v>0</v>
      </c>
      <c r="AL137" s="257">
        <v>0</v>
      </c>
      <c r="AM137" s="78">
        <v>0</v>
      </c>
      <c r="AN137" s="14">
        <v>0</v>
      </c>
      <c r="AO137" s="257">
        <v>0</v>
      </c>
    </row>
    <row r="138" spans="1:41" ht="45">
      <c r="A138" s="197">
        <v>520030</v>
      </c>
      <c r="B138" s="178">
        <v>128</v>
      </c>
      <c r="C138" s="19" t="s">
        <v>174</v>
      </c>
      <c r="D138" s="12">
        <f t="shared" si="15"/>
        <v>0</v>
      </c>
      <c r="E138" s="259">
        <v>0</v>
      </c>
      <c r="F138" s="257">
        <v>0</v>
      </c>
      <c r="G138" s="257">
        <v>0</v>
      </c>
      <c r="H138" s="257">
        <v>0</v>
      </c>
      <c r="I138" s="257">
        <v>0</v>
      </c>
      <c r="J138" s="257">
        <v>0</v>
      </c>
      <c r="K138" s="257">
        <v>0</v>
      </c>
      <c r="L138" s="15">
        <v>0</v>
      </c>
      <c r="M138" s="177">
        <f t="shared" si="16"/>
        <v>1</v>
      </c>
      <c r="N138" s="257">
        <v>1</v>
      </c>
      <c r="O138" s="257">
        <v>0</v>
      </c>
      <c r="P138" s="257">
        <v>0</v>
      </c>
      <c r="Q138" s="257">
        <v>0</v>
      </c>
      <c r="R138" s="257">
        <v>0</v>
      </c>
      <c r="S138" s="257">
        <v>0</v>
      </c>
      <c r="T138" s="257">
        <v>0</v>
      </c>
      <c r="U138" s="257">
        <v>0</v>
      </c>
      <c r="V138" s="257">
        <v>0</v>
      </c>
      <c r="W138" s="257">
        <v>0</v>
      </c>
      <c r="X138" s="257">
        <v>0</v>
      </c>
      <c r="Y138" s="15">
        <v>0</v>
      </c>
      <c r="Z138" s="12">
        <f t="shared" si="17"/>
        <v>1</v>
      </c>
      <c r="AA138" s="259">
        <v>1</v>
      </c>
      <c r="AB138" s="257">
        <v>0</v>
      </c>
      <c r="AC138" s="257">
        <v>0</v>
      </c>
      <c r="AD138" s="15">
        <v>0</v>
      </c>
      <c r="AE138" s="16">
        <v>0</v>
      </c>
      <c r="AF138" s="257">
        <v>0</v>
      </c>
      <c r="AG138" s="257">
        <v>0</v>
      </c>
      <c r="AH138" s="252">
        <v>0</v>
      </c>
      <c r="AI138" s="17">
        <f t="shared" ref="AI138:AI201" si="19">AE138+AH138</f>
        <v>0</v>
      </c>
      <c r="AJ138" s="12">
        <f t="shared" si="18"/>
        <v>0</v>
      </c>
      <c r="AK138" s="259">
        <v>0</v>
      </c>
      <c r="AL138" s="257">
        <v>0</v>
      </c>
      <c r="AM138" s="78">
        <v>0</v>
      </c>
      <c r="AN138" s="14">
        <v>0</v>
      </c>
      <c r="AO138" s="257">
        <v>0</v>
      </c>
    </row>
    <row r="139" spans="1:41" ht="18.75">
      <c r="A139" s="197">
        <v>520283</v>
      </c>
      <c r="B139" s="178">
        <v>129</v>
      </c>
      <c r="C139" s="19" t="s">
        <v>175</v>
      </c>
      <c r="D139" s="12">
        <f t="shared" si="15"/>
        <v>7</v>
      </c>
      <c r="E139" s="259">
        <v>7</v>
      </c>
      <c r="F139" s="257">
        <v>0</v>
      </c>
      <c r="G139" s="257">
        <v>0</v>
      </c>
      <c r="H139" s="257">
        <v>0</v>
      </c>
      <c r="I139" s="257">
        <v>0</v>
      </c>
      <c r="J139" s="257">
        <v>0</v>
      </c>
      <c r="K139" s="257">
        <v>0</v>
      </c>
      <c r="L139" s="15">
        <v>0</v>
      </c>
      <c r="M139" s="177">
        <f t="shared" si="16"/>
        <v>5</v>
      </c>
      <c r="N139" s="257">
        <v>5</v>
      </c>
      <c r="O139" s="257">
        <v>0</v>
      </c>
      <c r="P139" s="257">
        <v>0</v>
      </c>
      <c r="Q139" s="257">
        <v>0</v>
      </c>
      <c r="R139" s="257">
        <v>0</v>
      </c>
      <c r="S139" s="257">
        <v>0</v>
      </c>
      <c r="T139" s="257">
        <v>0</v>
      </c>
      <c r="U139" s="257">
        <v>0</v>
      </c>
      <c r="V139" s="257">
        <v>0</v>
      </c>
      <c r="W139" s="257">
        <v>0</v>
      </c>
      <c r="X139" s="257">
        <v>0</v>
      </c>
      <c r="Y139" s="15">
        <v>0</v>
      </c>
      <c r="Z139" s="12">
        <f t="shared" si="17"/>
        <v>0</v>
      </c>
      <c r="AA139" s="259">
        <v>0</v>
      </c>
      <c r="AB139" s="257">
        <v>0</v>
      </c>
      <c r="AC139" s="257">
        <v>0</v>
      </c>
      <c r="AD139" s="15">
        <v>0</v>
      </c>
      <c r="AE139" s="16">
        <v>0</v>
      </c>
      <c r="AF139" s="257">
        <v>0</v>
      </c>
      <c r="AG139" s="257">
        <v>0</v>
      </c>
      <c r="AH139" s="252">
        <v>0</v>
      </c>
      <c r="AI139" s="17">
        <f t="shared" si="19"/>
        <v>0</v>
      </c>
      <c r="AJ139" s="12">
        <f t="shared" si="18"/>
        <v>0</v>
      </c>
      <c r="AK139" s="259">
        <v>0</v>
      </c>
      <c r="AL139" s="257">
        <v>0</v>
      </c>
      <c r="AM139" s="78">
        <v>0</v>
      </c>
      <c r="AN139" s="14">
        <v>0</v>
      </c>
      <c r="AO139" s="257">
        <v>0</v>
      </c>
    </row>
    <row r="140" spans="1:41" ht="45">
      <c r="A140" s="197">
        <v>520217</v>
      </c>
      <c r="B140" s="178">
        <v>130</v>
      </c>
      <c r="C140" s="19" t="s">
        <v>176</v>
      </c>
      <c r="D140" s="12">
        <f t="shared" si="15"/>
        <v>304</v>
      </c>
      <c r="E140" s="259">
        <v>304</v>
      </c>
      <c r="F140" s="257">
        <v>0</v>
      </c>
      <c r="G140" s="257">
        <v>0</v>
      </c>
      <c r="H140" s="257">
        <v>0</v>
      </c>
      <c r="I140" s="257">
        <v>0</v>
      </c>
      <c r="J140" s="257">
        <v>0</v>
      </c>
      <c r="K140" s="257">
        <v>0</v>
      </c>
      <c r="L140" s="15">
        <v>0</v>
      </c>
      <c r="M140" s="177">
        <f t="shared" si="16"/>
        <v>225</v>
      </c>
      <c r="N140" s="257">
        <v>225</v>
      </c>
      <c r="O140" s="257">
        <v>0</v>
      </c>
      <c r="P140" s="257">
        <v>0</v>
      </c>
      <c r="Q140" s="257">
        <v>0</v>
      </c>
      <c r="R140" s="257">
        <v>0</v>
      </c>
      <c r="S140" s="257">
        <v>0</v>
      </c>
      <c r="T140" s="257">
        <v>0</v>
      </c>
      <c r="U140" s="257">
        <v>0</v>
      </c>
      <c r="V140" s="257">
        <v>0</v>
      </c>
      <c r="W140" s="257">
        <v>0</v>
      </c>
      <c r="X140" s="257">
        <v>0</v>
      </c>
      <c r="Y140" s="15">
        <v>0</v>
      </c>
      <c r="Z140" s="12">
        <f t="shared" si="17"/>
        <v>0</v>
      </c>
      <c r="AA140" s="259">
        <v>0</v>
      </c>
      <c r="AB140" s="257">
        <v>0</v>
      </c>
      <c r="AC140" s="257">
        <v>0</v>
      </c>
      <c r="AD140" s="15">
        <v>0</v>
      </c>
      <c r="AE140" s="16">
        <v>0</v>
      </c>
      <c r="AF140" s="257">
        <v>0</v>
      </c>
      <c r="AG140" s="257">
        <v>0</v>
      </c>
      <c r="AH140" s="252">
        <v>0</v>
      </c>
      <c r="AI140" s="17">
        <f t="shared" si="19"/>
        <v>0</v>
      </c>
      <c r="AJ140" s="12">
        <f t="shared" si="18"/>
        <v>56</v>
      </c>
      <c r="AK140" s="259">
        <v>44</v>
      </c>
      <c r="AL140" s="257">
        <v>0</v>
      </c>
      <c r="AM140" s="78">
        <v>12</v>
      </c>
      <c r="AN140" s="14">
        <v>0</v>
      </c>
      <c r="AO140" s="257">
        <v>0</v>
      </c>
    </row>
    <row r="141" spans="1:41" ht="18.75">
      <c r="A141" s="197">
        <v>520225</v>
      </c>
      <c r="B141" s="178">
        <v>131</v>
      </c>
      <c r="C141" s="19" t="s">
        <v>177</v>
      </c>
      <c r="D141" s="12">
        <f t="shared" si="15"/>
        <v>26</v>
      </c>
      <c r="E141" s="259">
        <v>22</v>
      </c>
      <c r="F141" s="257">
        <v>0</v>
      </c>
      <c r="G141" s="257">
        <v>0</v>
      </c>
      <c r="H141" s="257">
        <v>0</v>
      </c>
      <c r="I141" s="257">
        <v>0</v>
      </c>
      <c r="J141" s="257">
        <v>0</v>
      </c>
      <c r="K141" s="257">
        <v>0</v>
      </c>
      <c r="L141" s="15">
        <v>4</v>
      </c>
      <c r="M141" s="177">
        <f t="shared" si="16"/>
        <v>8</v>
      </c>
      <c r="N141" s="257">
        <v>5</v>
      </c>
      <c r="O141" s="257">
        <v>0</v>
      </c>
      <c r="P141" s="257">
        <v>88</v>
      </c>
      <c r="Q141" s="257">
        <v>0</v>
      </c>
      <c r="R141" s="257">
        <v>0</v>
      </c>
      <c r="S141" s="257">
        <v>0</v>
      </c>
      <c r="T141" s="257">
        <v>0</v>
      </c>
      <c r="U141" s="257">
        <v>0</v>
      </c>
      <c r="V141" s="257">
        <v>0</v>
      </c>
      <c r="W141" s="257">
        <v>0</v>
      </c>
      <c r="X141" s="257">
        <v>0</v>
      </c>
      <c r="Y141" s="15">
        <v>3</v>
      </c>
      <c r="Z141" s="12">
        <f t="shared" si="17"/>
        <v>0</v>
      </c>
      <c r="AA141" s="259">
        <v>0</v>
      </c>
      <c r="AB141" s="257">
        <v>0</v>
      </c>
      <c r="AC141" s="257">
        <v>0</v>
      </c>
      <c r="AD141" s="15">
        <v>0</v>
      </c>
      <c r="AE141" s="16">
        <v>0</v>
      </c>
      <c r="AF141" s="257">
        <v>0</v>
      </c>
      <c r="AG141" s="257">
        <v>0</v>
      </c>
      <c r="AH141" s="252">
        <v>0</v>
      </c>
      <c r="AI141" s="17">
        <f t="shared" si="19"/>
        <v>0</v>
      </c>
      <c r="AJ141" s="12">
        <f t="shared" si="18"/>
        <v>0</v>
      </c>
      <c r="AK141" s="259">
        <v>0</v>
      </c>
      <c r="AL141" s="257">
        <v>0</v>
      </c>
      <c r="AM141" s="78">
        <v>0</v>
      </c>
      <c r="AN141" s="14">
        <v>0</v>
      </c>
      <c r="AO141" s="257">
        <v>0</v>
      </c>
    </row>
    <row r="142" spans="1:41" ht="18.75">
      <c r="A142" s="197">
        <v>520281</v>
      </c>
      <c r="B142" s="178">
        <v>132</v>
      </c>
      <c r="C142" s="19" t="s">
        <v>178</v>
      </c>
      <c r="D142" s="12">
        <f t="shared" si="15"/>
        <v>168</v>
      </c>
      <c r="E142" s="259">
        <v>50</v>
      </c>
      <c r="F142" s="257">
        <v>0</v>
      </c>
      <c r="G142" s="257">
        <v>0</v>
      </c>
      <c r="H142" s="257">
        <v>0</v>
      </c>
      <c r="I142" s="257">
        <v>0</v>
      </c>
      <c r="J142" s="257">
        <v>0</v>
      </c>
      <c r="K142" s="257">
        <v>0</v>
      </c>
      <c r="L142" s="15">
        <v>118</v>
      </c>
      <c r="M142" s="177">
        <f t="shared" si="16"/>
        <v>133</v>
      </c>
      <c r="N142" s="257">
        <v>50</v>
      </c>
      <c r="O142" s="257">
        <v>0</v>
      </c>
      <c r="P142" s="257">
        <v>0</v>
      </c>
      <c r="Q142" s="257">
        <v>0</v>
      </c>
      <c r="R142" s="257">
        <v>0</v>
      </c>
      <c r="S142" s="257">
        <v>0</v>
      </c>
      <c r="T142" s="257">
        <v>0</v>
      </c>
      <c r="U142" s="257">
        <v>0</v>
      </c>
      <c r="V142" s="257">
        <v>0</v>
      </c>
      <c r="W142" s="257">
        <v>0</v>
      </c>
      <c r="X142" s="257">
        <v>0</v>
      </c>
      <c r="Y142" s="15">
        <v>83</v>
      </c>
      <c r="Z142" s="12">
        <f t="shared" si="17"/>
        <v>0</v>
      </c>
      <c r="AA142" s="259">
        <v>0</v>
      </c>
      <c r="AB142" s="257">
        <v>0</v>
      </c>
      <c r="AC142" s="257">
        <v>0</v>
      </c>
      <c r="AD142" s="15">
        <v>0</v>
      </c>
      <c r="AE142" s="16">
        <v>0</v>
      </c>
      <c r="AF142" s="257">
        <v>0</v>
      </c>
      <c r="AG142" s="257">
        <v>0</v>
      </c>
      <c r="AH142" s="252">
        <v>0</v>
      </c>
      <c r="AI142" s="17">
        <f t="shared" si="19"/>
        <v>0</v>
      </c>
      <c r="AJ142" s="12">
        <f t="shared" si="18"/>
        <v>0</v>
      </c>
      <c r="AK142" s="259">
        <v>0</v>
      </c>
      <c r="AL142" s="257">
        <v>0</v>
      </c>
      <c r="AM142" s="78">
        <v>0</v>
      </c>
      <c r="AN142" s="14">
        <v>0</v>
      </c>
      <c r="AO142" s="257">
        <v>0</v>
      </c>
    </row>
    <row r="143" spans="1:41" ht="18.75">
      <c r="A143" s="197">
        <v>520316</v>
      </c>
      <c r="B143" s="178">
        <v>133</v>
      </c>
      <c r="C143" s="19" t="s">
        <v>179</v>
      </c>
      <c r="D143" s="12">
        <f t="shared" si="15"/>
        <v>0</v>
      </c>
      <c r="E143" s="259">
        <v>0</v>
      </c>
      <c r="F143" s="257">
        <v>0</v>
      </c>
      <c r="G143" s="257">
        <v>0</v>
      </c>
      <c r="H143" s="257">
        <v>0</v>
      </c>
      <c r="I143" s="257">
        <v>0</v>
      </c>
      <c r="J143" s="257">
        <v>0</v>
      </c>
      <c r="K143" s="257">
        <v>0</v>
      </c>
      <c r="L143" s="15">
        <v>0</v>
      </c>
      <c r="M143" s="177">
        <f t="shared" si="16"/>
        <v>0</v>
      </c>
      <c r="N143" s="257">
        <v>0</v>
      </c>
      <c r="O143" s="257">
        <v>0</v>
      </c>
      <c r="P143" s="257">
        <v>0</v>
      </c>
      <c r="Q143" s="257">
        <v>0</v>
      </c>
      <c r="R143" s="257">
        <v>0</v>
      </c>
      <c r="S143" s="257">
        <v>0</v>
      </c>
      <c r="T143" s="257">
        <v>0</v>
      </c>
      <c r="U143" s="257">
        <v>0</v>
      </c>
      <c r="V143" s="257">
        <v>0</v>
      </c>
      <c r="W143" s="257">
        <v>0</v>
      </c>
      <c r="X143" s="257">
        <v>0</v>
      </c>
      <c r="Y143" s="15">
        <v>0</v>
      </c>
      <c r="Z143" s="12">
        <f t="shared" si="17"/>
        <v>0</v>
      </c>
      <c r="AA143" s="259">
        <v>0</v>
      </c>
      <c r="AB143" s="257">
        <v>0</v>
      </c>
      <c r="AC143" s="257">
        <v>0</v>
      </c>
      <c r="AD143" s="15">
        <v>0</v>
      </c>
      <c r="AE143" s="16">
        <v>0</v>
      </c>
      <c r="AF143" s="257">
        <v>0</v>
      </c>
      <c r="AG143" s="257">
        <v>0</v>
      </c>
      <c r="AH143" s="252">
        <v>0</v>
      </c>
      <c r="AI143" s="17">
        <f t="shared" si="19"/>
        <v>0</v>
      </c>
      <c r="AJ143" s="12">
        <f t="shared" si="18"/>
        <v>0</v>
      </c>
      <c r="AK143" s="259">
        <v>0</v>
      </c>
      <c r="AL143" s="257">
        <v>0</v>
      </c>
      <c r="AM143" s="78">
        <v>0</v>
      </c>
      <c r="AN143" s="14">
        <v>230</v>
      </c>
      <c r="AO143" s="257">
        <v>0</v>
      </c>
    </row>
    <row r="144" spans="1:41" ht="18.75">
      <c r="A144" s="197">
        <v>520306</v>
      </c>
      <c r="B144" s="178">
        <v>134</v>
      </c>
      <c r="C144" s="19" t="s">
        <v>180</v>
      </c>
      <c r="D144" s="12">
        <f t="shared" si="15"/>
        <v>124</v>
      </c>
      <c r="E144" s="259">
        <v>0</v>
      </c>
      <c r="F144" s="257">
        <v>0</v>
      </c>
      <c r="G144" s="257">
        <v>0</v>
      </c>
      <c r="H144" s="257">
        <v>0</v>
      </c>
      <c r="I144" s="257">
        <v>0</v>
      </c>
      <c r="J144" s="257">
        <v>0</v>
      </c>
      <c r="K144" s="257">
        <v>0</v>
      </c>
      <c r="L144" s="15">
        <v>124</v>
      </c>
      <c r="M144" s="177">
        <f t="shared" si="16"/>
        <v>125</v>
      </c>
      <c r="N144" s="257">
        <v>0</v>
      </c>
      <c r="O144" s="257">
        <v>0</v>
      </c>
      <c r="P144" s="257">
        <v>0</v>
      </c>
      <c r="Q144" s="257">
        <v>0</v>
      </c>
      <c r="R144" s="257">
        <v>0</v>
      </c>
      <c r="S144" s="257">
        <v>0</v>
      </c>
      <c r="T144" s="257">
        <v>0</v>
      </c>
      <c r="U144" s="257">
        <v>0</v>
      </c>
      <c r="V144" s="257">
        <v>0</v>
      </c>
      <c r="W144" s="257">
        <v>0</v>
      </c>
      <c r="X144" s="257">
        <v>0</v>
      </c>
      <c r="Y144" s="15">
        <v>125</v>
      </c>
      <c r="Z144" s="12">
        <f t="shared" si="17"/>
        <v>0</v>
      </c>
      <c r="AA144" s="259">
        <v>0</v>
      </c>
      <c r="AB144" s="257">
        <v>0</v>
      </c>
      <c r="AC144" s="257">
        <v>0</v>
      </c>
      <c r="AD144" s="15">
        <v>0</v>
      </c>
      <c r="AE144" s="16">
        <v>0</v>
      </c>
      <c r="AF144" s="257">
        <v>0</v>
      </c>
      <c r="AG144" s="257">
        <v>0</v>
      </c>
      <c r="AH144" s="252">
        <v>0</v>
      </c>
      <c r="AI144" s="17">
        <f t="shared" si="19"/>
        <v>0</v>
      </c>
      <c r="AJ144" s="12">
        <f t="shared" si="18"/>
        <v>0</v>
      </c>
      <c r="AK144" s="259">
        <v>0</v>
      </c>
      <c r="AL144" s="257">
        <v>0</v>
      </c>
      <c r="AM144" s="78">
        <v>0</v>
      </c>
      <c r="AN144" s="14">
        <v>0</v>
      </c>
      <c r="AO144" s="257">
        <v>0</v>
      </c>
    </row>
    <row r="145" spans="1:41" ht="18.75">
      <c r="A145" s="197">
        <v>520397</v>
      </c>
      <c r="B145" s="178">
        <v>135</v>
      </c>
      <c r="C145" s="19" t="s">
        <v>181</v>
      </c>
      <c r="D145" s="12">
        <f t="shared" si="15"/>
        <v>0</v>
      </c>
      <c r="E145" s="259">
        <v>0</v>
      </c>
      <c r="F145" s="257">
        <v>0</v>
      </c>
      <c r="G145" s="257">
        <v>0</v>
      </c>
      <c r="H145" s="257">
        <v>0</v>
      </c>
      <c r="I145" s="257">
        <v>0</v>
      </c>
      <c r="J145" s="257">
        <v>0</v>
      </c>
      <c r="K145" s="257">
        <v>0</v>
      </c>
      <c r="L145" s="15">
        <v>0</v>
      </c>
      <c r="M145" s="177">
        <f t="shared" si="16"/>
        <v>0</v>
      </c>
      <c r="N145" s="257">
        <v>0</v>
      </c>
      <c r="O145" s="257">
        <v>0</v>
      </c>
      <c r="P145" s="257">
        <v>0</v>
      </c>
      <c r="Q145" s="257">
        <v>0</v>
      </c>
      <c r="R145" s="257">
        <v>0</v>
      </c>
      <c r="S145" s="257">
        <v>0</v>
      </c>
      <c r="T145" s="257">
        <v>0</v>
      </c>
      <c r="U145" s="257">
        <v>0</v>
      </c>
      <c r="V145" s="257">
        <v>0</v>
      </c>
      <c r="W145" s="257">
        <v>0</v>
      </c>
      <c r="X145" s="257">
        <v>0</v>
      </c>
      <c r="Y145" s="15">
        <v>0</v>
      </c>
      <c r="Z145" s="12">
        <f t="shared" si="17"/>
        <v>0</v>
      </c>
      <c r="AA145" s="259">
        <v>0</v>
      </c>
      <c r="AB145" s="257">
        <v>0</v>
      </c>
      <c r="AC145" s="257">
        <v>0</v>
      </c>
      <c r="AD145" s="15">
        <v>0</v>
      </c>
      <c r="AE145" s="16">
        <v>0</v>
      </c>
      <c r="AF145" s="257">
        <v>0</v>
      </c>
      <c r="AG145" s="257">
        <v>0</v>
      </c>
      <c r="AH145" s="252">
        <v>1</v>
      </c>
      <c r="AI145" s="17">
        <f t="shared" si="19"/>
        <v>1</v>
      </c>
      <c r="AJ145" s="12">
        <f t="shared" si="18"/>
        <v>0</v>
      </c>
      <c r="AK145" s="259">
        <v>0</v>
      </c>
      <c r="AL145" s="257">
        <v>0</v>
      </c>
      <c r="AM145" s="78">
        <v>0</v>
      </c>
      <c r="AN145" s="14">
        <v>0</v>
      </c>
      <c r="AO145" s="257">
        <v>0</v>
      </c>
    </row>
    <row r="146" spans="1:41" ht="18.75">
      <c r="A146" s="197">
        <v>520193</v>
      </c>
      <c r="B146" s="178">
        <v>136</v>
      </c>
      <c r="C146" s="19" t="s">
        <v>182</v>
      </c>
      <c r="D146" s="12">
        <f t="shared" si="15"/>
        <v>141</v>
      </c>
      <c r="E146" s="259">
        <v>27</v>
      </c>
      <c r="F146" s="257">
        <v>0</v>
      </c>
      <c r="G146" s="257">
        <v>0</v>
      </c>
      <c r="H146" s="257">
        <v>0</v>
      </c>
      <c r="I146" s="257">
        <v>0</v>
      </c>
      <c r="J146" s="257">
        <v>0</v>
      </c>
      <c r="K146" s="257">
        <v>0</v>
      </c>
      <c r="L146" s="15">
        <v>114</v>
      </c>
      <c r="M146" s="177">
        <f t="shared" si="16"/>
        <v>36</v>
      </c>
      <c r="N146" s="257">
        <v>10</v>
      </c>
      <c r="O146" s="257">
        <v>0</v>
      </c>
      <c r="P146" s="257">
        <v>0</v>
      </c>
      <c r="Q146" s="257">
        <v>0</v>
      </c>
      <c r="R146" s="257">
        <v>0</v>
      </c>
      <c r="S146" s="257">
        <v>0</v>
      </c>
      <c r="T146" s="257">
        <v>0</v>
      </c>
      <c r="U146" s="257">
        <v>0</v>
      </c>
      <c r="V146" s="257">
        <v>0</v>
      </c>
      <c r="W146" s="257">
        <v>0</v>
      </c>
      <c r="X146" s="257">
        <v>0</v>
      </c>
      <c r="Y146" s="15">
        <v>26</v>
      </c>
      <c r="Z146" s="12">
        <f t="shared" si="17"/>
        <v>1</v>
      </c>
      <c r="AA146" s="259">
        <v>0</v>
      </c>
      <c r="AB146" s="257">
        <v>1</v>
      </c>
      <c r="AC146" s="257">
        <v>0</v>
      </c>
      <c r="AD146" s="15">
        <v>0</v>
      </c>
      <c r="AE146" s="16">
        <v>0</v>
      </c>
      <c r="AF146" s="257">
        <v>0</v>
      </c>
      <c r="AG146" s="257">
        <v>0</v>
      </c>
      <c r="AH146" s="252">
        <v>0</v>
      </c>
      <c r="AI146" s="17">
        <f t="shared" si="19"/>
        <v>0</v>
      </c>
      <c r="AJ146" s="12">
        <f t="shared" si="18"/>
        <v>0</v>
      </c>
      <c r="AK146" s="259">
        <v>0</v>
      </c>
      <c r="AL146" s="257">
        <v>0</v>
      </c>
      <c r="AM146" s="78">
        <v>0</v>
      </c>
      <c r="AN146" s="14">
        <v>0</v>
      </c>
      <c r="AO146" s="257">
        <v>0</v>
      </c>
    </row>
    <row r="147" spans="1:41" ht="18.75">
      <c r="A147" s="197">
        <v>520279</v>
      </c>
      <c r="B147" s="178">
        <v>137</v>
      </c>
      <c r="C147" s="19" t="s">
        <v>183</v>
      </c>
      <c r="D147" s="12">
        <f t="shared" si="15"/>
        <v>212</v>
      </c>
      <c r="E147" s="259">
        <v>0</v>
      </c>
      <c r="F147" s="257">
        <v>0</v>
      </c>
      <c r="G147" s="257">
        <v>0</v>
      </c>
      <c r="H147" s="257">
        <v>0</v>
      </c>
      <c r="I147" s="257">
        <v>0</v>
      </c>
      <c r="J147" s="257">
        <v>0</v>
      </c>
      <c r="K147" s="257">
        <v>0</v>
      </c>
      <c r="L147" s="15">
        <v>212</v>
      </c>
      <c r="M147" s="177">
        <f t="shared" si="16"/>
        <v>112</v>
      </c>
      <c r="N147" s="257">
        <v>0</v>
      </c>
      <c r="O147" s="257">
        <v>0</v>
      </c>
      <c r="P147" s="257">
        <v>0</v>
      </c>
      <c r="Q147" s="257">
        <v>0</v>
      </c>
      <c r="R147" s="257">
        <v>0</v>
      </c>
      <c r="S147" s="257">
        <v>0</v>
      </c>
      <c r="T147" s="257">
        <v>0</v>
      </c>
      <c r="U147" s="257">
        <v>0</v>
      </c>
      <c r="V147" s="257">
        <v>0</v>
      </c>
      <c r="W147" s="257">
        <v>0</v>
      </c>
      <c r="X147" s="257">
        <v>0</v>
      </c>
      <c r="Y147" s="15">
        <v>112</v>
      </c>
      <c r="Z147" s="12">
        <f t="shared" si="17"/>
        <v>0</v>
      </c>
      <c r="AA147" s="259">
        <v>0</v>
      </c>
      <c r="AB147" s="257">
        <v>0</v>
      </c>
      <c r="AC147" s="257">
        <v>0</v>
      </c>
      <c r="AD147" s="15">
        <v>0</v>
      </c>
      <c r="AE147" s="16">
        <v>0</v>
      </c>
      <c r="AF147" s="257">
        <v>0</v>
      </c>
      <c r="AG147" s="257">
        <v>0</v>
      </c>
      <c r="AH147" s="252">
        <v>0</v>
      </c>
      <c r="AI147" s="17">
        <f t="shared" si="19"/>
        <v>0</v>
      </c>
      <c r="AJ147" s="12">
        <f t="shared" si="18"/>
        <v>0</v>
      </c>
      <c r="AK147" s="259">
        <v>0</v>
      </c>
      <c r="AL147" s="257">
        <v>0</v>
      </c>
      <c r="AM147" s="78">
        <v>0</v>
      </c>
      <c r="AN147" s="14">
        <v>0</v>
      </c>
      <c r="AO147" s="257">
        <v>0</v>
      </c>
    </row>
    <row r="148" spans="1:41" ht="18.75">
      <c r="A148" s="197">
        <v>520240</v>
      </c>
      <c r="B148" s="178">
        <v>138</v>
      </c>
      <c r="C148" s="19" t="s">
        <v>184</v>
      </c>
      <c r="D148" s="12">
        <f t="shared" si="15"/>
        <v>56</v>
      </c>
      <c r="E148" s="259">
        <v>56</v>
      </c>
      <c r="F148" s="257">
        <v>0</v>
      </c>
      <c r="G148" s="257">
        <v>0</v>
      </c>
      <c r="H148" s="257">
        <v>0</v>
      </c>
      <c r="I148" s="257">
        <v>0</v>
      </c>
      <c r="J148" s="257">
        <v>0</v>
      </c>
      <c r="K148" s="257">
        <v>0</v>
      </c>
      <c r="L148" s="15">
        <v>0</v>
      </c>
      <c r="M148" s="177">
        <f t="shared" si="16"/>
        <v>16</v>
      </c>
      <c r="N148" s="257">
        <v>16</v>
      </c>
      <c r="O148" s="257">
        <v>0</v>
      </c>
      <c r="P148" s="257">
        <v>0</v>
      </c>
      <c r="Q148" s="257">
        <v>0</v>
      </c>
      <c r="R148" s="257">
        <v>0</v>
      </c>
      <c r="S148" s="257">
        <v>0</v>
      </c>
      <c r="T148" s="257">
        <v>0</v>
      </c>
      <c r="U148" s="257">
        <v>0</v>
      </c>
      <c r="V148" s="257">
        <v>0</v>
      </c>
      <c r="W148" s="257">
        <v>0</v>
      </c>
      <c r="X148" s="257">
        <v>0</v>
      </c>
      <c r="Y148" s="15">
        <v>0</v>
      </c>
      <c r="Z148" s="12">
        <f t="shared" si="17"/>
        <v>0</v>
      </c>
      <c r="AA148" s="259">
        <v>0</v>
      </c>
      <c r="AB148" s="257">
        <v>0</v>
      </c>
      <c r="AC148" s="257">
        <v>0</v>
      </c>
      <c r="AD148" s="15">
        <v>0</v>
      </c>
      <c r="AE148" s="16">
        <v>0</v>
      </c>
      <c r="AF148" s="257">
        <v>0</v>
      </c>
      <c r="AG148" s="257">
        <v>0</v>
      </c>
      <c r="AH148" s="252">
        <v>0</v>
      </c>
      <c r="AI148" s="17">
        <f t="shared" si="19"/>
        <v>0</v>
      </c>
      <c r="AJ148" s="12">
        <f t="shared" si="18"/>
        <v>1</v>
      </c>
      <c r="AK148" s="259">
        <v>1</v>
      </c>
      <c r="AL148" s="257">
        <v>0</v>
      </c>
      <c r="AM148" s="78">
        <v>0</v>
      </c>
      <c r="AN148" s="14">
        <v>0</v>
      </c>
      <c r="AO148" s="257">
        <v>0</v>
      </c>
    </row>
    <row r="149" spans="1:41" ht="30">
      <c r="A149" s="197">
        <v>520052</v>
      </c>
      <c r="B149" s="178">
        <v>139</v>
      </c>
      <c r="C149" s="19" t="s">
        <v>185</v>
      </c>
      <c r="D149" s="12">
        <f t="shared" si="15"/>
        <v>1</v>
      </c>
      <c r="E149" s="259">
        <v>1</v>
      </c>
      <c r="F149" s="257">
        <v>0</v>
      </c>
      <c r="G149" s="257">
        <v>0</v>
      </c>
      <c r="H149" s="257">
        <v>0</v>
      </c>
      <c r="I149" s="257">
        <v>0</v>
      </c>
      <c r="J149" s="257">
        <v>0</v>
      </c>
      <c r="K149" s="257">
        <v>0</v>
      </c>
      <c r="L149" s="15">
        <v>0</v>
      </c>
      <c r="M149" s="177">
        <f t="shared" si="16"/>
        <v>2</v>
      </c>
      <c r="N149" s="257">
        <v>2</v>
      </c>
      <c r="O149" s="257">
        <v>0</v>
      </c>
      <c r="P149" s="257">
        <v>0</v>
      </c>
      <c r="Q149" s="257">
        <v>0</v>
      </c>
      <c r="R149" s="257">
        <v>0</v>
      </c>
      <c r="S149" s="257">
        <v>0</v>
      </c>
      <c r="T149" s="257">
        <v>0</v>
      </c>
      <c r="U149" s="257">
        <v>0</v>
      </c>
      <c r="V149" s="257">
        <v>0</v>
      </c>
      <c r="W149" s="257">
        <v>0</v>
      </c>
      <c r="X149" s="257">
        <v>0</v>
      </c>
      <c r="Y149" s="15">
        <v>0</v>
      </c>
      <c r="Z149" s="12">
        <f t="shared" si="17"/>
        <v>0</v>
      </c>
      <c r="AA149" s="259">
        <v>0</v>
      </c>
      <c r="AB149" s="257">
        <v>0</v>
      </c>
      <c r="AC149" s="257">
        <v>0</v>
      </c>
      <c r="AD149" s="15">
        <v>0</v>
      </c>
      <c r="AE149" s="16">
        <v>0</v>
      </c>
      <c r="AF149" s="257">
        <v>0</v>
      </c>
      <c r="AG149" s="257">
        <v>0</v>
      </c>
      <c r="AH149" s="252">
        <v>0</v>
      </c>
      <c r="AI149" s="17">
        <f t="shared" si="19"/>
        <v>0</v>
      </c>
      <c r="AJ149" s="12">
        <f t="shared" si="18"/>
        <v>3</v>
      </c>
      <c r="AK149" s="259">
        <v>3</v>
      </c>
      <c r="AL149" s="257">
        <v>0</v>
      </c>
      <c r="AM149" s="78">
        <v>0</v>
      </c>
      <c r="AN149" s="14">
        <v>0</v>
      </c>
      <c r="AO149" s="257">
        <v>0</v>
      </c>
    </row>
    <row r="150" spans="1:41" ht="18.75">
      <c r="A150" s="197">
        <v>520297</v>
      </c>
      <c r="B150" s="178">
        <v>140</v>
      </c>
      <c r="C150" s="19" t="s">
        <v>186</v>
      </c>
      <c r="D150" s="12">
        <f t="shared" si="15"/>
        <v>48</v>
      </c>
      <c r="E150" s="259">
        <v>0</v>
      </c>
      <c r="F150" s="257">
        <v>0</v>
      </c>
      <c r="G150" s="257">
        <v>0</v>
      </c>
      <c r="H150" s="257">
        <v>0</v>
      </c>
      <c r="I150" s="257">
        <v>0</v>
      </c>
      <c r="J150" s="257">
        <v>0</v>
      </c>
      <c r="K150" s="257">
        <v>0</v>
      </c>
      <c r="L150" s="15">
        <v>48</v>
      </c>
      <c r="M150" s="177">
        <f t="shared" si="16"/>
        <v>64</v>
      </c>
      <c r="N150" s="257">
        <v>0</v>
      </c>
      <c r="O150" s="257">
        <v>0</v>
      </c>
      <c r="P150" s="257">
        <v>0</v>
      </c>
      <c r="Q150" s="257">
        <v>0</v>
      </c>
      <c r="R150" s="257">
        <v>0</v>
      </c>
      <c r="S150" s="257">
        <v>0</v>
      </c>
      <c r="T150" s="257">
        <v>0</v>
      </c>
      <c r="U150" s="257">
        <v>0</v>
      </c>
      <c r="V150" s="257">
        <v>0</v>
      </c>
      <c r="W150" s="257">
        <v>0</v>
      </c>
      <c r="X150" s="257">
        <v>0</v>
      </c>
      <c r="Y150" s="15">
        <v>64</v>
      </c>
      <c r="Z150" s="12">
        <f t="shared" si="17"/>
        <v>1</v>
      </c>
      <c r="AA150" s="259">
        <v>0</v>
      </c>
      <c r="AB150" s="257">
        <v>1</v>
      </c>
      <c r="AC150" s="257">
        <v>0</v>
      </c>
      <c r="AD150" s="15">
        <v>0</v>
      </c>
      <c r="AE150" s="16">
        <v>0</v>
      </c>
      <c r="AF150" s="257">
        <v>0</v>
      </c>
      <c r="AG150" s="257">
        <v>0</v>
      </c>
      <c r="AH150" s="252">
        <v>0</v>
      </c>
      <c r="AI150" s="17">
        <f t="shared" si="19"/>
        <v>0</v>
      </c>
      <c r="AJ150" s="12">
        <f t="shared" si="18"/>
        <v>0</v>
      </c>
      <c r="AK150" s="259">
        <v>0</v>
      </c>
      <c r="AL150" s="257">
        <v>0</v>
      </c>
      <c r="AM150" s="78">
        <v>0</v>
      </c>
      <c r="AN150" s="14">
        <v>0</v>
      </c>
      <c r="AO150" s="257">
        <v>0</v>
      </c>
    </row>
    <row r="151" spans="1:41" ht="18.75">
      <c r="A151" s="197">
        <v>520248</v>
      </c>
      <c r="B151" s="178">
        <v>141</v>
      </c>
      <c r="C151" s="19" t="s">
        <v>187</v>
      </c>
      <c r="D151" s="12">
        <f t="shared" si="15"/>
        <v>50</v>
      </c>
      <c r="E151" s="259">
        <v>0</v>
      </c>
      <c r="F151" s="257">
        <v>0</v>
      </c>
      <c r="G151" s="257">
        <v>0</v>
      </c>
      <c r="H151" s="257">
        <v>0</v>
      </c>
      <c r="I151" s="257">
        <v>0</v>
      </c>
      <c r="J151" s="257">
        <v>0</v>
      </c>
      <c r="K151" s="257">
        <v>0</v>
      </c>
      <c r="L151" s="15">
        <v>50</v>
      </c>
      <c r="M151" s="177">
        <f t="shared" si="16"/>
        <v>25</v>
      </c>
      <c r="N151" s="257">
        <v>0</v>
      </c>
      <c r="O151" s="257">
        <v>0</v>
      </c>
      <c r="P151" s="257">
        <v>0</v>
      </c>
      <c r="Q151" s="257">
        <v>0</v>
      </c>
      <c r="R151" s="257">
        <v>0</v>
      </c>
      <c r="S151" s="257">
        <v>0</v>
      </c>
      <c r="T151" s="257">
        <v>0</v>
      </c>
      <c r="U151" s="257">
        <v>0</v>
      </c>
      <c r="V151" s="257">
        <v>0</v>
      </c>
      <c r="W151" s="257">
        <v>0</v>
      </c>
      <c r="X151" s="257">
        <v>0</v>
      </c>
      <c r="Y151" s="15">
        <v>25</v>
      </c>
      <c r="Z151" s="12">
        <f t="shared" si="17"/>
        <v>3</v>
      </c>
      <c r="AA151" s="259">
        <v>0</v>
      </c>
      <c r="AB151" s="257">
        <v>3</v>
      </c>
      <c r="AC151" s="257">
        <v>0</v>
      </c>
      <c r="AD151" s="15">
        <v>0</v>
      </c>
      <c r="AE151" s="16">
        <v>0</v>
      </c>
      <c r="AF151" s="257">
        <v>0</v>
      </c>
      <c r="AG151" s="257">
        <v>0</v>
      </c>
      <c r="AH151" s="252">
        <v>0</v>
      </c>
      <c r="AI151" s="17">
        <f t="shared" si="19"/>
        <v>0</v>
      </c>
      <c r="AJ151" s="12">
        <f t="shared" si="18"/>
        <v>0</v>
      </c>
      <c r="AK151" s="259">
        <v>0</v>
      </c>
      <c r="AL151" s="257">
        <v>0</v>
      </c>
      <c r="AM151" s="78">
        <v>0</v>
      </c>
      <c r="AN151" s="14">
        <v>0</v>
      </c>
      <c r="AO151" s="257">
        <v>0</v>
      </c>
    </row>
    <row r="152" spans="1:41" ht="18.75">
      <c r="A152" s="197">
        <v>520291</v>
      </c>
      <c r="B152" s="178">
        <v>142</v>
      </c>
      <c r="C152" s="19" t="s">
        <v>188</v>
      </c>
      <c r="D152" s="12">
        <f t="shared" si="15"/>
        <v>30</v>
      </c>
      <c r="E152" s="259">
        <v>0</v>
      </c>
      <c r="F152" s="257">
        <v>0</v>
      </c>
      <c r="G152" s="257">
        <v>0</v>
      </c>
      <c r="H152" s="257">
        <v>0</v>
      </c>
      <c r="I152" s="257">
        <v>0</v>
      </c>
      <c r="J152" s="257">
        <v>0</v>
      </c>
      <c r="K152" s="257">
        <v>0</v>
      </c>
      <c r="L152" s="15">
        <v>30</v>
      </c>
      <c r="M152" s="177">
        <f t="shared" si="16"/>
        <v>238</v>
      </c>
      <c r="N152" s="257">
        <v>0</v>
      </c>
      <c r="O152" s="257">
        <v>0</v>
      </c>
      <c r="P152" s="257">
        <v>0</v>
      </c>
      <c r="Q152" s="257">
        <v>0</v>
      </c>
      <c r="R152" s="257">
        <v>0</v>
      </c>
      <c r="S152" s="257">
        <v>0</v>
      </c>
      <c r="T152" s="257">
        <v>0</v>
      </c>
      <c r="U152" s="257">
        <v>0</v>
      </c>
      <c r="V152" s="257">
        <v>0</v>
      </c>
      <c r="W152" s="257">
        <v>0</v>
      </c>
      <c r="X152" s="257">
        <v>0</v>
      </c>
      <c r="Y152" s="15">
        <v>238</v>
      </c>
      <c r="Z152" s="12">
        <f t="shared" si="17"/>
        <v>0</v>
      </c>
      <c r="AA152" s="259">
        <v>0</v>
      </c>
      <c r="AB152" s="257">
        <v>0</v>
      </c>
      <c r="AC152" s="257">
        <v>0</v>
      </c>
      <c r="AD152" s="15">
        <v>0</v>
      </c>
      <c r="AE152" s="16">
        <v>0</v>
      </c>
      <c r="AF152" s="257">
        <v>0</v>
      </c>
      <c r="AG152" s="257">
        <v>0</v>
      </c>
      <c r="AH152" s="252">
        <v>0</v>
      </c>
      <c r="AI152" s="17">
        <f t="shared" si="19"/>
        <v>0</v>
      </c>
      <c r="AJ152" s="12">
        <f t="shared" si="18"/>
        <v>0</v>
      </c>
      <c r="AK152" s="259">
        <v>0</v>
      </c>
      <c r="AL152" s="257">
        <v>0</v>
      </c>
      <c r="AM152" s="78">
        <v>0</v>
      </c>
      <c r="AN152" s="14">
        <v>0</v>
      </c>
      <c r="AO152" s="257">
        <v>0</v>
      </c>
    </row>
    <row r="153" spans="1:41" ht="18.75">
      <c r="A153" s="197">
        <v>520353</v>
      </c>
      <c r="B153" s="178">
        <v>143</v>
      </c>
      <c r="C153" s="19" t="s">
        <v>189</v>
      </c>
      <c r="D153" s="12">
        <f t="shared" si="15"/>
        <v>5</v>
      </c>
      <c r="E153" s="259">
        <v>0</v>
      </c>
      <c r="F153" s="257">
        <v>0</v>
      </c>
      <c r="G153" s="257">
        <v>0</v>
      </c>
      <c r="H153" s="257">
        <v>0</v>
      </c>
      <c r="I153" s="257">
        <v>0</v>
      </c>
      <c r="J153" s="257">
        <v>0</v>
      </c>
      <c r="K153" s="257">
        <v>0</v>
      </c>
      <c r="L153" s="15">
        <v>5</v>
      </c>
      <c r="M153" s="177">
        <f t="shared" si="16"/>
        <v>1</v>
      </c>
      <c r="N153" s="257">
        <v>0</v>
      </c>
      <c r="O153" s="257">
        <v>0</v>
      </c>
      <c r="P153" s="257">
        <v>0</v>
      </c>
      <c r="Q153" s="257">
        <v>0</v>
      </c>
      <c r="R153" s="257">
        <v>0</v>
      </c>
      <c r="S153" s="257">
        <v>0</v>
      </c>
      <c r="T153" s="257">
        <v>0</v>
      </c>
      <c r="U153" s="257">
        <v>0</v>
      </c>
      <c r="V153" s="257">
        <v>0</v>
      </c>
      <c r="W153" s="257">
        <v>0</v>
      </c>
      <c r="X153" s="257">
        <v>0</v>
      </c>
      <c r="Y153" s="15">
        <v>1</v>
      </c>
      <c r="Z153" s="12">
        <f t="shared" si="17"/>
        <v>0</v>
      </c>
      <c r="AA153" s="259">
        <v>0</v>
      </c>
      <c r="AB153" s="257">
        <v>0</v>
      </c>
      <c r="AC153" s="257">
        <v>0</v>
      </c>
      <c r="AD153" s="15">
        <v>0</v>
      </c>
      <c r="AE153" s="16">
        <v>0</v>
      </c>
      <c r="AF153" s="257">
        <v>0</v>
      </c>
      <c r="AG153" s="257">
        <v>0</v>
      </c>
      <c r="AH153" s="252">
        <v>0</v>
      </c>
      <c r="AI153" s="17">
        <f t="shared" si="19"/>
        <v>0</v>
      </c>
      <c r="AJ153" s="12">
        <f t="shared" si="18"/>
        <v>0</v>
      </c>
      <c r="AK153" s="259">
        <v>0</v>
      </c>
      <c r="AL153" s="257">
        <v>0</v>
      </c>
      <c r="AM153" s="78">
        <v>0</v>
      </c>
      <c r="AN153" s="14">
        <v>0</v>
      </c>
      <c r="AO153" s="257">
        <v>0</v>
      </c>
    </row>
    <row r="154" spans="1:41" ht="18.75">
      <c r="A154" s="197">
        <v>520380</v>
      </c>
      <c r="B154" s="178">
        <v>144</v>
      </c>
      <c r="C154" s="19" t="s">
        <v>190</v>
      </c>
      <c r="D154" s="12">
        <f t="shared" si="15"/>
        <v>3</v>
      </c>
      <c r="E154" s="259">
        <v>0</v>
      </c>
      <c r="F154" s="257">
        <v>0</v>
      </c>
      <c r="G154" s="257">
        <v>0</v>
      </c>
      <c r="H154" s="257">
        <v>0</v>
      </c>
      <c r="I154" s="257">
        <v>0</v>
      </c>
      <c r="J154" s="257">
        <v>0</v>
      </c>
      <c r="K154" s="257">
        <v>0</v>
      </c>
      <c r="L154" s="15">
        <v>3</v>
      </c>
      <c r="M154" s="177">
        <f t="shared" si="16"/>
        <v>13</v>
      </c>
      <c r="N154" s="257">
        <v>0</v>
      </c>
      <c r="O154" s="257">
        <v>0</v>
      </c>
      <c r="P154" s="257">
        <v>0</v>
      </c>
      <c r="Q154" s="257">
        <v>0</v>
      </c>
      <c r="R154" s="257">
        <v>0</v>
      </c>
      <c r="S154" s="257">
        <v>0</v>
      </c>
      <c r="T154" s="257">
        <v>0</v>
      </c>
      <c r="U154" s="257">
        <v>0</v>
      </c>
      <c r="V154" s="257">
        <v>0</v>
      </c>
      <c r="W154" s="257">
        <v>0</v>
      </c>
      <c r="X154" s="257">
        <v>0</v>
      </c>
      <c r="Y154" s="15">
        <v>13</v>
      </c>
      <c r="Z154" s="12">
        <f t="shared" si="17"/>
        <v>1</v>
      </c>
      <c r="AA154" s="259">
        <v>0</v>
      </c>
      <c r="AB154" s="257">
        <v>1</v>
      </c>
      <c r="AC154" s="257">
        <v>0</v>
      </c>
      <c r="AD154" s="15">
        <v>0</v>
      </c>
      <c r="AE154" s="16">
        <v>0</v>
      </c>
      <c r="AF154" s="257">
        <v>0</v>
      </c>
      <c r="AG154" s="257">
        <v>0</v>
      </c>
      <c r="AH154" s="252">
        <v>0</v>
      </c>
      <c r="AI154" s="17">
        <f t="shared" si="19"/>
        <v>0</v>
      </c>
      <c r="AJ154" s="12">
        <f t="shared" si="18"/>
        <v>0</v>
      </c>
      <c r="AK154" s="259">
        <v>0</v>
      </c>
      <c r="AL154" s="257">
        <v>0</v>
      </c>
      <c r="AM154" s="78">
        <v>0</v>
      </c>
      <c r="AN154" s="14">
        <v>0</v>
      </c>
      <c r="AO154" s="257">
        <v>0</v>
      </c>
    </row>
    <row r="155" spans="1:41" ht="30">
      <c r="A155" s="197">
        <v>520231</v>
      </c>
      <c r="B155" s="178">
        <v>145</v>
      </c>
      <c r="C155" s="19" t="s">
        <v>191</v>
      </c>
      <c r="D155" s="12">
        <f t="shared" si="15"/>
        <v>1</v>
      </c>
      <c r="E155" s="259">
        <v>0</v>
      </c>
      <c r="F155" s="257">
        <v>0</v>
      </c>
      <c r="G155" s="257">
        <v>0</v>
      </c>
      <c r="H155" s="257">
        <v>0</v>
      </c>
      <c r="I155" s="257">
        <v>0</v>
      </c>
      <c r="J155" s="257">
        <v>0</v>
      </c>
      <c r="K155" s="257">
        <v>0</v>
      </c>
      <c r="L155" s="15">
        <v>1</v>
      </c>
      <c r="M155" s="177">
        <f t="shared" si="16"/>
        <v>1</v>
      </c>
      <c r="N155" s="257">
        <v>0</v>
      </c>
      <c r="O155" s="257">
        <v>0</v>
      </c>
      <c r="P155" s="257">
        <v>0</v>
      </c>
      <c r="Q155" s="257">
        <v>0</v>
      </c>
      <c r="R155" s="257">
        <v>0</v>
      </c>
      <c r="S155" s="257">
        <v>0</v>
      </c>
      <c r="T155" s="257">
        <v>0</v>
      </c>
      <c r="U155" s="257">
        <v>0</v>
      </c>
      <c r="V155" s="257">
        <v>0</v>
      </c>
      <c r="W155" s="257">
        <v>0</v>
      </c>
      <c r="X155" s="257">
        <v>0</v>
      </c>
      <c r="Y155" s="15">
        <v>1</v>
      </c>
      <c r="Z155" s="12">
        <f t="shared" si="17"/>
        <v>0</v>
      </c>
      <c r="AA155" s="259">
        <v>0</v>
      </c>
      <c r="AB155" s="257">
        <v>0</v>
      </c>
      <c r="AC155" s="257">
        <v>0</v>
      </c>
      <c r="AD155" s="15">
        <v>0</v>
      </c>
      <c r="AE155" s="16">
        <v>0</v>
      </c>
      <c r="AF155" s="257">
        <v>0</v>
      </c>
      <c r="AG155" s="257">
        <v>0</v>
      </c>
      <c r="AH155" s="252">
        <v>0</v>
      </c>
      <c r="AI155" s="17">
        <f t="shared" si="19"/>
        <v>0</v>
      </c>
      <c r="AJ155" s="12">
        <f t="shared" si="18"/>
        <v>0</v>
      </c>
      <c r="AK155" s="259">
        <v>0</v>
      </c>
      <c r="AL155" s="257">
        <v>0</v>
      </c>
      <c r="AM155" s="78">
        <v>0</v>
      </c>
      <c r="AN155" s="14">
        <v>0</v>
      </c>
      <c r="AO155" s="257">
        <v>0</v>
      </c>
    </row>
    <row r="156" spans="1:41" ht="18.75">
      <c r="A156" s="197">
        <v>520311</v>
      </c>
      <c r="B156" s="178">
        <v>146</v>
      </c>
      <c r="C156" s="19" t="s">
        <v>192</v>
      </c>
      <c r="D156" s="12">
        <f t="shared" si="15"/>
        <v>188</v>
      </c>
      <c r="E156" s="259">
        <v>0</v>
      </c>
      <c r="F156" s="257">
        <v>0</v>
      </c>
      <c r="G156" s="257">
        <v>0</v>
      </c>
      <c r="H156" s="257">
        <v>0</v>
      </c>
      <c r="I156" s="257">
        <v>0</v>
      </c>
      <c r="J156" s="257">
        <v>0</v>
      </c>
      <c r="K156" s="257">
        <v>0</v>
      </c>
      <c r="L156" s="15">
        <v>188</v>
      </c>
      <c r="M156" s="177">
        <f t="shared" si="16"/>
        <v>512</v>
      </c>
      <c r="N156" s="257">
        <v>0</v>
      </c>
      <c r="O156" s="257">
        <v>0</v>
      </c>
      <c r="P156" s="257">
        <v>0</v>
      </c>
      <c r="Q156" s="257">
        <v>0</v>
      </c>
      <c r="R156" s="257">
        <v>0</v>
      </c>
      <c r="S156" s="257">
        <v>0</v>
      </c>
      <c r="T156" s="257">
        <v>0</v>
      </c>
      <c r="U156" s="257">
        <v>0</v>
      </c>
      <c r="V156" s="257">
        <v>0</v>
      </c>
      <c r="W156" s="257">
        <v>0</v>
      </c>
      <c r="X156" s="257">
        <v>0</v>
      </c>
      <c r="Y156" s="15">
        <v>512</v>
      </c>
      <c r="Z156" s="12">
        <f t="shared" si="17"/>
        <v>1</v>
      </c>
      <c r="AA156" s="259">
        <v>0</v>
      </c>
      <c r="AB156" s="257">
        <v>1</v>
      </c>
      <c r="AC156" s="257">
        <v>0</v>
      </c>
      <c r="AD156" s="15">
        <v>0</v>
      </c>
      <c r="AE156" s="16">
        <v>0</v>
      </c>
      <c r="AF156" s="257">
        <v>0</v>
      </c>
      <c r="AG156" s="257">
        <v>0</v>
      </c>
      <c r="AH156" s="252">
        <v>0</v>
      </c>
      <c r="AI156" s="17">
        <f t="shared" si="19"/>
        <v>0</v>
      </c>
      <c r="AJ156" s="12">
        <f t="shared" si="18"/>
        <v>0</v>
      </c>
      <c r="AK156" s="259">
        <v>0</v>
      </c>
      <c r="AL156" s="257">
        <v>0</v>
      </c>
      <c r="AM156" s="78">
        <v>0</v>
      </c>
      <c r="AN156" s="14">
        <v>0</v>
      </c>
      <c r="AO156" s="257">
        <v>0</v>
      </c>
    </row>
    <row r="157" spans="1:41" ht="18.75">
      <c r="A157" s="197">
        <v>520407</v>
      </c>
      <c r="B157" s="178">
        <v>147</v>
      </c>
      <c r="C157" s="19" t="s">
        <v>193</v>
      </c>
      <c r="D157" s="12">
        <f t="shared" si="15"/>
        <v>0</v>
      </c>
      <c r="E157" s="259">
        <v>0</v>
      </c>
      <c r="F157" s="257">
        <v>0</v>
      </c>
      <c r="G157" s="257">
        <v>0</v>
      </c>
      <c r="H157" s="257">
        <v>0</v>
      </c>
      <c r="I157" s="257">
        <v>0</v>
      </c>
      <c r="J157" s="257">
        <v>0</v>
      </c>
      <c r="K157" s="257">
        <v>0</v>
      </c>
      <c r="L157" s="15">
        <v>0</v>
      </c>
      <c r="M157" s="177">
        <f t="shared" si="16"/>
        <v>0</v>
      </c>
      <c r="N157" s="257">
        <v>0</v>
      </c>
      <c r="O157" s="257">
        <v>32</v>
      </c>
      <c r="P157" s="257">
        <v>15</v>
      </c>
      <c r="Q157" s="257">
        <v>0</v>
      </c>
      <c r="R157" s="257">
        <v>0</v>
      </c>
      <c r="S157" s="257">
        <v>0</v>
      </c>
      <c r="T157" s="257">
        <v>0</v>
      </c>
      <c r="U157" s="257">
        <v>0</v>
      </c>
      <c r="V157" s="257">
        <v>0</v>
      </c>
      <c r="W157" s="257">
        <v>0</v>
      </c>
      <c r="X157" s="257">
        <v>0</v>
      </c>
      <c r="Y157" s="15">
        <v>0</v>
      </c>
      <c r="Z157" s="12">
        <f t="shared" si="17"/>
        <v>0</v>
      </c>
      <c r="AA157" s="259">
        <v>0</v>
      </c>
      <c r="AB157" s="257">
        <v>0</v>
      </c>
      <c r="AC157" s="257">
        <v>0</v>
      </c>
      <c r="AD157" s="15">
        <v>0</v>
      </c>
      <c r="AE157" s="16">
        <v>0</v>
      </c>
      <c r="AF157" s="257">
        <v>0</v>
      </c>
      <c r="AG157" s="257">
        <v>0</v>
      </c>
      <c r="AH157" s="252">
        <v>0</v>
      </c>
      <c r="AI157" s="17">
        <f t="shared" si="19"/>
        <v>0</v>
      </c>
      <c r="AJ157" s="12">
        <f t="shared" si="18"/>
        <v>0</v>
      </c>
      <c r="AK157" s="259">
        <v>0</v>
      </c>
      <c r="AL157" s="257">
        <v>0</v>
      </c>
      <c r="AM157" s="78">
        <v>0</v>
      </c>
      <c r="AN157" s="14">
        <v>0</v>
      </c>
      <c r="AO157" s="257">
        <v>0</v>
      </c>
    </row>
    <row r="158" spans="1:41" ht="18.75">
      <c r="A158" s="197">
        <v>520210</v>
      </c>
      <c r="B158" s="178">
        <v>148</v>
      </c>
      <c r="C158" s="19" t="s">
        <v>194</v>
      </c>
      <c r="D158" s="12">
        <f t="shared" si="15"/>
        <v>754</v>
      </c>
      <c r="E158" s="259">
        <v>604</v>
      </c>
      <c r="F158" s="257">
        <v>0</v>
      </c>
      <c r="G158" s="257">
        <v>0</v>
      </c>
      <c r="H158" s="257">
        <v>0</v>
      </c>
      <c r="I158" s="257">
        <v>0</v>
      </c>
      <c r="J158" s="257">
        <v>0</v>
      </c>
      <c r="K158" s="257">
        <v>0</v>
      </c>
      <c r="L158" s="15">
        <v>150</v>
      </c>
      <c r="M158" s="177">
        <f t="shared" si="16"/>
        <v>841</v>
      </c>
      <c r="N158" s="257">
        <v>813</v>
      </c>
      <c r="O158" s="257">
        <v>0</v>
      </c>
      <c r="P158" s="257">
        <v>0</v>
      </c>
      <c r="Q158" s="257">
        <v>0</v>
      </c>
      <c r="R158" s="257">
        <v>0</v>
      </c>
      <c r="S158" s="257">
        <v>0</v>
      </c>
      <c r="T158" s="257">
        <v>0</v>
      </c>
      <c r="U158" s="257">
        <v>0</v>
      </c>
      <c r="V158" s="257">
        <v>0</v>
      </c>
      <c r="W158" s="257">
        <v>0</v>
      </c>
      <c r="X158" s="257">
        <v>0</v>
      </c>
      <c r="Y158" s="15">
        <v>28</v>
      </c>
      <c r="Z158" s="12">
        <f t="shared" si="17"/>
        <v>0</v>
      </c>
      <c r="AA158" s="259">
        <v>0</v>
      </c>
      <c r="AB158" s="257">
        <v>0</v>
      </c>
      <c r="AC158" s="257">
        <v>0</v>
      </c>
      <c r="AD158" s="15">
        <v>0</v>
      </c>
      <c r="AE158" s="16">
        <v>0</v>
      </c>
      <c r="AF158" s="257">
        <v>0</v>
      </c>
      <c r="AG158" s="257">
        <v>0</v>
      </c>
      <c r="AH158" s="252">
        <v>0</v>
      </c>
      <c r="AI158" s="17">
        <f t="shared" si="19"/>
        <v>0</v>
      </c>
      <c r="AJ158" s="12">
        <f t="shared" si="18"/>
        <v>0</v>
      </c>
      <c r="AK158" s="259">
        <v>0</v>
      </c>
      <c r="AL158" s="257">
        <v>0</v>
      </c>
      <c r="AM158" s="78">
        <v>0</v>
      </c>
      <c r="AN158" s="14">
        <v>0</v>
      </c>
      <c r="AO158" s="257">
        <v>0</v>
      </c>
    </row>
    <row r="159" spans="1:41" ht="18.75">
      <c r="A159" s="197">
        <v>520191</v>
      </c>
      <c r="B159" s="178">
        <v>149</v>
      </c>
      <c r="C159" s="19" t="s">
        <v>195</v>
      </c>
      <c r="D159" s="12">
        <f t="shared" si="15"/>
        <v>3</v>
      </c>
      <c r="E159" s="259">
        <v>3</v>
      </c>
      <c r="F159" s="257">
        <v>0</v>
      </c>
      <c r="G159" s="257">
        <v>0</v>
      </c>
      <c r="H159" s="257">
        <v>0</v>
      </c>
      <c r="I159" s="257">
        <v>0</v>
      </c>
      <c r="J159" s="257">
        <v>0</v>
      </c>
      <c r="K159" s="257">
        <v>0</v>
      </c>
      <c r="L159" s="15">
        <v>0</v>
      </c>
      <c r="M159" s="177">
        <f t="shared" si="16"/>
        <v>1</v>
      </c>
      <c r="N159" s="257">
        <v>1</v>
      </c>
      <c r="O159" s="257">
        <v>0</v>
      </c>
      <c r="P159" s="257">
        <v>0</v>
      </c>
      <c r="Q159" s="257">
        <v>0</v>
      </c>
      <c r="R159" s="257">
        <v>0</v>
      </c>
      <c r="S159" s="257">
        <v>0</v>
      </c>
      <c r="T159" s="257">
        <v>0</v>
      </c>
      <c r="U159" s="257">
        <v>0</v>
      </c>
      <c r="V159" s="257">
        <v>0</v>
      </c>
      <c r="W159" s="257">
        <v>0</v>
      </c>
      <c r="X159" s="257">
        <v>0</v>
      </c>
      <c r="Y159" s="15">
        <v>0</v>
      </c>
      <c r="Z159" s="12">
        <f t="shared" si="17"/>
        <v>0</v>
      </c>
      <c r="AA159" s="259">
        <v>0</v>
      </c>
      <c r="AB159" s="257">
        <v>0</v>
      </c>
      <c r="AC159" s="257">
        <v>0</v>
      </c>
      <c r="AD159" s="15">
        <v>0</v>
      </c>
      <c r="AE159" s="16">
        <v>0</v>
      </c>
      <c r="AF159" s="257">
        <v>0</v>
      </c>
      <c r="AG159" s="257">
        <v>0</v>
      </c>
      <c r="AH159" s="252">
        <v>0</v>
      </c>
      <c r="AI159" s="17">
        <f t="shared" si="19"/>
        <v>0</v>
      </c>
      <c r="AJ159" s="12">
        <f t="shared" si="18"/>
        <v>0</v>
      </c>
      <c r="AK159" s="259">
        <v>0</v>
      </c>
      <c r="AL159" s="257">
        <v>0</v>
      </c>
      <c r="AM159" s="78">
        <v>0</v>
      </c>
      <c r="AN159" s="14">
        <v>0</v>
      </c>
      <c r="AO159" s="257">
        <v>0</v>
      </c>
    </row>
    <row r="160" spans="1:41" ht="18.75">
      <c r="A160" s="197">
        <v>520188</v>
      </c>
      <c r="B160" s="178">
        <v>150</v>
      </c>
      <c r="C160" s="19" t="s">
        <v>196</v>
      </c>
      <c r="D160" s="12">
        <f t="shared" si="15"/>
        <v>4</v>
      </c>
      <c r="E160" s="259">
        <v>4</v>
      </c>
      <c r="F160" s="257">
        <v>2</v>
      </c>
      <c r="G160" s="257">
        <v>0</v>
      </c>
      <c r="H160" s="257">
        <v>0</v>
      </c>
      <c r="I160" s="257">
        <v>0</v>
      </c>
      <c r="J160" s="257">
        <v>0</v>
      </c>
      <c r="K160" s="257">
        <v>0</v>
      </c>
      <c r="L160" s="15">
        <v>0</v>
      </c>
      <c r="M160" s="177">
        <f t="shared" si="16"/>
        <v>3</v>
      </c>
      <c r="N160" s="257">
        <v>3</v>
      </c>
      <c r="O160" s="257">
        <v>0</v>
      </c>
      <c r="P160" s="257">
        <v>0</v>
      </c>
      <c r="Q160" s="257">
        <v>6</v>
      </c>
      <c r="R160" s="257">
        <v>2</v>
      </c>
      <c r="S160" s="257">
        <v>0</v>
      </c>
      <c r="T160" s="257">
        <v>0</v>
      </c>
      <c r="U160" s="257">
        <v>3</v>
      </c>
      <c r="V160" s="257">
        <v>0</v>
      </c>
      <c r="W160" s="257">
        <v>0</v>
      </c>
      <c r="X160" s="257">
        <v>0</v>
      </c>
      <c r="Y160" s="15">
        <v>0</v>
      </c>
      <c r="Z160" s="12">
        <f t="shared" si="17"/>
        <v>1</v>
      </c>
      <c r="AA160" s="259">
        <v>1</v>
      </c>
      <c r="AB160" s="257">
        <v>0</v>
      </c>
      <c r="AC160" s="257">
        <v>0</v>
      </c>
      <c r="AD160" s="15">
        <v>0</v>
      </c>
      <c r="AE160" s="16">
        <v>0</v>
      </c>
      <c r="AF160" s="257">
        <v>0</v>
      </c>
      <c r="AG160" s="257">
        <v>0</v>
      </c>
      <c r="AH160" s="252">
        <v>0</v>
      </c>
      <c r="AI160" s="17">
        <f t="shared" si="19"/>
        <v>0</v>
      </c>
      <c r="AJ160" s="12">
        <f t="shared" si="18"/>
        <v>1</v>
      </c>
      <c r="AK160" s="259">
        <v>1</v>
      </c>
      <c r="AL160" s="257">
        <v>1</v>
      </c>
      <c r="AM160" s="78">
        <v>0</v>
      </c>
      <c r="AN160" s="14">
        <v>0</v>
      </c>
      <c r="AO160" s="257">
        <v>0</v>
      </c>
    </row>
    <row r="161" spans="1:41" ht="18.75">
      <c r="A161" s="201">
        <v>520414</v>
      </c>
      <c r="B161" s="178">
        <v>151</v>
      </c>
      <c r="C161" s="19" t="s">
        <v>197</v>
      </c>
      <c r="D161" s="12">
        <f t="shared" si="15"/>
        <v>289</v>
      </c>
      <c r="E161" s="259">
        <v>289</v>
      </c>
      <c r="F161" s="257">
        <v>0</v>
      </c>
      <c r="G161" s="257">
        <v>0</v>
      </c>
      <c r="H161" s="257">
        <v>0</v>
      </c>
      <c r="I161" s="257">
        <v>0</v>
      </c>
      <c r="J161" s="257">
        <v>0</v>
      </c>
      <c r="K161" s="257">
        <v>0</v>
      </c>
      <c r="L161" s="15">
        <v>0</v>
      </c>
      <c r="M161" s="177">
        <f t="shared" si="16"/>
        <v>299</v>
      </c>
      <c r="N161" s="257">
        <v>299</v>
      </c>
      <c r="O161" s="257">
        <v>0</v>
      </c>
      <c r="P161" s="257">
        <v>0</v>
      </c>
      <c r="Q161" s="257">
        <v>0</v>
      </c>
      <c r="R161" s="257">
        <v>0</v>
      </c>
      <c r="S161" s="257">
        <v>0</v>
      </c>
      <c r="T161" s="257">
        <v>0</v>
      </c>
      <c r="U161" s="257">
        <v>0</v>
      </c>
      <c r="V161" s="257">
        <v>0</v>
      </c>
      <c r="W161" s="257">
        <v>0</v>
      </c>
      <c r="X161" s="257">
        <v>0</v>
      </c>
      <c r="Y161" s="15">
        <v>0</v>
      </c>
      <c r="Z161" s="12">
        <f t="shared" si="17"/>
        <v>355</v>
      </c>
      <c r="AA161" s="259">
        <v>0</v>
      </c>
      <c r="AB161" s="257">
        <v>0</v>
      </c>
      <c r="AC161" s="257">
        <v>0</v>
      </c>
      <c r="AD161" s="15">
        <v>355</v>
      </c>
      <c r="AE161" s="16">
        <v>0</v>
      </c>
      <c r="AF161" s="257">
        <v>0</v>
      </c>
      <c r="AG161" s="257">
        <v>0</v>
      </c>
      <c r="AH161" s="252">
        <v>0</v>
      </c>
      <c r="AI161" s="17">
        <f t="shared" si="19"/>
        <v>0</v>
      </c>
      <c r="AJ161" s="12">
        <f t="shared" si="18"/>
        <v>0</v>
      </c>
      <c r="AK161" s="259">
        <v>0</v>
      </c>
      <c r="AL161" s="257">
        <v>0</v>
      </c>
      <c r="AM161" s="78">
        <v>0</v>
      </c>
      <c r="AN161" s="14">
        <v>0</v>
      </c>
      <c r="AO161" s="257">
        <v>0</v>
      </c>
    </row>
    <row r="162" spans="1:41" ht="18.75">
      <c r="A162" s="197">
        <v>520269</v>
      </c>
      <c r="B162" s="178">
        <v>152</v>
      </c>
      <c r="C162" s="19" t="s">
        <v>198</v>
      </c>
      <c r="D162" s="12">
        <f t="shared" si="15"/>
        <v>176</v>
      </c>
      <c r="E162" s="259">
        <v>0</v>
      </c>
      <c r="F162" s="257">
        <v>0</v>
      </c>
      <c r="G162" s="257">
        <v>0</v>
      </c>
      <c r="H162" s="257">
        <v>0</v>
      </c>
      <c r="I162" s="257">
        <v>0</v>
      </c>
      <c r="J162" s="257">
        <v>0</v>
      </c>
      <c r="K162" s="257">
        <v>0</v>
      </c>
      <c r="L162" s="15">
        <v>176</v>
      </c>
      <c r="M162" s="177">
        <f t="shared" si="16"/>
        <v>68</v>
      </c>
      <c r="N162" s="257">
        <v>0</v>
      </c>
      <c r="O162" s="257">
        <v>0</v>
      </c>
      <c r="P162" s="257">
        <v>0</v>
      </c>
      <c r="Q162" s="257">
        <v>0</v>
      </c>
      <c r="R162" s="257">
        <v>0</v>
      </c>
      <c r="S162" s="257">
        <v>0</v>
      </c>
      <c r="T162" s="257">
        <v>0</v>
      </c>
      <c r="U162" s="257">
        <v>0</v>
      </c>
      <c r="V162" s="257">
        <v>0</v>
      </c>
      <c r="W162" s="257">
        <v>0</v>
      </c>
      <c r="X162" s="257">
        <v>0</v>
      </c>
      <c r="Y162" s="15">
        <v>68</v>
      </c>
      <c r="Z162" s="12">
        <f t="shared" si="17"/>
        <v>0</v>
      </c>
      <c r="AA162" s="259">
        <v>0</v>
      </c>
      <c r="AB162" s="257">
        <v>0</v>
      </c>
      <c r="AC162" s="257">
        <v>0</v>
      </c>
      <c r="AD162" s="15">
        <v>0</v>
      </c>
      <c r="AE162" s="16">
        <v>0</v>
      </c>
      <c r="AF162" s="257">
        <v>0</v>
      </c>
      <c r="AG162" s="257">
        <v>0</v>
      </c>
      <c r="AH162" s="252">
        <v>0</v>
      </c>
      <c r="AI162" s="17">
        <f t="shared" si="19"/>
        <v>0</v>
      </c>
      <c r="AJ162" s="12">
        <f t="shared" si="18"/>
        <v>0</v>
      </c>
      <c r="AK162" s="259">
        <v>0</v>
      </c>
      <c r="AL162" s="257">
        <v>0</v>
      </c>
      <c r="AM162" s="78">
        <v>0</v>
      </c>
      <c r="AN162" s="14">
        <v>0</v>
      </c>
      <c r="AO162" s="257">
        <v>0</v>
      </c>
    </row>
    <row r="163" spans="1:41" ht="18.75">
      <c r="A163" s="197">
        <v>520391</v>
      </c>
      <c r="B163" s="178">
        <v>153</v>
      </c>
      <c r="C163" s="19" t="s">
        <v>199</v>
      </c>
      <c r="D163" s="12">
        <f t="shared" si="15"/>
        <v>0</v>
      </c>
      <c r="E163" s="259">
        <v>0</v>
      </c>
      <c r="F163" s="257">
        <v>0</v>
      </c>
      <c r="G163" s="257">
        <v>0</v>
      </c>
      <c r="H163" s="257">
        <v>0</v>
      </c>
      <c r="I163" s="257">
        <v>0</v>
      </c>
      <c r="J163" s="257">
        <v>0</v>
      </c>
      <c r="K163" s="257">
        <v>0</v>
      </c>
      <c r="L163" s="15">
        <v>0</v>
      </c>
      <c r="M163" s="177">
        <f t="shared" si="16"/>
        <v>0</v>
      </c>
      <c r="N163" s="257">
        <v>0</v>
      </c>
      <c r="O163" s="257">
        <v>6</v>
      </c>
      <c r="P163" s="257">
        <v>0</v>
      </c>
      <c r="Q163" s="257">
        <v>9</v>
      </c>
      <c r="R163" s="257">
        <v>9</v>
      </c>
      <c r="S163" s="257">
        <v>0</v>
      </c>
      <c r="T163" s="257">
        <v>0</v>
      </c>
      <c r="U163" s="257">
        <v>0</v>
      </c>
      <c r="V163" s="257">
        <v>0</v>
      </c>
      <c r="W163" s="257">
        <v>0</v>
      </c>
      <c r="X163" s="257">
        <v>0</v>
      </c>
      <c r="Y163" s="15">
        <v>0</v>
      </c>
      <c r="Z163" s="12">
        <f t="shared" si="17"/>
        <v>0</v>
      </c>
      <c r="AA163" s="259">
        <v>0</v>
      </c>
      <c r="AB163" s="257">
        <v>0</v>
      </c>
      <c r="AC163" s="257">
        <v>0</v>
      </c>
      <c r="AD163" s="15">
        <v>0</v>
      </c>
      <c r="AE163" s="16">
        <v>0</v>
      </c>
      <c r="AF163" s="257">
        <v>0</v>
      </c>
      <c r="AG163" s="257">
        <v>0</v>
      </c>
      <c r="AH163" s="252">
        <v>0</v>
      </c>
      <c r="AI163" s="17">
        <f t="shared" si="19"/>
        <v>0</v>
      </c>
      <c r="AJ163" s="12">
        <f t="shared" si="18"/>
        <v>4</v>
      </c>
      <c r="AK163" s="259">
        <v>1</v>
      </c>
      <c r="AL163" s="257">
        <v>0</v>
      </c>
      <c r="AM163" s="78">
        <v>3</v>
      </c>
      <c r="AN163" s="14">
        <v>0</v>
      </c>
      <c r="AO163" s="257">
        <v>0</v>
      </c>
    </row>
    <row r="164" spans="1:41" ht="18.75">
      <c r="A164" s="197">
        <v>520243</v>
      </c>
      <c r="B164" s="178">
        <v>154</v>
      </c>
      <c r="C164" s="19" t="s">
        <v>200</v>
      </c>
      <c r="D164" s="12">
        <f t="shared" si="15"/>
        <v>95</v>
      </c>
      <c r="E164" s="259">
        <v>0</v>
      </c>
      <c r="F164" s="257">
        <v>0</v>
      </c>
      <c r="G164" s="257">
        <v>0</v>
      </c>
      <c r="H164" s="257">
        <v>0</v>
      </c>
      <c r="I164" s="257">
        <v>0</v>
      </c>
      <c r="J164" s="257">
        <v>0</v>
      </c>
      <c r="K164" s="257">
        <v>0</v>
      </c>
      <c r="L164" s="15">
        <v>95</v>
      </c>
      <c r="M164" s="177">
        <f t="shared" si="16"/>
        <v>154</v>
      </c>
      <c r="N164" s="257">
        <v>0</v>
      </c>
      <c r="O164" s="257">
        <v>0</v>
      </c>
      <c r="P164" s="257">
        <v>0</v>
      </c>
      <c r="Q164" s="257">
        <v>0</v>
      </c>
      <c r="R164" s="257">
        <v>0</v>
      </c>
      <c r="S164" s="257">
        <v>0</v>
      </c>
      <c r="T164" s="257">
        <v>0</v>
      </c>
      <c r="U164" s="257">
        <v>0</v>
      </c>
      <c r="V164" s="257">
        <v>0</v>
      </c>
      <c r="W164" s="257">
        <v>0</v>
      </c>
      <c r="X164" s="257">
        <v>0</v>
      </c>
      <c r="Y164" s="15">
        <v>154</v>
      </c>
      <c r="Z164" s="12">
        <f t="shared" si="17"/>
        <v>2</v>
      </c>
      <c r="AA164" s="259">
        <v>0</v>
      </c>
      <c r="AB164" s="257">
        <v>2</v>
      </c>
      <c r="AC164" s="257">
        <v>0</v>
      </c>
      <c r="AD164" s="15">
        <v>0</v>
      </c>
      <c r="AE164" s="16">
        <v>0</v>
      </c>
      <c r="AF164" s="257">
        <v>0</v>
      </c>
      <c r="AG164" s="257">
        <v>0</v>
      </c>
      <c r="AH164" s="252">
        <v>0</v>
      </c>
      <c r="AI164" s="17">
        <f t="shared" si="19"/>
        <v>0</v>
      </c>
      <c r="AJ164" s="12">
        <f t="shared" si="18"/>
        <v>0</v>
      </c>
      <c r="AK164" s="259">
        <v>0</v>
      </c>
      <c r="AL164" s="257">
        <v>0</v>
      </c>
      <c r="AM164" s="78">
        <v>0</v>
      </c>
      <c r="AN164" s="14">
        <v>0</v>
      </c>
      <c r="AO164" s="257">
        <v>0</v>
      </c>
    </row>
    <row r="165" spans="1:41" ht="18.75">
      <c r="A165" s="197">
        <v>520264</v>
      </c>
      <c r="B165" s="178">
        <v>155</v>
      </c>
      <c r="C165" s="19" t="s">
        <v>201</v>
      </c>
      <c r="D165" s="12">
        <f t="shared" si="15"/>
        <v>50</v>
      </c>
      <c r="E165" s="259">
        <v>0</v>
      </c>
      <c r="F165" s="257">
        <v>0</v>
      </c>
      <c r="G165" s="257">
        <v>0</v>
      </c>
      <c r="H165" s="257">
        <v>0</v>
      </c>
      <c r="I165" s="257">
        <v>0</v>
      </c>
      <c r="J165" s="257">
        <v>0</v>
      </c>
      <c r="K165" s="257">
        <v>0</v>
      </c>
      <c r="L165" s="15">
        <v>50</v>
      </c>
      <c r="M165" s="177">
        <f t="shared" si="16"/>
        <v>107</v>
      </c>
      <c r="N165" s="257">
        <v>0</v>
      </c>
      <c r="O165" s="257">
        <v>0</v>
      </c>
      <c r="P165" s="257">
        <v>0</v>
      </c>
      <c r="Q165" s="257">
        <v>0</v>
      </c>
      <c r="R165" s="257">
        <v>0</v>
      </c>
      <c r="S165" s="257">
        <v>0</v>
      </c>
      <c r="T165" s="257">
        <v>0</v>
      </c>
      <c r="U165" s="257">
        <v>0</v>
      </c>
      <c r="V165" s="257">
        <v>0</v>
      </c>
      <c r="W165" s="257">
        <v>0</v>
      </c>
      <c r="X165" s="257">
        <v>0</v>
      </c>
      <c r="Y165" s="15">
        <v>107</v>
      </c>
      <c r="Z165" s="12">
        <f t="shared" si="17"/>
        <v>1</v>
      </c>
      <c r="AA165" s="259">
        <v>0</v>
      </c>
      <c r="AB165" s="257">
        <v>1</v>
      </c>
      <c r="AC165" s="257">
        <v>0</v>
      </c>
      <c r="AD165" s="15">
        <v>0</v>
      </c>
      <c r="AE165" s="16">
        <v>0</v>
      </c>
      <c r="AF165" s="257">
        <v>0</v>
      </c>
      <c r="AG165" s="257">
        <v>0</v>
      </c>
      <c r="AH165" s="252">
        <v>0</v>
      </c>
      <c r="AI165" s="17">
        <f t="shared" si="19"/>
        <v>0</v>
      </c>
      <c r="AJ165" s="12">
        <f t="shared" si="18"/>
        <v>0</v>
      </c>
      <c r="AK165" s="259">
        <v>0</v>
      </c>
      <c r="AL165" s="257">
        <v>0</v>
      </c>
      <c r="AM165" s="78">
        <v>0</v>
      </c>
      <c r="AN165" s="14">
        <v>0</v>
      </c>
      <c r="AO165" s="257">
        <v>0</v>
      </c>
    </row>
    <row r="166" spans="1:41" ht="18.75">
      <c r="A166" s="197">
        <v>520314</v>
      </c>
      <c r="B166" s="178">
        <v>156</v>
      </c>
      <c r="C166" s="19" t="s">
        <v>202</v>
      </c>
      <c r="D166" s="12">
        <f t="shared" si="15"/>
        <v>322</v>
      </c>
      <c r="E166" s="259">
        <v>0</v>
      </c>
      <c r="F166" s="257">
        <v>0</v>
      </c>
      <c r="G166" s="257">
        <v>0</v>
      </c>
      <c r="H166" s="257">
        <v>0</v>
      </c>
      <c r="I166" s="257">
        <v>0</v>
      </c>
      <c r="J166" s="257">
        <v>0</v>
      </c>
      <c r="K166" s="257">
        <v>0</v>
      </c>
      <c r="L166" s="15">
        <v>322</v>
      </c>
      <c r="M166" s="177">
        <f t="shared" si="16"/>
        <v>312</v>
      </c>
      <c r="N166" s="257">
        <v>0</v>
      </c>
      <c r="O166" s="257">
        <v>0</v>
      </c>
      <c r="P166" s="257">
        <v>0</v>
      </c>
      <c r="Q166" s="257">
        <v>0</v>
      </c>
      <c r="R166" s="257">
        <v>0</v>
      </c>
      <c r="S166" s="257">
        <v>0</v>
      </c>
      <c r="T166" s="257">
        <v>0</v>
      </c>
      <c r="U166" s="257">
        <v>0</v>
      </c>
      <c r="V166" s="257">
        <v>0</v>
      </c>
      <c r="W166" s="257">
        <v>0</v>
      </c>
      <c r="X166" s="257">
        <v>0</v>
      </c>
      <c r="Y166" s="15">
        <v>312</v>
      </c>
      <c r="Z166" s="12">
        <f t="shared" si="17"/>
        <v>0</v>
      </c>
      <c r="AA166" s="259">
        <v>0</v>
      </c>
      <c r="AB166" s="257">
        <v>0</v>
      </c>
      <c r="AC166" s="257">
        <v>0</v>
      </c>
      <c r="AD166" s="15">
        <v>0</v>
      </c>
      <c r="AE166" s="16">
        <v>0</v>
      </c>
      <c r="AF166" s="257">
        <v>0</v>
      </c>
      <c r="AG166" s="257">
        <v>0</v>
      </c>
      <c r="AH166" s="252">
        <v>0</v>
      </c>
      <c r="AI166" s="17">
        <f t="shared" si="19"/>
        <v>0</v>
      </c>
      <c r="AJ166" s="12">
        <f t="shared" si="18"/>
        <v>0</v>
      </c>
      <c r="AK166" s="259">
        <v>0</v>
      </c>
      <c r="AL166" s="257">
        <v>0</v>
      </c>
      <c r="AM166" s="78">
        <v>0</v>
      </c>
      <c r="AN166" s="14">
        <v>0</v>
      </c>
      <c r="AO166" s="257">
        <v>0</v>
      </c>
    </row>
    <row r="167" spans="1:41" ht="18.75">
      <c r="A167" s="197">
        <v>520179</v>
      </c>
      <c r="B167" s="178">
        <v>157</v>
      </c>
      <c r="C167" s="19" t="s">
        <v>203</v>
      </c>
      <c r="D167" s="12">
        <f t="shared" si="15"/>
        <v>0</v>
      </c>
      <c r="E167" s="259">
        <v>0</v>
      </c>
      <c r="F167" s="257">
        <v>0</v>
      </c>
      <c r="G167" s="257">
        <v>0</v>
      </c>
      <c r="H167" s="257">
        <v>0</v>
      </c>
      <c r="I167" s="257">
        <v>0</v>
      </c>
      <c r="J167" s="257">
        <v>0</v>
      </c>
      <c r="K167" s="257">
        <v>0</v>
      </c>
      <c r="L167" s="15">
        <v>0</v>
      </c>
      <c r="M167" s="177">
        <f t="shared" si="16"/>
        <v>0</v>
      </c>
      <c r="N167" s="257">
        <v>0</v>
      </c>
      <c r="O167" s="257">
        <v>0</v>
      </c>
      <c r="P167" s="257">
        <v>0</v>
      </c>
      <c r="Q167" s="257">
        <v>0</v>
      </c>
      <c r="R167" s="257">
        <v>0</v>
      </c>
      <c r="S167" s="257">
        <v>0</v>
      </c>
      <c r="T167" s="257">
        <v>0</v>
      </c>
      <c r="U167" s="257">
        <v>0</v>
      </c>
      <c r="V167" s="257">
        <v>0</v>
      </c>
      <c r="W167" s="257">
        <v>0</v>
      </c>
      <c r="X167" s="257">
        <v>0</v>
      </c>
      <c r="Y167" s="15">
        <v>0</v>
      </c>
      <c r="Z167" s="12">
        <f t="shared" si="17"/>
        <v>0</v>
      </c>
      <c r="AA167" s="259">
        <v>0</v>
      </c>
      <c r="AB167" s="257">
        <v>0</v>
      </c>
      <c r="AC167" s="257">
        <v>0</v>
      </c>
      <c r="AD167" s="15">
        <v>0</v>
      </c>
      <c r="AE167" s="16">
        <v>0</v>
      </c>
      <c r="AF167" s="257">
        <v>0</v>
      </c>
      <c r="AG167" s="257">
        <v>0</v>
      </c>
      <c r="AH167" s="252">
        <v>0</v>
      </c>
      <c r="AI167" s="17">
        <f t="shared" si="19"/>
        <v>0</v>
      </c>
      <c r="AJ167" s="12">
        <f t="shared" si="18"/>
        <v>0</v>
      </c>
      <c r="AK167" s="259">
        <v>0</v>
      </c>
      <c r="AL167" s="257">
        <v>0</v>
      </c>
      <c r="AM167" s="78">
        <v>0</v>
      </c>
      <c r="AN167" s="14">
        <v>0</v>
      </c>
      <c r="AO167" s="257">
        <v>0</v>
      </c>
    </row>
    <row r="168" spans="1:41" ht="30">
      <c r="A168" s="197">
        <v>520195</v>
      </c>
      <c r="B168" s="178">
        <v>158</v>
      </c>
      <c r="C168" s="19" t="s">
        <v>204</v>
      </c>
      <c r="D168" s="12">
        <f t="shared" si="15"/>
        <v>1</v>
      </c>
      <c r="E168" s="259">
        <v>1</v>
      </c>
      <c r="F168" s="257">
        <v>0</v>
      </c>
      <c r="G168" s="257">
        <v>0</v>
      </c>
      <c r="H168" s="257">
        <v>0</v>
      </c>
      <c r="I168" s="257">
        <v>0</v>
      </c>
      <c r="J168" s="257">
        <v>0</v>
      </c>
      <c r="K168" s="257">
        <v>0</v>
      </c>
      <c r="L168" s="15">
        <v>0</v>
      </c>
      <c r="M168" s="177">
        <f t="shared" si="16"/>
        <v>2</v>
      </c>
      <c r="N168" s="257">
        <v>2</v>
      </c>
      <c r="O168" s="257">
        <v>0</v>
      </c>
      <c r="P168" s="257">
        <v>0</v>
      </c>
      <c r="Q168" s="257">
        <v>0</v>
      </c>
      <c r="R168" s="257">
        <v>0</v>
      </c>
      <c r="S168" s="257">
        <v>0</v>
      </c>
      <c r="T168" s="257">
        <v>0</v>
      </c>
      <c r="U168" s="257">
        <v>0</v>
      </c>
      <c r="V168" s="257">
        <v>0</v>
      </c>
      <c r="W168" s="257">
        <v>0</v>
      </c>
      <c r="X168" s="257">
        <v>0</v>
      </c>
      <c r="Y168" s="15">
        <v>0</v>
      </c>
      <c r="Z168" s="12">
        <f t="shared" si="17"/>
        <v>0</v>
      </c>
      <c r="AA168" s="259">
        <v>0</v>
      </c>
      <c r="AB168" s="257">
        <v>0</v>
      </c>
      <c r="AC168" s="257">
        <v>0</v>
      </c>
      <c r="AD168" s="15">
        <v>0</v>
      </c>
      <c r="AE168" s="16">
        <v>0</v>
      </c>
      <c r="AF168" s="257">
        <v>0</v>
      </c>
      <c r="AG168" s="257">
        <v>0</v>
      </c>
      <c r="AH168" s="252">
        <v>0</v>
      </c>
      <c r="AI168" s="17">
        <f t="shared" si="19"/>
        <v>0</v>
      </c>
      <c r="AJ168" s="12">
        <f t="shared" si="18"/>
        <v>0</v>
      </c>
      <c r="AK168" s="259">
        <v>0</v>
      </c>
      <c r="AL168" s="257">
        <v>0</v>
      </c>
      <c r="AM168" s="78">
        <v>0</v>
      </c>
      <c r="AN168" s="14">
        <v>0</v>
      </c>
      <c r="AO168" s="257">
        <v>0</v>
      </c>
    </row>
    <row r="169" spans="1:41" ht="18.75">
      <c r="A169" s="197">
        <v>520310</v>
      </c>
      <c r="B169" s="178">
        <v>159</v>
      </c>
      <c r="C169" s="19" t="s">
        <v>205</v>
      </c>
      <c r="D169" s="12">
        <f t="shared" si="15"/>
        <v>0</v>
      </c>
      <c r="E169" s="259">
        <v>0</v>
      </c>
      <c r="F169" s="257">
        <v>0</v>
      </c>
      <c r="G169" s="257">
        <v>0</v>
      </c>
      <c r="H169" s="257">
        <v>0</v>
      </c>
      <c r="I169" s="257">
        <v>0</v>
      </c>
      <c r="J169" s="257">
        <v>0</v>
      </c>
      <c r="K169" s="257">
        <v>0</v>
      </c>
      <c r="L169" s="15">
        <v>0</v>
      </c>
      <c r="M169" s="177">
        <f t="shared" si="16"/>
        <v>0</v>
      </c>
      <c r="N169" s="257">
        <v>0</v>
      </c>
      <c r="O169" s="257">
        <v>0</v>
      </c>
      <c r="P169" s="257">
        <v>141</v>
      </c>
      <c r="Q169" s="257">
        <v>0</v>
      </c>
      <c r="R169" s="257">
        <v>0</v>
      </c>
      <c r="S169" s="257">
        <v>0</v>
      </c>
      <c r="T169" s="257">
        <v>0</v>
      </c>
      <c r="U169" s="257">
        <v>0</v>
      </c>
      <c r="V169" s="257">
        <v>0</v>
      </c>
      <c r="W169" s="257">
        <v>0</v>
      </c>
      <c r="X169" s="257">
        <v>0</v>
      </c>
      <c r="Y169" s="15">
        <v>0</v>
      </c>
      <c r="Z169" s="12">
        <f t="shared" si="17"/>
        <v>0</v>
      </c>
      <c r="AA169" s="259">
        <v>0</v>
      </c>
      <c r="AB169" s="257">
        <v>0</v>
      </c>
      <c r="AC169" s="257">
        <v>0</v>
      </c>
      <c r="AD169" s="15">
        <v>0</v>
      </c>
      <c r="AE169" s="16">
        <v>0</v>
      </c>
      <c r="AF169" s="257">
        <v>0</v>
      </c>
      <c r="AG169" s="257">
        <v>0</v>
      </c>
      <c r="AH169" s="252">
        <v>0</v>
      </c>
      <c r="AI169" s="17">
        <f t="shared" si="19"/>
        <v>0</v>
      </c>
      <c r="AJ169" s="12">
        <f t="shared" si="18"/>
        <v>0</v>
      </c>
      <c r="AK169" s="259">
        <v>0</v>
      </c>
      <c r="AL169" s="257">
        <v>0</v>
      </c>
      <c r="AM169" s="78">
        <v>0</v>
      </c>
      <c r="AN169" s="14">
        <v>0</v>
      </c>
      <c r="AO169" s="257">
        <v>0</v>
      </c>
    </row>
    <row r="170" spans="1:41" ht="18.75">
      <c r="A170" s="197">
        <v>520394</v>
      </c>
      <c r="B170" s="178">
        <v>160</v>
      </c>
      <c r="C170" s="19" t="s">
        <v>206</v>
      </c>
      <c r="D170" s="12">
        <f t="shared" si="15"/>
        <v>0</v>
      </c>
      <c r="E170" s="259">
        <v>0</v>
      </c>
      <c r="F170" s="257">
        <v>0</v>
      </c>
      <c r="G170" s="257">
        <v>0</v>
      </c>
      <c r="H170" s="257">
        <v>0</v>
      </c>
      <c r="I170" s="257">
        <v>0</v>
      </c>
      <c r="J170" s="257">
        <v>0</v>
      </c>
      <c r="K170" s="257">
        <v>0</v>
      </c>
      <c r="L170" s="15">
        <v>0</v>
      </c>
      <c r="M170" s="177">
        <f t="shared" si="16"/>
        <v>0</v>
      </c>
      <c r="N170" s="257">
        <v>0</v>
      </c>
      <c r="O170" s="257">
        <v>0</v>
      </c>
      <c r="P170" s="257">
        <v>0</v>
      </c>
      <c r="Q170" s="257">
        <v>0</v>
      </c>
      <c r="R170" s="257">
        <v>0</v>
      </c>
      <c r="S170" s="257">
        <v>0</v>
      </c>
      <c r="T170" s="257">
        <v>0</v>
      </c>
      <c r="U170" s="257">
        <v>0</v>
      </c>
      <c r="V170" s="257">
        <v>0</v>
      </c>
      <c r="W170" s="257">
        <v>0</v>
      </c>
      <c r="X170" s="257">
        <v>0</v>
      </c>
      <c r="Y170" s="15">
        <v>0</v>
      </c>
      <c r="Z170" s="12">
        <f t="shared" si="17"/>
        <v>0</v>
      </c>
      <c r="AA170" s="259">
        <v>0</v>
      </c>
      <c r="AB170" s="257">
        <v>0</v>
      </c>
      <c r="AC170" s="257">
        <v>0</v>
      </c>
      <c r="AD170" s="15">
        <v>0</v>
      </c>
      <c r="AE170" s="16">
        <v>0</v>
      </c>
      <c r="AF170" s="257">
        <v>0</v>
      </c>
      <c r="AG170" s="257">
        <v>0</v>
      </c>
      <c r="AH170" s="252">
        <v>0</v>
      </c>
      <c r="AI170" s="17">
        <f t="shared" si="19"/>
        <v>0</v>
      </c>
      <c r="AJ170" s="12">
        <f t="shared" si="18"/>
        <v>1</v>
      </c>
      <c r="AK170" s="259">
        <v>1</v>
      </c>
      <c r="AL170" s="257">
        <v>0</v>
      </c>
      <c r="AM170" s="78">
        <v>0</v>
      </c>
      <c r="AN170" s="14">
        <v>0</v>
      </c>
      <c r="AO170" s="257">
        <v>0</v>
      </c>
    </row>
    <row r="171" spans="1:41" ht="18.75">
      <c r="A171" s="197">
        <v>520398</v>
      </c>
      <c r="B171" s="178">
        <v>161</v>
      </c>
      <c r="C171" s="19" t="s">
        <v>207</v>
      </c>
      <c r="D171" s="12">
        <f t="shared" si="15"/>
        <v>0</v>
      </c>
      <c r="E171" s="259">
        <v>0</v>
      </c>
      <c r="F171" s="257">
        <v>0</v>
      </c>
      <c r="G171" s="257">
        <v>0</v>
      </c>
      <c r="H171" s="257">
        <v>0</v>
      </c>
      <c r="I171" s="257">
        <v>0</v>
      </c>
      <c r="J171" s="257">
        <v>0</v>
      </c>
      <c r="K171" s="257">
        <v>0</v>
      </c>
      <c r="L171" s="15">
        <v>0</v>
      </c>
      <c r="M171" s="177">
        <f t="shared" si="16"/>
        <v>0</v>
      </c>
      <c r="N171" s="257">
        <v>0</v>
      </c>
      <c r="O171" s="257">
        <v>0</v>
      </c>
      <c r="P171" s="257">
        <v>0</v>
      </c>
      <c r="Q171" s="257">
        <v>0</v>
      </c>
      <c r="R171" s="257">
        <v>0</v>
      </c>
      <c r="S171" s="257">
        <v>0</v>
      </c>
      <c r="T171" s="257">
        <v>0</v>
      </c>
      <c r="U171" s="257">
        <v>0</v>
      </c>
      <c r="V171" s="257">
        <v>0</v>
      </c>
      <c r="W171" s="257">
        <v>0</v>
      </c>
      <c r="X171" s="257">
        <v>0</v>
      </c>
      <c r="Y171" s="15">
        <v>0</v>
      </c>
      <c r="Z171" s="12">
        <f t="shared" si="17"/>
        <v>0</v>
      </c>
      <c r="AA171" s="259">
        <v>0</v>
      </c>
      <c r="AB171" s="257">
        <v>0</v>
      </c>
      <c r="AC171" s="257">
        <v>0</v>
      </c>
      <c r="AD171" s="15">
        <v>0</v>
      </c>
      <c r="AE171" s="16">
        <v>0</v>
      </c>
      <c r="AF171" s="257">
        <v>0</v>
      </c>
      <c r="AG171" s="257">
        <v>0</v>
      </c>
      <c r="AH171" s="252">
        <v>0</v>
      </c>
      <c r="AI171" s="17">
        <f t="shared" si="19"/>
        <v>0</v>
      </c>
      <c r="AJ171" s="12">
        <f t="shared" si="18"/>
        <v>8</v>
      </c>
      <c r="AK171" s="259">
        <v>0</v>
      </c>
      <c r="AL171" s="257">
        <v>0</v>
      </c>
      <c r="AM171" s="78">
        <v>8</v>
      </c>
      <c r="AN171" s="14">
        <v>0</v>
      </c>
      <c r="AO171" s="257">
        <v>0</v>
      </c>
    </row>
    <row r="172" spans="1:41" ht="18.75">
      <c r="A172" s="201">
        <v>520411</v>
      </c>
      <c r="B172" s="178">
        <v>162</v>
      </c>
      <c r="C172" s="19" t="s">
        <v>208</v>
      </c>
      <c r="D172" s="12">
        <f t="shared" si="15"/>
        <v>0</v>
      </c>
      <c r="E172" s="259">
        <v>0</v>
      </c>
      <c r="F172" s="257">
        <v>0</v>
      </c>
      <c r="G172" s="257">
        <v>0</v>
      </c>
      <c r="H172" s="257">
        <v>0</v>
      </c>
      <c r="I172" s="257">
        <v>0</v>
      </c>
      <c r="J172" s="257">
        <v>0</v>
      </c>
      <c r="K172" s="257">
        <v>0</v>
      </c>
      <c r="L172" s="15">
        <v>0</v>
      </c>
      <c r="M172" s="177">
        <f t="shared" si="16"/>
        <v>0</v>
      </c>
      <c r="N172" s="257">
        <v>0</v>
      </c>
      <c r="O172" s="257">
        <v>0</v>
      </c>
      <c r="P172" s="257">
        <v>0</v>
      </c>
      <c r="Q172" s="257">
        <v>0</v>
      </c>
      <c r="R172" s="257">
        <v>0</v>
      </c>
      <c r="S172" s="257">
        <v>0</v>
      </c>
      <c r="T172" s="257">
        <v>0</v>
      </c>
      <c r="U172" s="257">
        <v>0</v>
      </c>
      <c r="V172" s="257">
        <v>0</v>
      </c>
      <c r="W172" s="257">
        <v>0</v>
      </c>
      <c r="X172" s="257">
        <v>0</v>
      </c>
      <c r="Y172" s="15">
        <v>0</v>
      </c>
      <c r="Z172" s="12">
        <f t="shared" si="17"/>
        <v>0</v>
      </c>
      <c r="AA172" s="259">
        <v>0</v>
      </c>
      <c r="AB172" s="257">
        <v>0</v>
      </c>
      <c r="AC172" s="257">
        <v>0</v>
      </c>
      <c r="AD172" s="15">
        <v>0</v>
      </c>
      <c r="AE172" s="16">
        <v>0</v>
      </c>
      <c r="AF172" s="257">
        <v>0</v>
      </c>
      <c r="AG172" s="257">
        <v>0</v>
      </c>
      <c r="AH172" s="252">
        <v>0</v>
      </c>
      <c r="AI172" s="17">
        <f t="shared" si="19"/>
        <v>0</v>
      </c>
      <c r="AJ172" s="12">
        <f t="shared" si="18"/>
        <v>0</v>
      </c>
      <c r="AK172" s="259">
        <v>0</v>
      </c>
      <c r="AL172" s="257">
        <v>0</v>
      </c>
      <c r="AM172" s="78">
        <v>0</v>
      </c>
      <c r="AN172" s="14">
        <v>0</v>
      </c>
      <c r="AO172" s="257">
        <v>0</v>
      </c>
    </row>
    <row r="173" spans="1:41" ht="18.75">
      <c r="A173" s="197">
        <v>520296</v>
      </c>
      <c r="B173" s="178">
        <v>163</v>
      </c>
      <c r="C173" s="19" t="s">
        <v>209</v>
      </c>
      <c r="D173" s="12">
        <f t="shared" si="15"/>
        <v>93</v>
      </c>
      <c r="E173" s="259">
        <v>70</v>
      </c>
      <c r="F173" s="257">
        <v>0</v>
      </c>
      <c r="G173" s="257">
        <v>0</v>
      </c>
      <c r="H173" s="257">
        <v>0</v>
      </c>
      <c r="I173" s="257">
        <v>0</v>
      </c>
      <c r="J173" s="257">
        <v>0</v>
      </c>
      <c r="K173" s="257">
        <v>0</v>
      </c>
      <c r="L173" s="15">
        <v>23</v>
      </c>
      <c r="M173" s="177">
        <f t="shared" si="16"/>
        <v>41</v>
      </c>
      <c r="N173" s="257">
        <v>22</v>
      </c>
      <c r="O173" s="257">
        <v>0</v>
      </c>
      <c r="P173" s="257">
        <v>0</v>
      </c>
      <c r="Q173" s="257">
        <v>0</v>
      </c>
      <c r="R173" s="257">
        <v>0</v>
      </c>
      <c r="S173" s="257">
        <v>0</v>
      </c>
      <c r="T173" s="257">
        <v>0</v>
      </c>
      <c r="U173" s="257">
        <v>0</v>
      </c>
      <c r="V173" s="257">
        <v>0</v>
      </c>
      <c r="W173" s="257">
        <v>0</v>
      </c>
      <c r="X173" s="257">
        <v>0</v>
      </c>
      <c r="Y173" s="15">
        <v>19</v>
      </c>
      <c r="Z173" s="12">
        <f t="shared" si="17"/>
        <v>2</v>
      </c>
      <c r="AA173" s="259">
        <v>0</v>
      </c>
      <c r="AB173" s="257">
        <v>2</v>
      </c>
      <c r="AC173" s="257">
        <v>0</v>
      </c>
      <c r="AD173" s="15">
        <v>0</v>
      </c>
      <c r="AE173" s="16">
        <v>0</v>
      </c>
      <c r="AF173" s="257">
        <v>0</v>
      </c>
      <c r="AG173" s="257">
        <v>0</v>
      </c>
      <c r="AH173" s="252">
        <v>0</v>
      </c>
      <c r="AI173" s="17">
        <f t="shared" si="19"/>
        <v>0</v>
      </c>
      <c r="AJ173" s="12">
        <f t="shared" si="18"/>
        <v>99</v>
      </c>
      <c r="AK173" s="259">
        <v>99</v>
      </c>
      <c r="AL173" s="257">
        <v>79</v>
      </c>
      <c r="AM173" s="78">
        <v>0</v>
      </c>
      <c r="AN173" s="14">
        <v>0</v>
      </c>
      <c r="AO173" s="257">
        <v>0</v>
      </c>
    </row>
    <row r="174" spans="1:41" ht="18.75">
      <c r="A174" s="197">
        <v>520346</v>
      </c>
      <c r="B174" s="178">
        <v>164</v>
      </c>
      <c r="C174" s="19" t="s">
        <v>210</v>
      </c>
      <c r="D174" s="12">
        <f t="shared" si="15"/>
        <v>97</v>
      </c>
      <c r="E174" s="259">
        <v>0</v>
      </c>
      <c r="F174" s="257">
        <v>0</v>
      </c>
      <c r="G174" s="257">
        <v>0</v>
      </c>
      <c r="H174" s="257">
        <v>0</v>
      </c>
      <c r="I174" s="257">
        <v>0</v>
      </c>
      <c r="J174" s="257">
        <v>0</v>
      </c>
      <c r="K174" s="257">
        <v>0</v>
      </c>
      <c r="L174" s="15">
        <v>97</v>
      </c>
      <c r="M174" s="177">
        <f t="shared" si="16"/>
        <v>66</v>
      </c>
      <c r="N174" s="257">
        <v>0</v>
      </c>
      <c r="O174" s="257">
        <v>0</v>
      </c>
      <c r="P174" s="257">
        <v>0</v>
      </c>
      <c r="Q174" s="257">
        <v>0</v>
      </c>
      <c r="R174" s="257">
        <v>0</v>
      </c>
      <c r="S174" s="257">
        <v>0</v>
      </c>
      <c r="T174" s="257">
        <v>0</v>
      </c>
      <c r="U174" s="257">
        <v>0</v>
      </c>
      <c r="V174" s="257">
        <v>0</v>
      </c>
      <c r="W174" s="257">
        <v>0</v>
      </c>
      <c r="X174" s="257">
        <v>0</v>
      </c>
      <c r="Y174" s="15">
        <v>66</v>
      </c>
      <c r="Z174" s="12">
        <f t="shared" si="17"/>
        <v>2</v>
      </c>
      <c r="AA174" s="259">
        <v>0</v>
      </c>
      <c r="AB174" s="257">
        <v>2</v>
      </c>
      <c r="AC174" s="257">
        <v>0</v>
      </c>
      <c r="AD174" s="15">
        <v>0</v>
      </c>
      <c r="AE174" s="16">
        <v>0</v>
      </c>
      <c r="AF174" s="257">
        <v>0</v>
      </c>
      <c r="AG174" s="257">
        <v>0</v>
      </c>
      <c r="AH174" s="252">
        <v>0</v>
      </c>
      <c r="AI174" s="17">
        <f t="shared" si="19"/>
        <v>0</v>
      </c>
      <c r="AJ174" s="12">
        <f t="shared" si="18"/>
        <v>0</v>
      </c>
      <c r="AK174" s="259">
        <v>0</v>
      </c>
      <c r="AL174" s="257">
        <v>0</v>
      </c>
      <c r="AM174" s="78">
        <v>0</v>
      </c>
      <c r="AN174" s="14">
        <v>0</v>
      </c>
      <c r="AO174" s="257">
        <v>0</v>
      </c>
    </row>
    <row r="175" spans="1:41" ht="18.75">
      <c r="A175" s="197">
        <v>520315</v>
      </c>
      <c r="B175" s="178">
        <v>165</v>
      </c>
      <c r="C175" s="19" t="s">
        <v>211</v>
      </c>
      <c r="D175" s="12">
        <f t="shared" si="15"/>
        <v>0</v>
      </c>
      <c r="E175" s="259">
        <v>0</v>
      </c>
      <c r="F175" s="257">
        <v>0</v>
      </c>
      <c r="G175" s="257">
        <v>0</v>
      </c>
      <c r="H175" s="257">
        <v>0</v>
      </c>
      <c r="I175" s="257">
        <v>0</v>
      </c>
      <c r="J175" s="257">
        <v>0</v>
      </c>
      <c r="K175" s="257">
        <v>0</v>
      </c>
      <c r="L175" s="15">
        <v>0</v>
      </c>
      <c r="M175" s="177">
        <f t="shared" si="16"/>
        <v>0</v>
      </c>
      <c r="N175" s="257">
        <v>0</v>
      </c>
      <c r="O175" s="257">
        <v>0</v>
      </c>
      <c r="P175" s="257">
        <v>0</v>
      </c>
      <c r="Q175" s="257">
        <v>0</v>
      </c>
      <c r="R175" s="257">
        <v>0</v>
      </c>
      <c r="S175" s="257">
        <v>0</v>
      </c>
      <c r="T175" s="257">
        <v>0</v>
      </c>
      <c r="U175" s="257">
        <v>0</v>
      </c>
      <c r="V175" s="257">
        <v>0</v>
      </c>
      <c r="W175" s="257">
        <v>0</v>
      </c>
      <c r="X175" s="257">
        <v>0</v>
      </c>
      <c r="Y175" s="15">
        <v>0</v>
      </c>
      <c r="Z175" s="12">
        <f t="shared" si="17"/>
        <v>0</v>
      </c>
      <c r="AA175" s="259">
        <v>0</v>
      </c>
      <c r="AB175" s="257">
        <v>0</v>
      </c>
      <c r="AC175" s="257">
        <v>0</v>
      </c>
      <c r="AD175" s="15">
        <v>0</v>
      </c>
      <c r="AE175" s="16">
        <v>0</v>
      </c>
      <c r="AF175" s="257">
        <v>0</v>
      </c>
      <c r="AG175" s="257">
        <v>0</v>
      </c>
      <c r="AH175" s="252">
        <v>0</v>
      </c>
      <c r="AI175" s="17">
        <f t="shared" si="19"/>
        <v>0</v>
      </c>
      <c r="AJ175" s="12">
        <f t="shared" si="18"/>
        <v>0</v>
      </c>
      <c r="AK175" s="259">
        <v>0</v>
      </c>
      <c r="AL175" s="257">
        <v>0</v>
      </c>
      <c r="AM175" s="78">
        <v>0</v>
      </c>
      <c r="AN175" s="14">
        <v>672</v>
      </c>
      <c r="AO175" s="257">
        <v>1</v>
      </c>
    </row>
    <row r="176" spans="1:41" ht="30">
      <c r="A176" s="197">
        <v>520309</v>
      </c>
      <c r="B176" s="178">
        <v>166</v>
      </c>
      <c r="C176" s="19" t="s">
        <v>212</v>
      </c>
      <c r="D176" s="12">
        <f t="shared" si="15"/>
        <v>153</v>
      </c>
      <c r="E176" s="259">
        <v>51</v>
      </c>
      <c r="F176" s="257">
        <v>0</v>
      </c>
      <c r="G176" s="257">
        <v>0</v>
      </c>
      <c r="H176" s="257">
        <v>0</v>
      </c>
      <c r="I176" s="257">
        <v>0</v>
      </c>
      <c r="J176" s="257">
        <v>0</v>
      </c>
      <c r="K176" s="257">
        <v>0</v>
      </c>
      <c r="L176" s="15">
        <v>102</v>
      </c>
      <c r="M176" s="177">
        <f t="shared" si="16"/>
        <v>517</v>
      </c>
      <c r="N176" s="257">
        <v>185</v>
      </c>
      <c r="O176" s="257">
        <v>0</v>
      </c>
      <c r="P176" s="257">
        <v>0</v>
      </c>
      <c r="Q176" s="257">
        <v>0</v>
      </c>
      <c r="R176" s="257">
        <v>114</v>
      </c>
      <c r="S176" s="257">
        <v>0</v>
      </c>
      <c r="T176" s="257">
        <v>0</v>
      </c>
      <c r="U176" s="257">
        <v>0</v>
      </c>
      <c r="V176" s="257">
        <v>0</v>
      </c>
      <c r="W176" s="257">
        <v>0</v>
      </c>
      <c r="X176" s="257">
        <v>0</v>
      </c>
      <c r="Y176" s="15">
        <v>332</v>
      </c>
      <c r="Z176" s="12">
        <f t="shared" si="17"/>
        <v>1</v>
      </c>
      <c r="AA176" s="259">
        <v>0</v>
      </c>
      <c r="AB176" s="257">
        <v>1</v>
      </c>
      <c r="AC176" s="257">
        <v>0</v>
      </c>
      <c r="AD176" s="15">
        <v>0</v>
      </c>
      <c r="AE176" s="16">
        <v>0</v>
      </c>
      <c r="AF176" s="257">
        <v>0</v>
      </c>
      <c r="AG176" s="257">
        <v>0</v>
      </c>
      <c r="AH176" s="252">
        <v>0</v>
      </c>
      <c r="AI176" s="17">
        <f t="shared" si="19"/>
        <v>0</v>
      </c>
      <c r="AJ176" s="12">
        <f t="shared" si="18"/>
        <v>0</v>
      </c>
      <c r="AK176" s="259">
        <v>0</v>
      </c>
      <c r="AL176" s="257">
        <v>0</v>
      </c>
      <c r="AM176" s="78">
        <v>0</v>
      </c>
      <c r="AN176" s="14">
        <v>0</v>
      </c>
      <c r="AO176" s="257">
        <v>0</v>
      </c>
    </row>
    <row r="177" spans="1:41" ht="18.75">
      <c r="A177" s="197">
        <v>520259</v>
      </c>
      <c r="B177" s="178">
        <v>167</v>
      </c>
      <c r="C177" s="19" t="s">
        <v>213</v>
      </c>
      <c r="D177" s="12">
        <f t="shared" si="15"/>
        <v>0</v>
      </c>
      <c r="E177" s="259">
        <v>0</v>
      </c>
      <c r="F177" s="257">
        <v>0</v>
      </c>
      <c r="G177" s="257">
        <v>0</v>
      </c>
      <c r="H177" s="257">
        <v>0</v>
      </c>
      <c r="I177" s="257">
        <v>0</v>
      </c>
      <c r="J177" s="257">
        <v>0</v>
      </c>
      <c r="K177" s="257">
        <v>0</v>
      </c>
      <c r="L177" s="15">
        <v>0</v>
      </c>
      <c r="M177" s="177">
        <f t="shared" si="16"/>
        <v>0</v>
      </c>
      <c r="N177" s="257">
        <v>0</v>
      </c>
      <c r="O177" s="257">
        <v>0</v>
      </c>
      <c r="P177" s="257">
        <v>0</v>
      </c>
      <c r="Q177" s="257">
        <v>0</v>
      </c>
      <c r="R177" s="257">
        <v>0</v>
      </c>
      <c r="S177" s="257">
        <v>0</v>
      </c>
      <c r="T177" s="257">
        <v>0</v>
      </c>
      <c r="U177" s="257">
        <v>0</v>
      </c>
      <c r="V177" s="257">
        <v>0</v>
      </c>
      <c r="W177" s="257">
        <v>0</v>
      </c>
      <c r="X177" s="257">
        <v>0</v>
      </c>
      <c r="Y177" s="15">
        <v>0</v>
      </c>
      <c r="Z177" s="12">
        <f t="shared" si="17"/>
        <v>0</v>
      </c>
      <c r="AA177" s="259">
        <v>0</v>
      </c>
      <c r="AB177" s="257">
        <v>0</v>
      </c>
      <c r="AC177" s="257">
        <v>0</v>
      </c>
      <c r="AD177" s="15">
        <v>0</v>
      </c>
      <c r="AE177" s="16">
        <v>0</v>
      </c>
      <c r="AF177" s="257">
        <v>0</v>
      </c>
      <c r="AG177" s="257">
        <v>0</v>
      </c>
      <c r="AH177" s="252">
        <v>0</v>
      </c>
      <c r="AI177" s="17">
        <f t="shared" si="19"/>
        <v>0</v>
      </c>
      <c r="AJ177" s="12">
        <f t="shared" si="18"/>
        <v>0</v>
      </c>
      <c r="AK177" s="259">
        <v>0</v>
      </c>
      <c r="AL177" s="257">
        <v>0</v>
      </c>
      <c r="AM177" s="78">
        <v>0</v>
      </c>
      <c r="AN177" s="14">
        <v>0</v>
      </c>
      <c r="AO177" s="257">
        <v>0</v>
      </c>
    </row>
    <row r="178" spans="1:41" ht="18.75">
      <c r="A178" s="197">
        <v>520392</v>
      </c>
      <c r="B178" s="178">
        <v>168</v>
      </c>
      <c r="C178" s="19" t="s">
        <v>214</v>
      </c>
      <c r="D178" s="12">
        <f t="shared" si="15"/>
        <v>143</v>
      </c>
      <c r="E178" s="259">
        <v>27</v>
      </c>
      <c r="F178" s="257">
        <v>0</v>
      </c>
      <c r="G178" s="257">
        <v>0</v>
      </c>
      <c r="H178" s="257">
        <v>0</v>
      </c>
      <c r="I178" s="257">
        <v>0</v>
      </c>
      <c r="J178" s="257">
        <v>0</v>
      </c>
      <c r="K178" s="257">
        <v>0</v>
      </c>
      <c r="L178" s="15">
        <v>116</v>
      </c>
      <c r="M178" s="177">
        <f t="shared" si="16"/>
        <v>120</v>
      </c>
      <c r="N178" s="257">
        <v>37</v>
      </c>
      <c r="O178" s="257">
        <v>0</v>
      </c>
      <c r="P178" s="257">
        <v>0</v>
      </c>
      <c r="Q178" s="257">
        <v>167</v>
      </c>
      <c r="R178" s="257">
        <v>0</v>
      </c>
      <c r="S178" s="257">
        <v>0</v>
      </c>
      <c r="T178" s="257">
        <v>0</v>
      </c>
      <c r="U178" s="257">
        <v>0</v>
      </c>
      <c r="V178" s="257">
        <v>0</v>
      </c>
      <c r="W178" s="257">
        <v>0</v>
      </c>
      <c r="X178" s="257">
        <v>0</v>
      </c>
      <c r="Y178" s="15">
        <v>83</v>
      </c>
      <c r="Z178" s="12">
        <f t="shared" si="17"/>
        <v>1</v>
      </c>
      <c r="AA178" s="259">
        <v>0</v>
      </c>
      <c r="AB178" s="257">
        <v>1</v>
      </c>
      <c r="AC178" s="257">
        <v>0</v>
      </c>
      <c r="AD178" s="15">
        <v>0</v>
      </c>
      <c r="AE178" s="16">
        <v>0</v>
      </c>
      <c r="AF178" s="257">
        <v>0</v>
      </c>
      <c r="AG178" s="257">
        <v>0</v>
      </c>
      <c r="AH178" s="252">
        <v>0</v>
      </c>
      <c r="AI178" s="17">
        <f t="shared" si="19"/>
        <v>0</v>
      </c>
      <c r="AJ178" s="12">
        <f t="shared" si="18"/>
        <v>0</v>
      </c>
      <c r="AK178" s="259">
        <v>0</v>
      </c>
      <c r="AL178" s="257">
        <v>0</v>
      </c>
      <c r="AM178" s="78">
        <v>0</v>
      </c>
      <c r="AN178" s="14">
        <v>0</v>
      </c>
      <c r="AO178" s="257">
        <v>0</v>
      </c>
    </row>
    <row r="179" spans="1:41" ht="30">
      <c r="A179" s="197">
        <v>520405</v>
      </c>
      <c r="B179" s="178">
        <v>169</v>
      </c>
      <c r="C179" s="19" t="s">
        <v>215</v>
      </c>
      <c r="D179" s="12">
        <f t="shared" si="15"/>
        <v>43</v>
      </c>
      <c r="E179" s="259">
        <v>0</v>
      </c>
      <c r="F179" s="257">
        <v>0</v>
      </c>
      <c r="G179" s="257">
        <v>0</v>
      </c>
      <c r="H179" s="257">
        <v>0</v>
      </c>
      <c r="I179" s="257">
        <v>0</v>
      </c>
      <c r="J179" s="257">
        <v>0</v>
      </c>
      <c r="K179" s="257">
        <v>0</v>
      </c>
      <c r="L179" s="15">
        <v>43</v>
      </c>
      <c r="M179" s="177">
        <f t="shared" si="16"/>
        <v>14</v>
      </c>
      <c r="N179" s="257">
        <v>0</v>
      </c>
      <c r="O179" s="257">
        <v>0</v>
      </c>
      <c r="P179" s="257">
        <v>0</v>
      </c>
      <c r="Q179" s="257">
        <v>0</v>
      </c>
      <c r="R179" s="257">
        <v>0</v>
      </c>
      <c r="S179" s="257">
        <v>0</v>
      </c>
      <c r="T179" s="257">
        <v>0</v>
      </c>
      <c r="U179" s="257">
        <v>0</v>
      </c>
      <c r="V179" s="257">
        <v>0</v>
      </c>
      <c r="W179" s="257">
        <v>0</v>
      </c>
      <c r="X179" s="257">
        <v>0</v>
      </c>
      <c r="Y179" s="15">
        <v>14</v>
      </c>
      <c r="Z179" s="12">
        <f t="shared" si="17"/>
        <v>1</v>
      </c>
      <c r="AA179" s="259">
        <v>0</v>
      </c>
      <c r="AB179" s="257">
        <v>1</v>
      </c>
      <c r="AC179" s="257">
        <v>0</v>
      </c>
      <c r="AD179" s="15">
        <v>0</v>
      </c>
      <c r="AE179" s="16">
        <v>0</v>
      </c>
      <c r="AF179" s="257">
        <v>0</v>
      </c>
      <c r="AG179" s="257">
        <v>0</v>
      </c>
      <c r="AH179" s="252">
        <v>0</v>
      </c>
      <c r="AI179" s="17">
        <f t="shared" si="19"/>
        <v>0</v>
      </c>
      <c r="AJ179" s="12">
        <f t="shared" si="18"/>
        <v>0</v>
      </c>
      <c r="AK179" s="259">
        <v>0</v>
      </c>
      <c r="AL179" s="257">
        <v>0</v>
      </c>
      <c r="AM179" s="78">
        <v>0</v>
      </c>
      <c r="AN179" s="14">
        <v>0</v>
      </c>
      <c r="AO179" s="257">
        <v>0</v>
      </c>
    </row>
    <row r="180" spans="1:41" ht="18.75">
      <c r="A180" s="197">
        <v>520287</v>
      </c>
      <c r="B180" s="178">
        <v>170</v>
      </c>
      <c r="C180" s="19" t="s">
        <v>216</v>
      </c>
      <c r="D180" s="12">
        <f t="shared" si="15"/>
        <v>2</v>
      </c>
      <c r="E180" s="259">
        <v>0</v>
      </c>
      <c r="F180" s="257">
        <v>0</v>
      </c>
      <c r="G180" s="257">
        <v>0</v>
      </c>
      <c r="H180" s="257">
        <v>0</v>
      </c>
      <c r="I180" s="257">
        <v>0</v>
      </c>
      <c r="J180" s="257">
        <v>0</v>
      </c>
      <c r="K180" s="257">
        <v>0</v>
      </c>
      <c r="L180" s="15">
        <v>2</v>
      </c>
      <c r="M180" s="177">
        <f t="shared" si="16"/>
        <v>2</v>
      </c>
      <c r="N180" s="257">
        <v>0</v>
      </c>
      <c r="O180" s="257">
        <v>0</v>
      </c>
      <c r="P180" s="257">
        <v>0</v>
      </c>
      <c r="Q180" s="257">
        <v>0</v>
      </c>
      <c r="R180" s="257">
        <v>0</v>
      </c>
      <c r="S180" s="257">
        <v>0</v>
      </c>
      <c r="T180" s="257">
        <v>0</v>
      </c>
      <c r="U180" s="257">
        <v>0</v>
      </c>
      <c r="V180" s="257">
        <v>0</v>
      </c>
      <c r="W180" s="257">
        <v>0</v>
      </c>
      <c r="X180" s="257">
        <v>0</v>
      </c>
      <c r="Y180" s="15">
        <v>2</v>
      </c>
      <c r="Z180" s="12">
        <f t="shared" si="17"/>
        <v>3</v>
      </c>
      <c r="AA180" s="259">
        <v>0</v>
      </c>
      <c r="AB180" s="257">
        <v>3</v>
      </c>
      <c r="AC180" s="257">
        <v>0</v>
      </c>
      <c r="AD180" s="15">
        <v>0</v>
      </c>
      <c r="AE180" s="16">
        <v>0</v>
      </c>
      <c r="AF180" s="257">
        <v>0</v>
      </c>
      <c r="AG180" s="257">
        <v>0</v>
      </c>
      <c r="AH180" s="252">
        <v>0</v>
      </c>
      <c r="AI180" s="17">
        <f t="shared" si="19"/>
        <v>0</v>
      </c>
      <c r="AJ180" s="12">
        <f t="shared" si="18"/>
        <v>0</v>
      </c>
      <c r="AK180" s="259">
        <v>0</v>
      </c>
      <c r="AL180" s="257">
        <v>0</v>
      </c>
      <c r="AM180" s="78">
        <v>0</v>
      </c>
      <c r="AN180" s="14">
        <v>0</v>
      </c>
      <c r="AO180" s="257">
        <v>0</v>
      </c>
    </row>
    <row r="181" spans="1:41" ht="18.75">
      <c r="A181" s="197">
        <v>520246</v>
      </c>
      <c r="B181" s="178">
        <v>171</v>
      </c>
      <c r="C181" s="19" t="s">
        <v>217</v>
      </c>
      <c r="D181" s="12">
        <f t="shared" si="15"/>
        <v>35</v>
      </c>
      <c r="E181" s="259">
        <v>0</v>
      </c>
      <c r="F181" s="257">
        <v>0</v>
      </c>
      <c r="G181" s="257">
        <v>0</v>
      </c>
      <c r="H181" s="257">
        <v>0</v>
      </c>
      <c r="I181" s="257">
        <v>0</v>
      </c>
      <c r="J181" s="257">
        <v>0</v>
      </c>
      <c r="K181" s="257">
        <v>0</v>
      </c>
      <c r="L181" s="15">
        <v>35</v>
      </c>
      <c r="M181" s="177">
        <f t="shared" si="16"/>
        <v>47</v>
      </c>
      <c r="N181" s="257">
        <v>0</v>
      </c>
      <c r="O181" s="257">
        <v>0</v>
      </c>
      <c r="P181" s="257">
        <v>0</v>
      </c>
      <c r="Q181" s="257">
        <v>0</v>
      </c>
      <c r="R181" s="257">
        <v>0</v>
      </c>
      <c r="S181" s="257">
        <v>0</v>
      </c>
      <c r="T181" s="257">
        <v>0</v>
      </c>
      <c r="U181" s="257">
        <v>0</v>
      </c>
      <c r="V181" s="257">
        <v>0</v>
      </c>
      <c r="W181" s="257">
        <v>0</v>
      </c>
      <c r="X181" s="257">
        <v>0</v>
      </c>
      <c r="Y181" s="15">
        <v>47</v>
      </c>
      <c r="Z181" s="12">
        <f t="shared" si="17"/>
        <v>2</v>
      </c>
      <c r="AA181" s="259">
        <v>0</v>
      </c>
      <c r="AB181" s="257">
        <v>2</v>
      </c>
      <c r="AC181" s="257">
        <v>0</v>
      </c>
      <c r="AD181" s="15">
        <v>0</v>
      </c>
      <c r="AE181" s="16">
        <v>0</v>
      </c>
      <c r="AF181" s="257">
        <v>0</v>
      </c>
      <c r="AG181" s="257">
        <v>0</v>
      </c>
      <c r="AH181" s="252">
        <v>0</v>
      </c>
      <c r="AI181" s="17">
        <f t="shared" si="19"/>
        <v>0</v>
      </c>
      <c r="AJ181" s="12">
        <f t="shared" si="18"/>
        <v>0</v>
      </c>
      <c r="AK181" s="259">
        <v>0</v>
      </c>
      <c r="AL181" s="257">
        <v>0</v>
      </c>
      <c r="AM181" s="78">
        <v>0</v>
      </c>
      <c r="AN181" s="14">
        <v>0</v>
      </c>
      <c r="AO181" s="257">
        <v>0</v>
      </c>
    </row>
    <row r="182" spans="1:41" ht="18.75">
      <c r="A182" s="197">
        <v>520285</v>
      </c>
      <c r="B182" s="178">
        <v>172</v>
      </c>
      <c r="C182" s="19" t="s">
        <v>218</v>
      </c>
      <c r="D182" s="12">
        <f t="shared" si="15"/>
        <v>4</v>
      </c>
      <c r="E182" s="259">
        <v>4</v>
      </c>
      <c r="F182" s="257">
        <v>0</v>
      </c>
      <c r="G182" s="257">
        <v>0</v>
      </c>
      <c r="H182" s="257">
        <v>0</v>
      </c>
      <c r="I182" s="257">
        <v>0</v>
      </c>
      <c r="J182" s="257">
        <v>0</v>
      </c>
      <c r="K182" s="257">
        <v>0</v>
      </c>
      <c r="L182" s="15">
        <v>0</v>
      </c>
      <c r="M182" s="177">
        <f t="shared" si="16"/>
        <v>14</v>
      </c>
      <c r="N182" s="257">
        <v>14</v>
      </c>
      <c r="O182" s="257">
        <v>0</v>
      </c>
      <c r="P182" s="257">
        <v>0</v>
      </c>
      <c r="Q182" s="257">
        <v>0</v>
      </c>
      <c r="R182" s="257">
        <v>0</v>
      </c>
      <c r="S182" s="257">
        <v>0</v>
      </c>
      <c r="T182" s="257">
        <v>0</v>
      </c>
      <c r="U182" s="257">
        <v>0</v>
      </c>
      <c r="V182" s="257">
        <v>0</v>
      </c>
      <c r="W182" s="257">
        <v>0</v>
      </c>
      <c r="X182" s="257">
        <v>0</v>
      </c>
      <c r="Y182" s="15">
        <v>0</v>
      </c>
      <c r="Z182" s="12">
        <f t="shared" si="17"/>
        <v>1</v>
      </c>
      <c r="AA182" s="259">
        <v>1</v>
      </c>
      <c r="AB182" s="257">
        <v>0</v>
      </c>
      <c r="AC182" s="257">
        <v>0</v>
      </c>
      <c r="AD182" s="15">
        <v>0</v>
      </c>
      <c r="AE182" s="16">
        <v>0</v>
      </c>
      <c r="AF182" s="257">
        <v>0</v>
      </c>
      <c r="AG182" s="257">
        <v>0</v>
      </c>
      <c r="AH182" s="252">
        <v>0</v>
      </c>
      <c r="AI182" s="17">
        <f t="shared" si="19"/>
        <v>0</v>
      </c>
      <c r="AJ182" s="12">
        <f t="shared" si="18"/>
        <v>0</v>
      </c>
      <c r="AK182" s="259">
        <v>0</v>
      </c>
      <c r="AL182" s="257">
        <v>0</v>
      </c>
      <c r="AM182" s="78">
        <v>0</v>
      </c>
      <c r="AN182" s="14">
        <v>0</v>
      </c>
      <c r="AO182" s="257">
        <v>0</v>
      </c>
    </row>
    <row r="183" spans="1:41" ht="18.75">
      <c r="A183" s="197">
        <v>520263</v>
      </c>
      <c r="B183" s="178">
        <v>173</v>
      </c>
      <c r="C183" s="19" t="s">
        <v>219</v>
      </c>
      <c r="D183" s="12">
        <f t="shared" si="15"/>
        <v>0</v>
      </c>
      <c r="E183" s="259">
        <v>0</v>
      </c>
      <c r="F183" s="257">
        <v>0</v>
      </c>
      <c r="G183" s="257">
        <v>0</v>
      </c>
      <c r="H183" s="257">
        <v>0</v>
      </c>
      <c r="I183" s="257">
        <v>0</v>
      </c>
      <c r="J183" s="257">
        <v>0</v>
      </c>
      <c r="K183" s="257">
        <v>0</v>
      </c>
      <c r="L183" s="15">
        <v>0</v>
      </c>
      <c r="M183" s="177">
        <f t="shared" si="16"/>
        <v>0</v>
      </c>
      <c r="N183" s="257">
        <v>0</v>
      </c>
      <c r="O183" s="257">
        <v>0</v>
      </c>
      <c r="P183" s="257">
        <v>0</v>
      </c>
      <c r="Q183" s="257">
        <v>0</v>
      </c>
      <c r="R183" s="257">
        <v>0</v>
      </c>
      <c r="S183" s="257">
        <v>0</v>
      </c>
      <c r="T183" s="257">
        <v>0</v>
      </c>
      <c r="U183" s="257">
        <v>0</v>
      </c>
      <c r="V183" s="257">
        <v>0</v>
      </c>
      <c r="W183" s="257">
        <v>0</v>
      </c>
      <c r="X183" s="257">
        <v>0</v>
      </c>
      <c r="Y183" s="15">
        <v>0</v>
      </c>
      <c r="Z183" s="12">
        <f t="shared" si="17"/>
        <v>0</v>
      </c>
      <c r="AA183" s="259">
        <v>0</v>
      </c>
      <c r="AB183" s="257">
        <v>0</v>
      </c>
      <c r="AC183" s="257">
        <v>0</v>
      </c>
      <c r="AD183" s="15">
        <v>0</v>
      </c>
      <c r="AE183" s="16">
        <v>0</v>
      </c>
      <c r="AF183" s="257">
        <v>0</v>
      </c>
      <c r="AG183" s="257">
        <v>0</v>
      </c>
      <c r="AH183" s="252">
        <v>0</v>
      </c>
      <c r="AI183" s="17">
        <f t="shared" si="19"/>
        <v>0</v>
      </c>
      <c r="AJ183" s="12">
        <f t="shared" si="18"/>
        <v>0</v>
      </c>
      <c r="AK183" s="259">
        <v>0</v>
      </c>
      <c r="AL183" s="257">
        <v>0</v>
      </c>
      <c r="AM183" s="78">
        <v>0</v>
      </c>
      <c r="AN183" s="14">
        <v>140</v>
      </c>
      <c r="AO183" s="257">
        <v>0</v>
      </c>
    </row>
    <row r="184" spans="1:41" ht="18.75">
      <c r="A184" s="197">
        <v>520252</v>
      </c>
      <c r="B184" s="178">
        <v>174</v>
      </c>
      <c r="C184" s="19" t="s">
        <v>220</v>
      </c>
      <c r="D184" s="12">
        <f t="shared" si="15"/>
        <v>1</v>
      </c>
      <c r="E184" s="259">
        <v>1</v>
      </c>
      <c r="F184" s="257">
        <v>0</v>
      </c>
      <c r="G184" s="257">
        <v>0</v>
      </c>
      <c r="H184" s="257">
        <v>0</v>
      </c>
      <c r="I184" s="257">
        <v>0</v>
      </c>
      <c r="J184" s="257">
        <v>0</v>
      </c>
      <c r="K184" s="257">
        <v>0</v>
      </c>
      <c r="L184" s="15">
        <v>0</v>
      </c>
      <c r="M184" s="177">
        <f t="shared" si="16"/>
        <v>1</v>
      </c>
      <c r="N184" s="257">
        <v>1</v>
      </c>
      <c r="O184" s="257">
        <v>0</v>
      </c>
      <c r="P184" s="257">
        <v>0</v>
      </c>
      <c r="Q184" s="257">
        <v>0</v>
      </c>
      <c r="R184" s="257">
        <v>0</v>
      </c>
      <c r="S184" s="257">
        <v>0</v>
      </c>
      <c r="T184" s="257">
        <v>0</v>
      </c>
      <c r="U184" s="257">
        <v>0</v>
      </c>
      <c r="V184" s="257">
        <v>0</v>
      </c>
      <c r="W184" s="257">
        <v>0</v>
      </c>
      <c r="X184" s="257">
        <v>0</v>
      </c>
      <c r="Y184" s="15">
        <v>0</v>
      </c>
      <c r="Z184" s="12">
        <f t="shared" si="17"/>
        <v>0</v>
      </c>
      <c r="AA184" s="259">
        <v>0</v>
      </c>
      <c r="AB184" s="257">
        <v>0</v>
      </c>
      <c r="AC184" s="257">
        <v>0</v>
      </c>
      <c r="AD184" s="15">
        <v>0</v>
      </c>
      <c r="AE184" s="16">
        <v>0</v>
      </c>
      <c r="AF184" s="257">
        <v>0</v>
      </c>
      <c r="AG184" s="257">
        <v>0</v>
      </c>
      <c r="AH184" s="252">
        <v>0</v>
      </c>
      <c r="AI184" s="17">
        <f t="shared" si="19"/>
        <v>0</v>
      </c>
      <c r="AJ184" s="12">
        <f t="shared" si="18"/>
        <v>0</v>
      </c>
      <c r="AK184" s="259">
        <v>0</v>
      </c>
      <c r="AL184" s="257">
        <v>0</v>
      </c>
      <c r="AM184" s="78">
        <v>0</v>
      </c>
      <c r="AN184" s="14">
        <v>0</v>
      </c>
      <c r="AO184" s="257">
        <v>0</v>
      </c>
    </row>
    <row r="185" spans="1:41" ht="18.75">
      <c r="A185" s="197">
        <v>520404</v>
      </c>
      <c r="B185" s="178">
        <v>175</v>
      </c>
      <c r="C185" s="19" t="s">
        <v>221</v>
      </c>
      <c r="D185" s="12">
        <f t="shared" si="15"/>
        <v>0</v>
      </c>
      <c r="E185" s="259">
        <v>0</v>
      </c>
      <c r="F185" s="257">
        <v>0</v>
      </c>
      <c r="G185" s="257">
        <v>0</v>
      </c>
      <c r="H185" s="257">
        <v>0</v>
      </c>
      <c r="I185" s="257">
        <v>0</v>
      </c>
      <c r="J185" s="257">
        <v>0</v>
      </c>
      <c r="K185" s="257">
        <v>0</v>
      </c>
      <c r="L185" s="15">
        <v>0</v>
      </c>
      <c r="M185" s="177">
        <f t="shared" si="16"/>
        <v>0</v>
      </c>
      <c r="N185" s="257">
        <v>0</v>
      </c>
      <c r="O185" s="257">
        <v>0</v>
      </c>
      <c r="P185" s="257">
        <v>0</v>
      </c>
      <c r="Q185" s="257">
        <v>0</v>
      </c>
      <c r="R185" s="257">
        <v>0</v>
      </c>
      <c r="S185" s="257">
        <v>0</v>
      </c>
      <c r="T185" s="257">
        <v>0</v>
      </c>
      <c r="U185" s="257">
        <v>0</v>
      </c>
      <c r="V185" s="257">
        <v>0</v>
      </c>
      <c r="W185" s="257">
        <v>0</v>
      </c>
      <c r="X185" s="257">
        <v>0</v>
      </c>
      <c r="Y185" s="15">
        <v>0</v>
      </c>
      <c r="Z185" s="12">
        <f t="shared" si="17"/>
        <v>0</v>
      </c>
      <c r="AA185" s="259">
        <v>0</v>
      </c>
      <c r="AB185" s="257">
        <v>0</v>
      </c>
      <c r="AC185" s="257">
        <v>0</v>
      </c>
      <c r="AD185" s="15">
        <v>0</v>
      </c>
      <c r="AE185" s="16">
        <v>1</v>
      </c>
      <c r="AF185" s="257">
        <v>0</v>
      </c>
      <c r="AG185" s="257">
        <v>0</v>
      </c>
      <c r="AH185" s="252">
        <v>0</v>
      </c>
      <c r="AI185" s="17">
        <f t="shared" si="19"/>
        <v>1</v>
      </c>
      <c r="AJ185" s="12">
        <f t="shared" si="18"/>
        <v>0</v>
      </c>
      <c r="AK185" s="259">
        <v>0</v>
      </c>
      <c r="AL185" s="257">
        <v>0</v>
      </c>
      <c r="AM185" s="78">
        <v>0</v>
      </c>
      <c r="AN185" s="14">
        <v>0</v>
      </c>
      <c r="AO185" s="257">
        <v>0</v>
      </c>
    </row>
    <row r="186" spans="1:41" ht="18.75">
      <c r="A186" s="197">
        <v>520317</v>
      </c>
      <c r="B186" s="178">
        <v>176</v>
      </c>
      <c r="C186" s="19" t="s">
        <v>222</v>
      </c>
      <c r="D186" s="12">
        <f t="shared" si="15"/>
        <v>0</v>
      </c>
      <c r="E186" s="259">
        <v>0</v>
      </c>
      <c r="F186" s="257">
        <v>0</v>
      </c>
      <c r="G186" s="257">
        <v>0</v>
      </c>
      <c r="H186" s="257">
        <v>0</v>
      </c>
      <c r="I186" s="257">
        <v>0</v>
      </c>
      <c r="J186" s="257">
        <v>0</v>
      </c>
      <c r="K186" s="257">
        <v>0</v>
      </c>
      <c r="L186" s="15">
        <v>0</v>
      </c>
      <c r="M186" s="177">
        <f t="shared" si="16"/>
        <v>0</v>
      </c>
      <c r="N186" s="257">
        <v>0</v>
      </c>
      <c r="O186" s="257">
        <v>0</v>
      </c>
      <c r="P186" s="257">
        <v>0</v>
      </c>
      <c r="Q186" s="257">
        <v>73</v>
      </c>
      <c r="R186" s="257">
        <v>0</v>
      </c>
      <c r="S186" s="257">
        <v>0</v>
      </c>
      <c r="T186" s="257">
        <v>0</v>
      </c>
      <c r="U186" s="257">
        <v>0</v>
      </c>
      <c r="V186" s="257">
        <v>0</v>
      </c>
      <c r="W186" s="257">
        <v>0</v>
      </c>
      <c r="X186" s="257">
        <v>0</v>
      </c>
      <c r="Y186" s="15">
        <v>0</v>
      </c>
      <c r="Z186" s="12">
        <f t="shared" si="17"/>
        <v>0</v>
      </c>
      <c r="AA186" s="259">
        <v>0</v>
      </c>
      <c r="AB186" s="257">
        <v>0</v>
      </c>
      <c r="AC186" s="257">
        <v>0</v>
      </c>
      <c r="AD186" s="15">
        <v>0</v>
      </c>
      <c r="AE186" s="16">
        <v>0</v>
      </c>
      <c r="AF186" s="257">
        <v>0</v>
      </c>
      <c r="AG186" s="257">
        <v>0</v>
      </c>
      <c r="AH186" s="252">
        <v>0</v>
      </c>
      <c r="AI186" s="17">
        <f t="shared" si="19"/>
        <v>0</v>
      </c>
      <c r="AJ186" s="12">
        <f t="shared" si="18"/>
        <v>3</v>
      </c>
      <c r="AK186" s="259">
        <v>3</v>
      </c>
      <c r="AL186" s="257">
        <v>0</v>
      </c>
      <c r="AM186" s="78">
        <v>0</v>
      </c>
      <c r="AN186" s="14">
        <v>0</v>
      </c>
      <c r="AO186" s="257">
        <v>0</v>
      </c>
    </row>
    <row r="187" spans="1:41" ht="18.75">
      <c r="A187" s="197">
        <v>520312</v>
      </c>
      <c r="B187" s="178">
        <v>177</v>
      </c>
      <c r="C187" s="19" t="s">
        <v>223</v>
      </c>
      <c r="D187" s="12">
        <f t="shared" si="15"/>
        <v>37</v>
      </c>
      <c r="E187" s="259">
        <v>0</v>
      </c>
      <c r="F187" s="257">
        <v>0</v>
      </c>
      <c r="G187" s="257">
        <v>0</v>
      </c>
      <c r="H187" s="257">
        <v>0</v>
      </c>
      <c r="I187" s="257">
        <v>0</v>
      </c>
      <c r="J187" s="257">
        <v>0</v>
      </c>
      <c r="K187" s="257">
        <v>0</v>
      </c>
      <c r="L187" s="15">
        <v>37</v>
      </c>
      <c r="M187" s="177">
        <f t="shared" si="16"/>
        <v>47</v>
      </c>
      <c r="N187" s="257">
        <v>0</v>
      </c>
      <c r="O187" s="257">
        <v>0</v>
      </c>
      <c r="P187" s="257">
        <v>0</v>
      </c>
      <c r="Q187" s="257">
        <v>0</v>
      </c>
      <c r="R187" s="257">
        <v>0</v>
      </c>
      <c r="S187" s="257">
        <v>0</v>
      </c>
      <c r="T187" s="257">
        <v>0</v>
      </c>
      <c r="U187" s="257">
        <v>0</v>
      </c>
      <c r="V187" s="257">
        <v>0</v>
      </c>
      <c r="W187" s="257">
        <v>0</v>
      </c>
      <c r="X187" s="257">
        <v>0</v>
      </c>
      <c r="Y187" s="15">
        <v>47</v>
      </c>
      <c r="Z187" s="12">
        <f t="shared" si="17"/>
        <v>1</v>
      </c>
      <c r="AA187" s="259">
        <v>0</v>
      </c>
      <c r="AB187" s="257">
        <v>1</v>
      </c>
      <c r="AC187" s="257">
        <v>0</v>
      </c>
      <c r="AD187" s="15">
        <v>0</v>
      </c>
      <c r="AE187" s="16">
        <v>0</v>
      </c>
      <c r="AF187" s="257">
        <v>0</v>
      </c>
      <c r="AG187" s="257">
        <v>0</v>
      </c>
      <c r="AH187" s="252">
        <v>0</v>
      </c>
      <c r="AI187" s="17">
        <f t="shared" si="19"/>
        <v>0</v>
      </c>
      <c r="AJ187" s="12">
        <f t="shared" si="18"/>
        <v>0</v>
      </c>
      <c r="AK187" s="259">
        <v>0</v>
      </c>
      <c r="AL187" s="257">
        <v>0</v>
      </c>
      <c r="AM187" s="78">
        <v>0</v>
      </c>
      <c r="AN187" s="14">
        <v>0</v>
      </c>
      <c r="AO187" s="257">
        <v>0</v>
      </c>
    </row>
    <row r="188" spans="1:41" ht="18.75">
      <c r="A188" s="197">
        <v>520365</v>
      </c>
      <c r="B188" s="178">
        <v>178</v>
      </c>
      <c r="C188" s="19" t="s">
        <v>224</v>
      </c>
      <c r="D188" s="12">
        <f t="shared" si="15"/>
        <v>30</v>
      </c>
      <c r="E188" s="259">
        <v>30</v>
      </c>
      <c r="F188" s="257">
        <v>0</v>
      </c>
      <c r="G188" s="257">
        <v>0</v>
      </c>
      <c r="H188" s="257">
        <v>0</v>
      </c>
      <c r="I188" s="257">
        <v>0</v>
      </c>
      <c r="J188" s="257">
        <v>0</v>
      </c>
      <c r="K188" s="257">
        <v>0</v>
      </c>
      <c r="L188" s="15">
        <v>0</v>
      </c>
      <c r="M188" s="177">
        <f t="shared" si="16"/>
        <v>16</v>
      </c>
      <c r="N188" s="257">
        <v>16</v>
      </c>
      <c r="O188" s="257">
        <v>0</v>
      </c>
      <c r="P188" s="257">
        <v>0</v>
      </c>
      <c r="Q188" s="257">
        <v>0</v>
      </c>
      <c r="R188" s="257">
        <v>0</v>
      </c>
      <c r="S188" s="257">
        <v>0</v>
      </c>
      <c r="T188" s="257">
        <v>0</v>
      </c>
      <c r="U188" s="257">
        <v>0</v>
      </c>
      <c r="V188" s="257">
        <v>0</v>
      </c>
      <c r="W188" s="257">
        <v>0</v>
      </c>
      <c r="X188" s="257">
        <v>0</v>
      </c>
      <c r="Y188" s="15">
        <v>0</v>
      </c>
      <c r="Z188" s="12">
        <f t="shared" si="17"/>
        <v>0</v>
      </c>
      <c r="AA188" s="259">
        <v>0</v>
      </c>
      <c r="AB188" s="257">
        <v>0</v>
      </c>
      <c r="AC188" s="257">
        <v>0</v>
      </c>
      <c r="AD188" s="15">
        <v>0</v>
      </c>
      <c r="AE188" s="16">
        <v>0</v>
      </c>
      <c r="AF188" s="257">
        <v>0</v>
      </c>
      <c r="AG188" s="257">
        <v>0</v>
      </c>
      <c r="AH188" s="252">
        <v>0</v>
      </c>
      <c r="AI188" s="17">
        <f t="shared" si="19"/>
        <v>0</v>
      </c>
      <c r="AJ188" s="12">
        <f t="shared" si="18"/>
        <v>0</v>
      </c>
      <c r="AK188" s="259">
        <v>0</v>
      </c>
      <c r="AL188" s="257">
        <v>0</v>
      </c>
      <c r="AM188" s="78">
        <v>0</v>
      </c>
      <c r="AN188" s="14">
        <v>0</v>
      </c>
      <c r="AO188" s="257">
        <v>0</v>
      </c>
    </row>
    <row r="189" spans="1:41" ht="18.75">
      <c r="A189" s="197">
        <v>520354</v>
      </c>
      <c r="B189" s="178">
        <v>179</v>
      </c>
      <c r="C189" s="19" t="s">
        <v>225</v>
      </c>
      <c r="D189" s="12">
        <f t="shared" si="15"/>
        <v>0</v>
      </c>
      <c r="E189" s="259">
        <v>0</v>
      </c>
      <c r="F189" s="257">
        <v>0</v>
      </c>
      <c r="G189" s="257">
        <v>0</v>
      </c>
      <c r="H189" s="257">
        <v>0</v>
      </c>
      <c r="I189" s="257">
        <v>0</v>
      </c>
      <c r="J189" s="257">
        <v>0</v>
      </c>
      <c r="K189" s="257">
        <v>0</v>
      </c>
      <c r="L189" s="15">
        <v>0</v>
      </c>
      <c r="M189" s="177">
        <f t="shared" si="16"/>
        <v>58</v>
      </c>
      <c r="N189" s="257">
        <v>0</v>
      </c>
      <c r="O189" s="257">
        <v>0</v>
      </c>
      <c r="P189" s="257">
        <v>0</v>
      </c>
      <c r="Q189" s="257">
        <v>0</v>
      </c>
      <c r="R189" s="257">
        <v>0</v>
      </c>
      <c r="S189" s="257">
        <v>0</v>
      </c>
      <c r="T189" s="257">
        <v>0</v>
      </c>
      <c r="U189" s="257">
        <v>0</v>
      </c>
      <c r="V189" s="257">
        <v>0</v>
      </c>
      <c r="W189" s="257">
        <v>0</v>
      </c>
      <c r="X189" s="257">
        <v>58</v>
      </c>
      <c r="Y189" s="15">
        <v>0</v>
      </c>
      <c r="Z189" s="12">
        <f t="shared" si="17"/>
        <v>0</v>
      </c>
      <c r="AA189" s="259">
        <v>0</v>
      </c>
      <c r="AB189" s="257">
        <v>0</v>
      </c>
      <c r="AC189" s="257">
        <v>0</v>
      </c>
      <c r="AD189" s="15">
        <v>0</v>
      </c>
      <c r="AE189" s="16">
        <v>0</v>
      </c>
      <c r="AF189" s="257">
        <v>0</v>
      </c>
      <c r="AG189" s="257">
        <v>0</v>
      </c>
      <c r="AH189" s="252">
        <v>0</v>
      </c>
      <c r="AI189" s="17">
        <f t="shared" si="19"/>
        <v>0</v>
      </c>
      <c r="AJ189" s="12">
        <f t="shared" si="18"/>
        <v>0</v>
      </c>
      <c r="AK189" s="259">
        <v>0</v>
      </c>
      <c r="AL189" s="257">
        <v>0</v>
      </c>
      <c r="AM189" s="78">
        <v>0</v>
      </c>
      <c r="AN189" s="14">
        <v>0</v>
      </c>
      <c r="AO189" s="257">
        <v>0</v>
      </c>
    </row>
    <row r="190" spans="1:41" ht="18.75">
      <c r="A190" s="197">
        <v>520410</v>
      </c>
      <c r="B190" s="178">
        <v>180</v>
      </c>
      <c r="C190" s="19" t="s">
        <v>226</v>
      </c>
      <c r="D190" s="12">
        <f t="shared" si="15"/>
        <v>0</v>
      </c>
      <c r="E190" s="259">
        <v>0</v>
      </c>
      <c r="F190" s="257">
        <v>0</v>
      </c>
      <c r="G190" s="257">
        <v>0</v>
      </c>
      <c r="H190" s="257">
        <v>0</v>
      </c>
      <c r="I190" s="257">
        <v>0</v>
      </c>
      <c r="J190" s="257">
        <v>0</v>
      </c>
      <c r="K190" s="257">
        <v>0</v>
      </c>
      <c r="L190" s="15">
        <v>0</v>
      </c>
      <c r="M190" s="177">
        <f t="shared" si="16"/>
        <v>4</v>
      </c>
      <c r="N190" s="257">
        <v>0</v>
      </c>
      <c r="O190" s="257">
        <v>0</v>
      </c>
      <c r="P190" s="257">
        <v>0</v>
      </c>
      <c r="Q190" s="257">
        <v>0</v>
      </c>
      <c r="R190" s="257">
        <v>0</v>
      </c>
      <c r="S190" s="257">
        <v>0</v>
      </c>
      <c r="T190" s="257">
        <v>0</v>
      </c>
      <c r="U190" s="257">
        <v>0</v>
      </c>
      <c r="V190" s="257">
        <v>0</v>
      </c>
      <c r="W190" s="257">
        <v>0</v>
      </c>
      <c r="X190" s="257">
        <v>4</v>
      </c>
      <c r="Y190" s="15">
        <v>0</v>
      </c>
      <c r="Z190" s="12">
        <f t="shared" si="17"/>
        <v>0</v>
      </c>
      <c r="AA190" s="259">
        <v>0</v>
      </c>
      <c r="AB190" s="257">
        <v>0</v>
      </c>
      <c r="AC190" s="257">
        <v>0</v>
      </c>
      <c r="AD190" s="15">
        <v>0</v>
      </c>
      <c r="AE190" s="16">
        <v>0</v>
      </c>
      <c r="AF190" s="257">
        <v>0</v>
      </c>
      <c r="AG190" s="257">
        <v>0</v>
      </c>
      <c r="AH190" s="252">
        <v>0</v>
      </c>
      <c r="AI190" s="17">
        <f t="shared" si="19"/>
        <v>0</v>
      </c>
      <c r="AJ190" s="12">
        <f t="shared" si="18"/>
        <v>0</v>
      </c>
      <c r="AK190" s="259">
        <v>0</v>
      </c>
      <c r="AL190" s="257">
        <v>0</v>
      </c>
      <c r="AM190" s="78">
        <v>0</v>
      </c>
      <c r="AN190" s="14">
        <v>0</v>
      </c>
      <c r="AO190" s="257">
        <v>0</v>
      </c>
    </row>
    <row r="191" spans="1:41" ht="18.75">
      <c r="A191" s="197">
        <v>520382</v>
      </c>
      <c r="B191" s="178">
        <v>181</v>
      </c>
      <c r="C191" s="19" t="s">
        <v>227</v>
      </c>
      <c r="D191" s="12">
        <f t="shared" si="15"/>
        <v>0</v>
      </c>
      <c r="E191" s="259">
        <v>0</v>
      </c>
      <c r="F191" s="257">
        <v>0</v>
      </c>
      <c r="G191" s="257">
        <v>0</v>
      </c>
      <c r="H191" s="257">
        <v>0</v>
      </c>
      <c r="I191" s="257">
        <v>0</v>
      </c>
      <c r="J191" s="257">
        <v>0</v>
      </c>
      <c r="K191" s="257">
        <v>0</v>
      </c>
      <c r="L191" s="15">
        <v>0</v>
      </c>
      <c r="M191" s="177">
        <f t="shared" si="16"/>
        <v>0</v>
      </c>
      <c r="N191" s="257">
        <v>0</v>
      </c>
      <c r="O191" s="257">
        <v>0</v>
      </c>
      <c r="P191" s="257">
        <v>0</v>
      </c>
      <c r="Q191" s="257">
        <v>0</v>
      </c>
      <c r="R191" s="257">
        <v>0</v>
      </c>
      <c r="S191" s="257">
        <v>0</v>
      </c>
      <c r="T191" s="257">
        <v>0</v>
      </c>
      <c r="U191" s="257">
        <v>0</v>
      </c>
      <c r="V191" s="257">
        <v>0</v>
      </c>
      <c r="W191" s="257">
        <v>0</v>
      </c>
      <c r="X191" s="257">
        <v>0</v>
      </c>
      <c r="Y191" s="15">
        <v>0</v>
      </c>
      <c r="Z191" s="12">
        <f t="shared" si="17"/>
        <v>0</v>
      </c>
      <c r="AA191" s="259">
        <v>0</v>
      </c>
      <c r="AB191" s="257">
        <v>0</v>
      </c>
      <c r="AC191" s="257">
        <v>0</v>
      </c>
      <c r="AD191" s="15">
        <v>0</v>
      </c>
      <c r="AE191" s="16">
        <v>0</v>
      </c>
      <c r="AF191" s="257">
        <v>0</v>
      </c>
      <c r="AG191" s="257">
        <v>0</v>
      </c>
      <c r="AH191" s="252">
        <v>0</v>
      </c>
      <c r="AI191" s="17">
        <f t="shared" si="19"/>
        <v>0</v>
      </c>
      <c r="AJ191" s="12">
        <f t="shared" si="18"/>
        <v>12</v>
      </c>
      <c r="AK191" s="259">
        <v>0</v>
      </c>
      <c r="AL191" s="257">
        <v>0</v>
      </c>
      <c r="AM191" s="78">
        <v>12</v>
      </c>
      <c r="AN191" s="14">
        <v>0</v>
      </c>
      <c r="AO191" s="257">
        <v>0</v>
      </c>
    </row>
    <row r="192" spans="1:41" ht="18.75">
      <c r="A192" s="197">
        <v>520230</v>
      </c>
      <c r="B192" s="178">
        <v>182</v>
      </c>
      <c r="C192" s="19" t="s">
        <v>228</v>
      </c>
      <c r="D192" s="12">
        <f t="shared" si="15"/>
        <v>420</v>
      </c>
      <c r="E192" s="259">
        <v>0</v>
      </c>
      <c r="F192" s="257">
        <v>0</v>
      </c>
      <c r="G192" s="257">
        <v>0</v>
      </c>
      <c r="H192" s="257">
        <v>0</v>
      </c>
      <c r="I192" s="257">
        <v>0</v>
      </c>
      <c r="J192" s="257">
        <v>0</v>
      </c>
      <c r="K192" s="257">
        <v>0</v>
      </c>
      <c r="L192" s="15">
        <v>420</v>
      </c>
      <c r="M192" s="177">
        <f t="shared" si="16"/>
        <v>42</v>
      </c>
      <c r="N192" s="257">
        <v>0</v>
      </c>
      <c r="O192" s="257">
        <v>0</v>
      </c>
      <c r="P192" s="257">
        <v>0</v>
      </c>
      <c r="Q192" s="257">
        <v>0</v>
      </c>
      <c r="R192" s="257">
        <v>0</v>
      </c>
      <c r="S192" s="257">
        <v>0</v>
      </c>
      <c r="T192" s="257">
        <v>0</v>
      </c>
      <c r="U192" s="257">
        <v>0</v>
      </c>
      <c r="V192" s="257">
        <v>0</v>
      </c>
      <c r="W192" s="257">
        <v>0</v>
      </c>
      <c r="X192" s="257">
        <v>0</v>
      </c>
      <c r="Y192" s="15">
        <v>42</v>
      </c>
      <c r="Z192" s="12">
        <f t="shared" si="17"/>
        <v>1</v>
      </c>
      <c r="AA192" s="259">
        <v>0</v>
      </c>
      <c r="AB192" s="257">
        <v>1</v>
      </c>
      <c r="AC192" s="257">
        <v>0</v>
      </c>
      <c r="AD192" s="15">
        <v>0</v>
      </c>
      <c r="AE192" s="16">
        <v>0</v>
      </c>
      <c r="AF192" s="257">
        <v>0</v>
      </c>
      <c r="AG192" s="257">
        <v>0</v>
      </c>
      <c r="AH192" s="252">
        <v>0</v>
      </c>
      <c r="AI192" s="17">
        <f t="shared" si="19"/>
        <v>0</v>
      </c>
      <c r="AJ192" s="12">
        <f t="shared" si="18"/>
        <v>0</v>
      </c>
      <c r="AK192" s="259">
        <v>0</v>
      </c>
      <c r="AL192" s="257">
        <v>0</v>
      </c>
      <c r="AM192" s="78">
        <v>0</v>
      </c>
      <c r="AN192" s="14">
        <v>0</v>
      </c>
      <c r="AO192" s="257">
        <v>0</v>
      </c>
    </row>
    <row r="193" spans="1:41" ht="30">
      <c r="A193" s="197">
        <v>520220</v>
      </c>
      <c r="B193" s="178">
        <v>183</v>
      </c>
      <c r="C193" s="19" t="s">
        <v>229</v>
      </c>
      <c r="D193" s="12">
        <f t="shared" si="15"/>
        <v>0</v>
      </c>
      <c r="E193" s="259">
        <v>0</v>
      </c>
      <c r="F193" s="257">
        <v>0</v>
      </c>
      <c r="G193" s="257">
        <v>0</v>
      </c>
      <c r="H193" s="257">
        <v>0</v>
      </c>
      <c r="I193" s="257">
        <v>0</v>
      </c>
      <c r="J193" s="257">
        <v>0</v>
      </c>
      <c r="K193" s="257">
        <v>0</v>
      </c>
      <c r="L193" s="15">
        <v>0</v>
      </c>
      <c r="M193" s="177">
        <f t="shared" si="16"/>
        <v>0</v>
      </c>
      <c r="N193" s="257">
        <v>0</v>
      </c>
      <c r="O193" s="257">
        <v>0</v>
      </c>
      <c r="P193" s="257">
        <v>0</v>
      </c>
      <c r="Q193" s="257">
        <v>0</v>
      </c>
      <c r="R193" s="257">
        <v>0</v>
      </c>
      <c r="S193" s="257">
        <v>0</v>
      </c>
      <c r="T193" s="257">
        <v>0</v>
      </c>
      <c r="U193" s="257">
        <v>0</v>
      </c>
      <c r="V193" s="257">
        <v>0</v>
      </c>
      <c r="W193" s="257">
        <v>0</v>
      </c>
      <c r="X193" s="257">
        <v>0</v>
      </c>
      <c r="Y193" s="15">
        <v>0</v>
      </c>
      <c r="Z193" s="12">
        <f t="shared" si="17"/>
        <v>0</v>
      </c>
      <c r="AA193" s="259">
        <v>0</v>
      </c>
      <c r="AB193" s="257">
        <v>0</v>
      </c>
      <c r="AC193" s="257">
        <v>0</v>
      </c>
      <c r="AD193" s="15">
        <v>0</v>
      </c>
      <c r="AE193" s="16">
        <v>0</v>
      </c>
      <c r="AF193" s="257">
        <v>0</v>
      </c>
      <c r="AG193" s="257">
        <v>0</v>
      </c>
      <c r="AH193" s="252">
        <v>0</v>
      </c>
      <c r="AI193" s="17">
        <f t="shared" si="19"/>
        <v>0</v>
      </c>
      <c r="AJ193" s="12">
        <f t="shared" si="18"/>
        <v>0</v>
      </c>
      <c r="AK193" s="259">
        <v>0</v>
      </c>
      <c r="AL193" s="257">
        <v>0</v>
      </c>
      <c r="AM193" s="78">
        <v>0</v>
      </c>
      <c r="AN193" s="14">
        <v>0</v>
      </c>
      <c r="AO193" s="257">
        <v>0</v>
      </c>
    </row>
    <row r="194" spans="1:41" ht="18.75">
      <c r="A194" s="197">
        <v>520256</v>
      </c>
      <c r="B194" s="178">
        <v>184</v>
      </c>
      <c r="C194" s="19" t="s">
        <v>230</v>
      </c>
      <c r="D194" s="12">
        <f t="shared" si="15"/>
        <v>14</v>
      </c>
      <c r="E194" s="259">
        <v>0</v>
      </c>
      <c r="F194" s="257">
        <v>0</v>
      </c>
      <c r="G194" s="257">
        <v>0</v>
      </c>
      <c r="H194" s="257">
        <v>0</v>
      </c>
      <c r="I194" s="257">
        <v>0</v>
      </c>
      <c r="J194" s="257">
        <v>0</v>
      </c>
      <c r="K194" s="257">
        <v>0</v>
      </c>
      <c r="L194" s="15">
        <v>14</v>
      </c>
      <c r="M194" s="177">
        <f t="shared" si="16"/>
        <v>3</v>
      </c>
      <c r="N194" s="257">
        <v>0</v>
      </c>
      <c r="O194" s="257">
        <v>0</v>
      </c>
      <c r="P194" s="257">
        <v>0</v>
      </c>
      <c r="Q194" s="257">
        <v>0</v>
      </c>
      <c r="R194" s="257">
        <v>0</v>
      </c>
      <c r="S194" s="257">
        <v>0</v>
      </c>
      <c r="T194" s="257">
        <v>0</v>
      </c>
      <c r="U194" s="257">
        <v>0</v>
      </c>
      <c r="V194" s="257">
        <v>0</v>
      </c>
      <c r="W194" s="257">
        <v>0</v>
      </c>
      <c r="X194" s="257">
        <v>0</v>
      </c>
      <c r="Y194" s="15">
        <v>3</v>
      </c>
      <c r="Z194" s="12">
        <f t="shared" si="17"/>
        <v>2</v>
      </c>
      <c r="AA194" s="259">
        <v>0</v>
      </c>
      <c r="AB194" s="257">
        <v>2</v>
      </c>
      <c r="AC194" s="257">
        <v>0</v>
      </c>
      <c r="AD194" s="15">
        <v>0</v>
      </c>
      <c r="AE194" s="16">
        <v>0</v>
      </c>
      <c r="AF194" s="257">
        <v>0</v>
      </c>
      <c r="AG194" s="257">
        <v>0</v>
      </c>
      <c r="AH194" s="252">
        <v>0</v>
      </c>
      <c r="AI194" s="17">
        <f t="shared" si="19"/>
        <v>0</v>
      </c>
      <c r="AJ194" s="12">
        <f t="shared" si="18"/>
        <v>0</v>
      </c>
      <c r="AK194" s="259">
        <v>0</v>
      </c>
      <c r="AL194" s="257">
        <v>0</v>
      </c>
      <c r="AM194" s="78">
        <v>0</v>
      </c>
      <c r="AN194" s="14">
        <v>0</v>
      </c>
      <c r="AO194" s="257">
        <v>0</v>
      </c>
    </row>
    <row r="195" spans="1:41" ht="30">
      <c r="A195" s="197">
        <v>520227</v>
      </c>
      <c r="B195" s="178">
        <v>185</v>
      </c>
      <c r="C195" s="19" t="s">
        <v>231</v>
      </c>
      <c r="D195" s="12">
        <f t="shared" si="15"/>
        <v>2</v>
      </c>
      <c r="E195" s="259">
        <v>2</v>
      </c>
      <c r="F195" s="257">
        <v>0</v>
      </c>
      <c r="G195" s="257">
        <v>0</v>
      </c>
      <c r="H195" s="257">
        <v>0</v>
      </c>
      <c r="I195" s="257">
        <v>0</v>
      </c>
      <c r="J195" s="257">
        <v>0</v>
      </c>
      <c r="K195" s="257">
        <v>0</v>
      </c>
      <c r="L195" s="15">
        <v>0</v>
      </c>
      <c r="M195" s="177">
        <f t="shared" si="16"/>
        <v>18</v>
      </c>
      <c r="N195" s="257">
        <v>18</v>
      </c>
      <c r="O195" s="257">
        <v>0</v>
      </c>
      <c r="P195" s="257">
        <v>1</v>
      </c>
      <c r="Q195" s="257">
        <v>0</v>
      </c>
      <c r="R195" s="257">
        <v>0</v>
      </c>
      <c r="S195" s="257">
        <v>0</v>
      </c>
      <c r="T195" s="257">
        <v>0</v>
      </c>
      <c r="U195" s="257">
        <v>0</v>
      </c>
      <c r="V195" s="257">
        <v>0</v>
      </c>
      <c r="W195" s="257">
        <v>0</v>
      </c>
      <c r="X195" s="257">
        <v>0</v>
      </c>
      <c r="Y195" s="15">
        <v>0</v>
      </c>
      <c r="Z195" s="12">
        <f t="shared" si="17"/>
        <v>0</v>
      </c>
      <c r="AA195" s="259">
        <v>0</v>
      </c>
      <c r="AB195" s="257">
        <v>0</v>
      </c>
      <c r="AC195" s="257">
        <v>0</v>
      </c>
      <c r="AD195" s="15">
        <v>0</v>
      </c>
      <c r="AE195" s="16">
        <v>0</v>
      </c>
      <c r="AF195" s="257">
        <v>0</v>
      </c>
      <c r="AG195" s="257">
        <v>0</v>
      </c>
      <c r="AH195" s="252">
        <v>0</v>
      </c>
      <c r="AI195" s="17">
        <f t="shared" si="19"/>
        <v>0</v>
      </c>
      <c r="AJ195" s="12">
        <f t="shared" si="18"/>
        <v>0</v>
      </c>
      <c r="AK195" s="259">
        <v>0</v>
      </c>
      <c r="AL195" s="257">
        <v>0</v>
      </c>
      <c r="AM195" s="78">
        <v>0</v>
      </c>
      <c r="AN195" s="14">
        <v>0</v>
      </c>
      <c r="AO195" s="257">
        <v>0</v>
      </c>
    </row>
    <row r="196" spans="1:41" ht="18.75">
      <c r="A196" s="197">
        <v>520307</v>
      </c>
      <c r="B196" s="178">
        <v>186</v>
      </c>
      <c r="C196" s="19" t="s">
        <v>232</v>
      </c>
      <c r="D196" s="12">
        <f t="shared" si="15"/>
        <v>50</v>
      </c>
      <c r="E196" s="259">
        <v>0</v>
      </c>
      <c r="F196" s="257">
        <v>0</v>
      </c>
      <c r="G196" s="257">
        <v>0</v>
      </c>
      <c r="H196" s="257">
        <v>0</v>
      </c>
      <c r="I196" s="257">
        <v>0</v>
      </c>
      <c r="J196" s="257">
        <v>0</v>
      </c>
      <c r="K196" s="257">
        <v>0</v>
      </c>
      <c r="L196" s="15">
        <v>50</v>
      </c>
      <c r="M196" s="177">
        <f t="shared" si="16"/>
        <v>22</v>
      </c>
      <c r="N196" s="257">
        <v>0</v>
      </c>
      <c r="O196" s="257">
        <v>0</v>
      </c>
      <c r="P196" s="257">
        <v>0</v>
      </c>
      <c r="Q196" s="257">
        <v>0</v>
      </c>
      <c r="R196" s="257">
        <v>0</v>
      </c>
      <c r="S196" s="257">
        <v>0</v>
      </c>
      <c r="T196" s="257">
        <v>0</v>
      </c>
      <c r="U196" s="257">
        <v>0</v>
      </c>
      <c r="V196" s="257">
        <v>0</v>
      </c>
      <c r="W196" s="257">
        <v>0</v>
      </c>
      <c r="X196" s="257">
        <v>0</v>
      </c>
      <c r="Y196" s="15">
        <v>22</v>
      </c>
      <c r="Z196" s="12">
        <f t="shared" si="17"/>
        <v>0</v>
      </c>
      <c r="AA196" s="259">
        <v>0</v>
      </c>
      <c r="AB196" s="257">
        <v>0</v>
      </c>
      <c r="AC196" s="257">
        <v>0</v>
      </c>
      <c r="AD196" s="15">
        <v>0</v>
      </c>
      <c r="AE196" s="16">
        <v>0</v>
      </c>
      <c r="AF196" s="257">
        <v>0</v>
      </c>
      <c r="AG196" s="257">
        <v>0</v>
      </c>
      <c r="AH196" s="252">
        <v>0</v>
      </c>
      <c r="AI196" s="17">
        <f t="shared" si="19"/>
        <v>0</v>
      </c>
      <c r="AJ196" s="12">
        <f t="shared" si="18"/>
        <v>0</v>
      </c>
      <c r="AK196" s="259">
        <v>0</v>
      </c>
      <c r="AL196" s="257">
        <v>0</v>
      </c>
      <c r="AM196" s="78">
        <v>0</v>
      </c>
      <c r="AN196" s="14">
        <v>0</v>
      </c>
      <c r="AO196" s="257">
        <v>0</v>
      </c>
    </row>
    <row r="197" spans="1:41" ht="18.75">
      <c r="A197" s="197">
        <v>520280</v>
      </c>
      <c r="B197" s="178">
        <v>187</v>
      </c>
      <c r="C197" s="19" t="s">
        <v>233</v>
      </c>
      <c r="D197" s="12">
        <f t="shared" si="15"/>
        <v>49</v>
      </c>
      <c r="E197" s="259">
        <v>0</v>
      </c>
      <c r="F197" s="257">
        <v>0</v>
      </c>
      <c r="G197" s="257">
        <v>0</v>
      </c>
      <c r="H197" s="257">
        <v>0</v>
      </c>
      <c r="I197" s="257">
        <v>0</v>
      </c>
      <c r="J197" s="257">
        <v>0</v>
      </c>
      <c r="K197" s="257">
        <v>0</v>
      </c>
      <c r="L197" s="15">
        <v>49</v>
      </c>
      <c r="M197" s="177">
        <f t="shared" si="16"/>
        <v>87</v>
      </c>
      <c r="N197" s="257">
        <v>0</v>
      </c>
      <c r="O197" s="257">
        <v>0</v>
      </c>
      <c r="P197" s="257">
        <v>0</v>
      </c>
      <c r="Q197" s="257">
        <v>0</v>
      </c>
      <c r="R197" s="257">
        <v>0</v>
      </c>
      <c r="S197" s="257">
        <v>0</v>
      </c>
      <c r="T197" s="257">
        <v>0</v>
      </c>
      <c r="U197" s="257">
        <v>0</v>
      </c>
      <c r="V197" s="257">
        <v>0</v>
      </c>
      <c r="W197" s="257">
        <v>0</v>
      </c>
      <c r="X197" s="257">
        <v>0</v>
      </c>
      <c r="Y197" s="15">
        <v>87</v>
      </c>
      <c r="Z197" s="12">
        <f t="shared" si="17"/>
        <v>0</v>
      </c>
      <c r="AA197" s="259">
        <v>0</v>
      </c>
      <c r="AB197" s="257">
        <v>0</v>
      </c>
      <c r="AC197" s="257">
        <v>0</v>
      </c>
      <c r="AD197" s="15">
        <v>0</v>
      </c>
      <c r="AE197" s="16">
        <v>0</v>
      </c>
      <c r="AF197" s="257">
        <v>0</v>
      </c>
      <c r="AG197" s="257">
        <v>0</v>
      </c>
      <c r="AH197" s="252">
        <v>0</v>
      </c>
      <c r="AI197" s="17">
        <f t="shared" si="19"/>
        <v>0</v>
      </c>
      <c r="AJ197" s="12">
        <f t="shared" si="18"/>
        <v>0</v>
      </c>
      <c r="AK197" s="259">
        <v>0</v>
      </c>
      <c r="AL197" s="257">
        <v>0</v>
      </c>
      <c r="AM197" s="78">
        <v>0</v>
      </c>
      <c r="AN197" s="14">
        <v>0</v>
      </c>
      <c r="AO197" s="257">
        <v>0</v>
      </c>
    </row>
    <row r="198" spans="1:41" ht="18.75">
      <c r="A198" s="197">
        <v>520262</v>
      </c>
      <c r="B198" s="178">
        <v>188</v>
      </c>
      <c r="C198" s="19" t="s">
        <v>234</v>
      </c>
      <c r="D198" s="12">
        <f t="shared" si="15"/>
        <v>181</v>
      </c>
      <c r="E198" s="259">
        <v>0</v>
      </c>
      <c r="F198" s="257">
        <v>0</v>
      </c>
      <c r="G198" s="257">
        <v>0</v>
      </c>
      <c r="H198" s="257">
        <v>0</v>
      </c>
      <c r="I198" s="257">
        <v>0</v>
      </c>
      <c r="J198" s="257">
        <v>0</v>
      </c>
      <c r="K198" s="257">
        <v>0</v>
      </c>
      <c r="L198" s="15">
        <v>181</v>
      </c>
      <c r="M198" s="177">
        <f t="shared" si="16"/>
        <v>208</v>
      </c>
      <c r="N198" s="257">
        <v>0</v>
      </c>
      <c r="O198" s="257">
        <v>0</v>
      </c>
      <c r="P198" s="257">
        <v>0</v>
      </c>
      <c r="Q198" s="257">
        <v>0</v>
      </c>
      <c r="R198" s="257">
        <v>0</v>
      </c>
      <c r="S198" s="257">
        <v>0</v>
      </c>
      <c r="T198" s="257">
        <v>0</v>
      </c>
      <c r="U198" s="257">
        <v>0</v>
      </c>
      <c r="V198" s="257">
        <v>0</v>
      </c>
      <c r="W198" s="257">
        <v>0</v>
      </c>
      <c r="X198" s="257">
        <v>0</v>
      </c>
      <c r="Y198" s="15">
        <v>208</v>
      </c>
      <c r="Z198" s="12">
        <f t="shared" si="17"/>
        <v>1</v>
      </c>
      <c r="AA198" s="259">
        <v>0</v>
      </c>
      <c r="AB198" s="257">
        <v>1</v>
      </c>
      <c r="AC198" s="257">
        <v>0</v>
      </c>
      <c r="AD198" s="15">
        <v>0</v>
      </c>
      <c r="AE198" s="16">
        <v>0</v>
      </c>
      <c r="AF198" s="257">
        <v>0</v>
      </c>
      <c r="AG198" s="257">
        <v>0</v>
      </c>
      <c r="AH198" s="252">
        <v>0</v>
      </c>
      <c r="AI198" s="17">
        <f t="shared" si="19"/>
        <v>0</v>
      </c>
      <c r="AJ198" s="12">
        <f t="shared" si="18"/>
        <v>0</v>
      </c>
      <c r="AK198" s="259">
        <v>0</v>
      </c>
      <c r="AL198" s="257">
        <v>0</v>
      </c>
      <c r="AM198" s="78">
        <v>0</v>
      </c>
      <c r="AN198" s="14">
        <v>0</v>
      </c>
      <c r="AO198" s="257">
        <v>0</v>
      </c>
    </row>
    <row r="199" spans="1:41" ht="18.75">
      <c r="A199" s="197">
        <v>520233</v>
      </c>
      <c r="B199" s="178">
        <v>189</v>
      </c>
      <c r="C199" s="19" t="s">
        <v>235</v>
      </c>
      <c r="D199" s="12">
        <f t="shared" si="15"/>
        <v>1240</v>
      </c>
      <c r="E199" s="259">
        <v>0</v>
      </c>
      <c r="F199" s="257">
        <v>0</v>
      </c>
      <c r="G199" s="257">
        <v>0</v>
      </c>
      <c r="H199" s="257">
        <v>0</v>
      </c>
      <c r="I199" s="257">
        <v>0</v>
      </c>
      <c r="J199" s="257">
        <v>0</v>
      </c>
      <c r="K199" s="257">
        <v>0</v>
      </c>
      <c r="L199" s="15">
        <v>1240</v>
      </c>
      <c r="M199" s="177">
        <f t="shared" si="16"/>
        <v>731</v>
      </c>
      <c r="N199" s="257">
        <v>0</v>
      </c>
      <c r="O199" s="257">
        <v>0</v>
      </c>
      <c r="P199" s="257">
        <v>0</v>
      </c>
      <c r="Q199" s="257">
        <v>0</v>
      </c>
      <c r="R199" s="257">
        <v>0</v>
      </c>
      <c r="S199" s="257">
        <v>0</v>
      </c>
      <c r="T199" s="257">
        <v>0</v>
      </c>
      <c r="U199" s="257">
        <v>0</v>
      </c>
      <c r="V199" s="257">
        <v>0</v>
      </c>
      <c r="W199" s="257">
        <v>0</v>
      </c>
      <c r="X199" s="257">
        <v>0</v>
      </c>
      <c r="Y199" s="15">
        <v>731</v>
      </c>
      <c r="Z199" s="12">
        <f t="shared" si="17"/>
        <v>2</v>
      </c>
      <c r="AA199" s="259">
        <v>0</v>
      </c>
      <c r="AB199" s="257">
        <v>2</v>
      </c>
      <c r="AC199" s="257">
        <v>0</v>
      </c>
      <c r="AD199" s="15">
        <v>0</v>
      </c>
      <c r="AE199" s="16">
        <v>0</v>
      </c>
      <c r="AF199" s="257">
        <v>0</v>
      </c>
      <c r="AG199" s="257">
        <v>0</v>
      </c>
      <c r="AH199" s="252">
        <v>0</v>
      </c>
      <c r="AI199" s="17">
        <f t="shared" si="19"/>
        <v>0</v>
      </c>
      <c r="AJ199" s="12">
        <f t="shared" si="18"/>
        <v>0</v>
      </c>
      <c r="AK199" s="259">
        <v>0</v>
      </c>
      <c r="AL199" s="257">
        <v>0</v>
      </c>
      <c r="AM199" s="78">
        <v>0</v>
      </c>
      <c r="AN199" s="14">
        <v>0</v>
      </c>
      <c r="AO199" s="257">
        <v>0</v>
      </c>
    </row>
    <row r="200" spans="1:41" ht="18.75">
      <c r="A200" s="197">
        <v>520301</v>
      </c>
      <c r="B200" s="178">
        <v>190</v>
      </c>
      <c r="C200" s="19" t="s">
        <v>236</v>
      </c>
      <c r="D200" s="12">
        <f t="shared" si="15"/>
        <v>26</v>
      </c>
      <c r="E200" s="259">
        <v>0</v>
      </c>
      <c r="F200" s="257">
        <v>0</v>
      </c>
      <c r="G200" s="257">
        <v>0</v>
      </c>
      <c r="H200" s="257">
        <v>0</v>
      </c>
      <c r="I200" s="257">
        <v>0</v>
      </c>
      <c r="J200" s="257">
        <v>0</v>
      </c>
      <c r="K200" s="257">
        <v>0</v>
      </c>
      <c r="L200" s="15">
        <v>26</v>
      </c>
      <c r="M200" s="177">
        <f t="shared" si="16"/>
        <v>249</v>
      </c>
      <c r="N200" s="257">
        <v>0</v>
      </c>
      <c r="O200" s="257">
        <v>0</v>
      </c>
      <c r="P200" s="257">
        <v>0</v>
      </c>
      <c r="Q200" s="257">
        <v>0</v>
      </c>
      <c r="R200" s="257">
        <v>0</v>
      </c>
      <c r="S200" s="257">
        <v>0</v>
      </c>
      <c r="T200" s="257">
        <v>0</v>
      </c>
      <c r="U200" s="257">
        <v>0</v>
      </c>
      <c r="V200" s="257">
        <v>0</v>
      </c>
      <c r="W200" s="257">
        <v>0</v>
      </c>
      <c r="X200" s="257">
        <v>0</v>
      </c>
      <c r="Y200" s="15">
        <v>249</v>
      </c>
      <c r="Z200" s="12">
        <f t="shared" si="17"/>
        <v>0</v>
      </c>
      <c r="AA200" s="259">
        <v>0</v>
      </c>
      <c r="AB200" s="257">
        <v>0</v>
      </c>
      <c r="AC200" s="257">
        <v>0</v>
      </c>
      <c r="AD200" s="15">
        <v>0</v>
      </c>
      <c r="AE200" s="16">
        <v>0</v>
      </c>
      <c r="AF200" s="257">
        <v>0</v>
      </c>
      <c r="AG200" s="257">
        <v>0</v>
      </c>
      <c r="AH200" s="252">
        <v>0</v>
      </c>
      <c r="AI200" s="17">
        <f t="shared" si="19"/>
        <v>0</v>
      </c>
      <c r="AJ200" s="12">
        <f t="shared" si="18"/>
        <v>0</v>
      </c>
      <c r="AK200" s="259">
        <v>0</v>
      </c>
      <c r="AL200" s="257">
        <v>0</v>
      </c>
      <c r="AM200" s="78">
        <v>0</v>
      </c>
      <c r="AN200" s="14">
        <v>0</v>
      </c>
      <c r="AO200" s="257">
        <v>0</v>
      </c>
    </row>
    <row r="201" spans="1:41" ht="18.75">
      <c r="A201" s="197">
        <v>520255</v>
      </c>
      <c r="B201" s="178">
        <v>191</v>
      </c>
      <c r="C201" s="19" t="s">
        <v>237</v>
      </c>
      <c r="D201" s="12">
        <f t="shared" ref="D201:D259" si="20">E201+H201+J201+K201+L201</f>
        <v>1067</v>
      </c>
      <c r="E201" s="259">
        <v>0</v>
      </c>
      <c r="F201" s="257">
        <v>0</v>
      </c>
      <c r="G201" s="257">
        <v>0</v>
      </c>
      <c r="H201" s="257">
        <v>0</v>
      </c>
      <c r="I201" s="257">
        <v>0</v>
      </c>
      <c r="J201" s="257">
        <v>0</v>
      </c>
      <c r="K201" s="257">
        <v>0</v>
      </c>
      <c r="L201" s="15">
        <v>1067</v>
      </c>
      <c r="M201" s="177">
        <f t="shared" ref="M201:M259" si="21">N201+X201+Y201</f>
        <v>839</v>
      </c>
      <c r="N201" s="257">
        <v>0</v>
      </c>
      <c r="O201" s="257">
        <v>0</v>
      </c>
      <c r="P201" s="257">
        <v>0</v>
      </c>
      <c r="Q201" s="257">
        <v>0</v>
      </c>
      <c r="R201" s="257">
        <v>0</v>
      </c>
      <c r="S201" s="257">
        <v>0</v>
      </c>
      <c r="T201" s="257">
        <v>0</v>
      </c>
      <c r="U201" s="257">
        <v>0</v>
      </c>
      <c r="V201" s="257">
        <v>0</v>
      </c>
      <c r="W201" s="257">
        <v>0</v>
      </c>
      <c r="X201" s="257">
        <v>0</v>
      </c>
      <c r="Y201" s="15">
        <v>839</v>
      </c>
      <c r="Z201" s="12">
        <f t="shared" ref="Z201:Z258" si="22">AA201+AB201+AC201+AD201</f>
        <v>3</v>
      </c>
      <c r="AA201" s="259">
        <v>0</v>
      </c>
      <c r="AB201" s="257">
        <v>3</v>
      </c>
      <c r="AC201" s="257">
        <v>0</v>
      </c>
      <c r="AD201" s="15">
        <v>0</v>
      </c>
      <c r="AE201" s="16">
        <v>0</v>
      </c>
      <c r="AF201" s="257">
        <v>0</v>
      </c>
      <c r="AG201" s="257">
        <v>0</v>
      </c>
      <c r="AH201" s="252">
        <v>0</v>
      </c>
      <c r="AI201" s="17">
        <f t="shared" si="19"/>
        <v>0</v>
      </c>
      <c r="AJ201" s="12">
        <f t="shared" ref="AJ201:AJ259" si="23">AK201+AM201</f>
        <v>0</v>
      </c>
      <c r="AK201" s="259">
        <v>0</v>
      </c>
      <c r="AL201" s="257">
        <v>0</v>
      </c>
      <c r="AM201" s="78">
        <v>0</v>
      </c>
      <c r="AN201" s="14">
        <v>0</v>
      </c>
      <c r="AO201" s="257">
        <v>0</v>
      </c>
    </row>
    <row r="202" spans="1:41" ht="18.75">
      <c r="A202" s="197">
        <v>520236</v>
      </c>
      <c r="B202" s="178">
        <v>192</v>
      </c>
      <c r="C202" s="19" t="s">
        <v>238</v>
      </c>
      <c r="D202" s="12">
        <f t="shared" si="20"/>
        <v>133</v>
      </c>
      <c r="E202" s="259">
        <v>0</v>
      </c>
      <c r="F202" s="257">
        <v>0</v>
      </c>
      <c r="G202" s="257">
        <v>0</v>
      </c>
      <c r="H202" s="257">
        <v>0</v>
      </c>
      <c r="I202" s="257">
        <v>0</v>
      </c>
      <c r="J202" s="257">
        <v>0</v>
      </c>
      <c r="K202" s="257">
        <v>0</v>
      </c>
      <c r="L202" s="15">
        <v>133</v>
      </c>
      <c r="M202" s="177">
        <f t="shared" si="21"/>
        <v>12</v>
      </c>
      <c r="N202" s="257">
        <v>0</v>
      </c>
      <c r="O202" s="257">
        <v>0</v>
      </c>
      <c r="P202" s="257">
        <v>0</v>
      </c>
      <c r="Q202" s="257">
        <v>0</v>
      </c>
      <c r="R202" s="257">
        <v>0</v>
      </c>
      <c r="S202" s="257">
        <v>0</v>
      </c>
      <c r="T202" s="257">
        <v>0</v>
      </c>
      <c r="U202" s="257">
        <v>0</v>
      </c>
      <c r="V202" s="257">
        <v>0</v>
      </c>
      <c r="W202" s="257">
        <v>0</v>
      </c>
      <c r="X202" s="257">
        <v>0</v>
      </c>
      <c r="Y202" s="15">
        <v>12</v>
      </c>
      <c r="Z202" s="12">
        <f t="shared" si="22"/>
        <v>2</v>
      </c>
      <c r="AA202" s="259">
        <v>0</v>
      </c>
      <c r="AB202" s="257">
        <v>2</v>
      </c>
      <c r="AC202" s="257">
        <v>0</v>
      </c>
      <c r="AD202" s="15">
        <v>0</v>
      </c>
      <c r="AE202" s="16">
        <v>0</v>
      </c>
      <c r="AF202" s="257">
        <v>0</v>
      </c>
      <c r="AG202" s="257">
        <v>0</v>
      </c>
      <c r="AH202" s="252">
        <v>0</v>
      </c>
      <c r="AI202" s="17">
        <f t="shared" ref="AI202:AI258" si="24">AE202+AH202</f>
        <v>0</v>
      </c>
      <c r="AJ202" s="12">
        <f t="shared" si="23"/>
        <v>0</v>
      </c>
      <c r="AK202" s="259">
        <v>0</v>
      </c>
      <c r="AL202" s="257">
        <v>0</v>
      </c>
      <c r="AM202" s="78">
        <v>0</v>
      </c>
      <c r="AN202" s="14">
        <v>0</v>
      </c>
      <c r="AO202" s="257">
        <v>0</v>
      </c>
    </row>
    <row r="203" spans="1:41" ht="30">
      <c r="A203" s="197">
        <v>520323</v>
      </c>
      <c r="B203" s="178">
        <v>193</v>
      </c>
      <c r="C203" s="19" t="s">
        <v>239</v>
      </c>
      <c r="D203" s="12">
        <f t="shared" si="20"/>
        <v>7</v>
      </c>
      <c r="E203" s="259">
        <v>0</v>
      </c>
      <c r="F203" s="257">
        <v>0</v>
      </c>
      <c r="G203" s="257">
        <v>0</v>
      </c>
      <c r="H203" s="257">
        <v>0</v>
      </c>
      <c r="I203" s="257">
        <v>0</v>
      </c>
      <c r="J203" s="257">
        <v>0</v>
      </c>
      <c r="K203" s="257">
        <v>0</v>
      </c>
      <c r="L203" s="15">
        <v>7</v>
      </c>
      <c r="M203" s="177">
        <f t="shared" si="21"/>
        <v>7</v>
      </c>
      <c r="N203" s="257">
        <v>0</v>
      </c>
      <c r="O203" s="257">
        <v>0</v>
      </c>
      <c r="P203" s="257">
        <v>0</v>
      </c>
      <c r="Q203" s="257">
        <v>0</v>
      </c>
      <c r="R203" s="257">
        <v>0</v>
      </c>
      <c r="S203" s="257">
        <v>0</v>
      </c>
      <c r="T203" s="257">
        <v>0</v>
      </c>
      <c r="U203" s="257">
        <v>0</v>
      </c>
      <c r="V203" s="257">
        <v>0</v>
      </c>
      <c r="W203" s="257">
        <v>0</v>
      </c>
      <c r="X203" s="257">
        <v>0</v>
      </c>
      <c r="Y203" s="15">
        <v>7</v>
      </c>
      <c r="Z203" s="12">
        <f t="shared" si="22"/>
        <v>1</v>
      </c>
      <c r="AA203" s="259">
        <v>0</v>
      </c>
      <c r="AB203" s="257">
        <v>1</v>
      </c>
      <c r="AC203" s="257">
        <v>0</v>
      </c>
      <c r="AD203" s="15">
        <v>0</v>
      </c>
      <c r="AE203" s="16">
        <v>0</v>
      </c>
      <c r="AF203" s="257">
        <v>0</v>
      </c>
      <c r="AG203" s="257">
        <v>0</v>
      </c>
      <c r="AH203" s="252">
        <v>0</v>
      </c>
      <c r="AI203" s="17">
        <f t="shared" si="24"/>
        <v>0</v>
      </c>
      <c r="AJ203" s="12">
        <f t="shared" si="23"/>
        <v>0</v>
      </c>
      <c r="AK203" s="259">
        <v>0</v>
      </c>
      <c r="AL203" s="257">
        <v>0</v>
      </c>
      <c r="AM203" s="78">
        <v>0</v>
      </c>
      <c r="AN203" s="14">
        <v>0</v>
      </c>
      <c r="AO203" s="257">
        <v>0</v>
      </c>
    </row>
    <row r="204" spans="1:41" ht="18.75">
      <c r="A204" s="197">
        <v>520232</v>
      </c>
      <c r="B204" s="178">
        <v>194</v>
      </c>
      <c r="C204" s="19" t="s">
        <v>240</v>
      </c>
      <c r="D204" s="12">
        <f t="shared" si="20"/>
        <v>286</v>
      </c>
      <c r="E204" s="259">
        <v>0</v>
      </c>
      <c r="F204" s="257">
        <v>0</v>
      </c>
      <c r="G204" s="257">
        <v>0</v>
      </c>
      <c r="H204" s="257">
        <v>0</v>
      </c>
      <c r="I204" s="257">
        <v>0</v>
      </c>
      <c r="J204" s="257">
        <v>0</v>
      </c>
      <c r="K204" s="257">
        <v>0</v>
      </c>
      <c r="L204" s="15">
        <v>286</v>
      </c>
      <c r="M204" s="177">
        <f t="shared" si="21"/>
        <v>1510</v>
      </c>
      <c r="N204" s="257">
        <v>0</v>
      </c>
      <c r="O204" s="257">
        <v>0</v>
      </c>
      <c r="P204" s="257">
        <v>0</v>
      </c>
      <c r="Q204" s="257">
        <v>0</v>
      </c>
      <c r="R204" s="257">
        <v>0</v>
      </c>
      <c r="S204" s="257">
        <v>0</v>
      </c>
      <c r="T204" s="257">
        <v>0</v>
      </c>
      <c r="U204" s="257">
        <v>0</v>
      </c>
      <c r="V204" s="257">
        <v>0</v>
      </c>
      <c r="W204" s="257">
        <v>0</v>
      </c>
      <c r="X204" s="257">
        <v>0</v>
      </c>
      <c r="Y204" s="15">
        <v>1510</v>
      </c>
      <c r="Z204" s="12">
        <f t="shared" si="22"/>
        <v>1</v>
      </c>
      <c r="AA204" s="259">
        <v>0</v>
      </c>
      <c r="AB204" s="257">
        <v>1</v>
      </c>
      <c r="AC204" s="257">
        <v>0</v>
      </c>
      <c r="AD204" s="15">
        <v>0</v>
      </c>
      <c r="AE204" s="16">
        <v>0</v>
      </c>
      <c r="AF204" s="257">
        <v>0</v>
      </c>
      <c r="AG204" s="257">
        <v>0</v>
      </c>
      <c r="AH204" s="252">
        <v>0</v>
      </c>
      <c r="AI204" s="17">
        <f t="shared" si="24"/>
        <v>0</v>
      </c>
      <c r="AJ204" s="12">
        <f t="shared" si="23"/>
        <v>0</v>
      </c>
      <c r="AK204" s="259">
        <v>0</v>
      </c>
      <c r="AL204" s="257">
        <v>0</v>
      </c>
      <c r="AM204" s="78">
        <v>0</v>
      </c>
      <c r="AN204" s="14">
        <v>0</v>
      </c>
      <c r="AO204" s="257">
        <v>0</v>
      </c>
    </row>
    <row r="205" spans="1:41" ht="18.75">
      <c r="A205" s="197">
        <v>520401</v>
      </c>
      <c r="B205" s="178">
        <v>195</v>
      </c>
      <c r="C205" s="19" t="s">
        <v>241</v>
      </c>
      <c r="D205" s="12">
        <f t="shared" si="20"/>
        <v>57</v>
      </c>
      <c r="E205" s="259">
        <v>57</v>
      </c>
      <c r="F205" s="257">
        <v>0</v>
      </c>
      <c r="G205" s="257">
        <v>0</v>
      </c>
      <c r="H205" s="257">
        <v>0</v>
      </c>
      <c r="I205" s="257">
        <v>0</v>
      </c>
      <c r="J205" s="257">
        <v>0</v>
      </c>
      <c r="K205" s="257">
        <v>0</v>
      </c>
      <c r="L205" s="15">
        <v>0</v>
      </c>
      <c r="M205" s="177">
        <f t="shared" si="21"/>
        <v>60</v>
      </c>
      <c r="N205" s="257">
        <v>60</v>
      </c>
      <c r="O205" s="257">
        <v>0</v>
      </c>
      <c r="P205" s="257">
        <v>0</v>
      </c>
      <c r="Q205" s="257">
        <v>0</v>
      </c>
      <c r="R205" s="257">
        <v>0</v>
      </c>
      <c r="S205" s="257">
        <v>0</v>
      </c>
      <c r="T205" s="257">
        <v>0</v>
      </c>
      <c r="U205" s="257">
        <v>0</v>
      </c>
      <c r="V205" s="257">
        <v>0</v>
      </c>
      <c r="W205" s="257">
        <v>0</v>
      </c>
      <c r="X205" s="257">
        <v>0</v>
      </c>
      <c r="Y205" s="15">
        <v>0</v>
      </c>
      <c r="Z205" s="12">
        <f t="shared" si="22"/>
        <v>0</v>
      </c>
      <c r="AA205" s="259">
        <v>0</v>
      </c>
      <c r="AB205" s="257">
        <v>0</v>
      </c>
      <c r="AC205" s="257">
        <v>0</v>
      </c>
      <c r="AD205" s="15">
        <v>0</v>
      </c>
      <c r="AE205" s="16">
        <v>0</v>
      </c>
      <c r="AF205" s="257">
        <v>0</v>
      </c>
      <c r="AG205" s="257">
        <v>0</v>
      </c>
      <c r="AH205" s="252">
        <v>0</v>
      </c>
      <c r="AI205" s="17">
        <f t="shared" si="24"/>
        <v>0</v>
      </c>
      <c r="AJ205" s="12">
        <f t="shared" si="23"/>
        <v>0</v>
      </c>
      <c r="AK205" s="259">
        <v>0</v>
      </c>
      <c r="AL205" s="257">
        <v>0</v>
      </c>
      <c r="AM205" s="78">
        <v>0</v>
      </c>
      <c r="AN205" s="14">
        <v>0</v>
      </c>
      <c r="AO205" s="257">
        <v>0</v>
      </c>
    </row>
    <row r="206" spans="1:41" ht="18.75">
      <c r="A206" s="197">
        <v>520247</v>
      </c>
      <c r="B206" s="178">
        <v>196</v>
      </c>
      <c r="C206" s="19" t="s">
        <v>242</v>
      </c>
      <c r="D206" s="12">
        <f t="shared" si="20"/>
        <v>286</v>
      </c>
      <c r="E206" s="259">
        <v>0</v>
      </c>
      <c r="F206" s="257">
        <v>0</v>
      </c>
      <c r="G206" s="257">
        <v>0</v>
      </c>
      <c r="H206" s="257">
        <v>0</v>
      </c>
      <c r="I206" s="257">
        <v>0</v>
      </c>
      <c r="J206" s="257">
        <v>0</v>
      </c>
      <c r="K206" s="257">
        <v>0</v>
      </c>
      <c r="L206" s="15">
        <v>286</v>
      </c>
      <c r="M206" s="177">
        <f t="shared" si="21"/>
        <v>215</v>
      </c>
      <c r="N206" s="257">
        <v>0</v>
      </c>
      <c r="O206" s="257">
        <v>0</v>
      </c>
      <c r="P206" s="257">
        <v>0</v>
      </c>
      <c r="Q206" s="257">
        <v>0</v>
      </c>
      <c r="R206" s="257">
        <v>0</v>
      </c>
      <c r="S206" s="257">
        <v>0</v>
      </c>
      <c r="T206" s="257">
        <v>0</v>
      </c>
      <c r="U206" s="257">
        <v>0</v>
      </c>
      <c r="V206" s="257">
        <v>0</v>
      </c>
      <c r="W206" s="257">
        <v>0</v>
      </c>
      <c r="X206" s="257">
        <v>0</v>
      </c>
      <c r="Y206" s="15">
        <v>215</v>
      </c>
      <c r="Z206" s="12">
        <f t="shared" si="22"/>
        <v>2</v>
      </c>
      <c r="AA206" s="259">
        <v>0</v>
      </c>
      <c r="AB206" s="257">
        <v>2</v>
      </c>
      <c r="AC206" s="257">
        <v>0</v>
      </c>
      <c r="AD206" s="15">
        <v>0</v>
      </c>
      <c r="AE206" s="16">
        <v>0</v>
      </c>
      <c r="AF206" s="257">
        <v>0</v>
      </c>
      <c r="AG206" s="257">
        <v>0</v>
      </c>
      <c r="AH206" s="252">
        <v>0</v>
      </c>
      <c r="AI206" s="17">
        <f t="shared" si="24"/>
        <v>0</v>
      </c>
      <c r="AJ206" s="12">
        <f t="shared" si="23"/>
        <v>0</v>
      </c>
      <c r="AK206" s="259">
        <v>0</v>
      </c>
      <c r="AL206" s="257">
        <v>0</v>
      </c>
      <c r="AM206" s="78">
        <v>0</v>
      </c>
      <c r="AN206" s="14">
        <v>0</v>
      </c>
      <c r="AO206" s="257">
        <v>0</v>
      </c>
    </row>
    <row r="207" spans="1:41" ht="18.75">
      <c r="A207" s="201">
        <v>520418</v>
      </c>
      <c r="B207" s="178">
        <v>197</v>
      </c>
      <c r="C207" s="19" t="s">
        <v>243</v>
      </c>
      <c r="D207" s="12">
        <f t="shared" si="20"/>
        <v>0</v>
      </c>
      <c r="E207" s="259">
        <v>0</v>
      </c>
      <c r="F207" s="257">
        <v>0</v>
      </c>
      <c r="G207" s="257">
        <v>0</v>
      </c>
      <c r="H207" s="257">
        <v>0</v>
      </c>
      <c r="I207" s="257">
        <v>0</v>
      </c>
      <c r="J207" s="257">
        <v>0</v>
      </c>
      <c r="K207" s="257">
        <v>0</v>
      </c>
      <c r="L207" s="15">
        <v>0</v>
      </c>
      <c r="M207" s="177">
        <f t="shared" si="21"/>
        <v>0</v>
      </c>
      <c r="N207" s="257">
        <v>0</v>
      </c>
      <c r="O207" s="257">
        <v>0</v>
      </c>
      <c r="P207" s="257">
        <v>0</v>
      </c>
      <c r="Q207" s="257">
        <v>0</v>
      </c>
      <c r="R207" s="257">
        <v>0</v>
      </c>
      <c r="S207" s="257">
        <v>0</v>
      </c>
      <c r="T207" s="257">
        <v>0</v>
      </c>
      <c r="U207" s="257">
        <v>0</v>
      </c>
      <c r="V207" s="257">
        <v>0</v>
      </c>
      <c r="W207" s="257">
        <v>0</v>
      </c>
      <c r="X207" s="257">
        <v>0</v>
      </c>
      <c r="Y207" s="15">
        <v>0</v>
      </c>
      <c r="Z207" s="12">
        <f t="shared" si="22"/>
        <v>0</v>
      </c>
      <c r="AA207" s="259">
        <v>0</v>
      </c>
      <c r="AB207" s="257">
        <v>0</v>
      </c>
      <c r="AC207" s="257">
        <v>0</v>
      </c>
      <c r="AD207" s="15">
        <v>0</v>
      </c>
      <c r="AE207" s="16">
        <v>0</v>
      </c>
      <c r="AF207" s="257">
        <v>0</v>
      </c>
      <c r="AG207" s="257">
        <v>0</v>
      </c>
      <c r="AH207" s="252">
        <v>0</v>
      </c>
      <c r="AI207" s="17">
        <f t="shared" si="24"/>
        <v>0</v>
      </c>
      <c r="AJ207" s="12">
        <f t="shared" si="23"/>
        <v>2</v>
      </c>
      <c r="AK207" s="259">
        <v>0</v>
      </c>
      <c r="AL207" s="257">
        <v>0</v>
      </c>
      <c r="AM207" s="78">
        <v>2</v>
      </c>
      <c r="AN207" s="14">
        <v>0</v>
      </c>
      <c r="AO207" s="257">
        <v>0</v>
      </c>
    </row>
    <row r="208" spans="1:41" ht="30">
      <c r="A208" s="197">
        <v>520369</v>
      </c>
      <c r="B208" s="178">
        <v>198</v>
      </c>
      <c r="C208" s="19" t="s">
        <v>244</v>
      </c>
      <c r="D208" s="12">
        <f t="shared" si="20"/>
        <v>168</v>
      </c>
      <c r="E208" s="259">
        <v>0</v>
      </c>
      <c r="F208" s="257">
        <v>0</v>
      </c>
      <c r="G208" s="257">
        <v>0</v>
      </c>
      <c r="H208" s="257">
        <v>0</v>
      </c>
      <c r="I208" s="257">
        <v>0</v>
      </c>
      <c r="J208" s="257">
        <v>0</v>
      </c>
      <c r="K208" s="257">
        <v>0</v>
      </c>
      <c r="L208" s="15">
        <v>168</v>
      </c>
      <c r="M208" s="177">
        <f t="shared" si="21"/>
        <v>32</v>
      </c>
      <c r="N208" s="257">
        <v>0</v>
      </c>
      <c r="O208" s="257">
        <v>0</v>
      </c>
      <c r="P208" s="257">
        <v>0</v>
      </c>
      <c r="Q208" s="257">
        <v>0</v>
      </c>
      <c r="R208" s="257">
        <v>48</v>
      </c>
      <c r="S208" s="257">
        <v>0</v>
      </c>
      <c r="T208" s="257">
        <v>0</v>
      </c>
      <c r="U208" s="257">
        <v>0</v>
      </c>
      <c r="V208" s="257">
        <v>0</v>
      </c>
      <c r="W208" s="257">
        <v>0</v>
      </c>
      <c r="X208" s="257">
        <v>0</v>
      </c>
      <c r="Y208" s="15">
        <v>32</v>
      </c>
      <c r="Z208" s="12">
        <f t="shared" si="22"/>
        <v>3</v>
      </c>
      <c r="AA208" s="259">
        <v>0</v>
      </c>
      <c r="AB208" s="257">
        <v>3</v>
      </c>
      <c r="AC208" s="257">
        <v>0</v>
      </c>
      <c r="AD208" s="78">
        <v>0</v>
      </c>
      <c r="AE208" s="33">
        <v>0</v>
      </c>
      <c r="AF208" s="257">
        <v>0</v>
      </c>
      <c r="AG208" s="257">
        <v>0</v>
      </c>
      <c r="AH208" s="252">
        <v>0</v>
      </c>
      <c r="AI208" s="17">
        <f t="shared" si="24"/>
        <v>0</v>
      </c>
      <c r="AJ208" s="12">
        <f t="shared" si="23"/>
        <v>0</v>
      </c>
      <c r="AK208" s="259">
        <v>0</v>
      </c>
      <c r="AL208" s="257">
        <v>0</v>
      </c>
      <c r="AM208" s="78">
        <v>0</v>
      </c>
      <c r="AN208" s="14">
        <v>0</v>
      </c>
      <c r="AO208" s="257">
        <v>0</v>
      </c>
    </row>
    <row r="209" spans="1:41" ht="30">
      <c r="A209" s="201">
        <v>520423</v>
      </c>
      <c r="B209" s="178">
        <v>199</v>
      </c>
      <c r="C209" s="19" t="s">
        <v>245</v>
      </c>
      <c r="D209" s="12">
        <f t="shared" si="20"/>
        <v>0</v>
      </c>
      <c r="E209" s="259">
        <v>0</v>
      </c>
      <c r="F209" s="257">
        <v>0</v>
      </c>
      <c r="G209" s="257">
        <v>0</v>
      </c>
      <c r="H209" s="257">
        <v>0</v>
      </c>
      <c r="I209" s="257">
        <v>0</v>
      </c>
      <c r="J209" s="257">
        <v>0</v>
      </c>
      <c r="K209" s="257">
        <v>0</v>
      </c>
      <c r="L209" s="15">
        <v>0</v>
      </c>
      <c r="M209" s="177">
        <f t="shared" si="21"/>
        <v>0</v>
      </c>
      <c r="N209" s="257">
        <v>0</v>
      </c>
      <c r="O209" s="257">
        <v>39</v>
      </c>
      <c r="P209" s="257">
        <v>30</v>
      </c>
      <c r="Q209" s="257">
        <v>0</v>
      </c>
      <c r="R209" s="257">
        <v>0</v>
      </c>
      <c r="S209" s="257">
        <v>0</v>
      </c>
      <c r="T209" s="257">
        <v>0</v>
      </c>
      <c r="U209" s="257">
        <v>0</v>
      </c>
      <c r="V209" s="257">
        <v>0</v>
      </c>
      <c r="W209" s="257">
        <v>0</v>
      </c>
      <c r="X209" s="257">
        <v>0</v>
      </c>
      <c r="Y209" s="15">
        <v>0</v>
      </c>
      <c r="Z209" s="12">
        <f t="shared" si="22"/>
        <v>0</v>
      </c>
      <c r="AA209" s="259">
        <v>0</v>
      </c>
      <c r="AB209" s="257">
        <v>0</v>
      </c>
      <c r="AC209" s="257">
        <v>0</v>
      </c>
      <c r="AD209" s="78">
        <v>0</v>
      </c>
      <c r="AE209" s="16">
        <v>0</v>
      </c>
      <c r="AF209" s="257">
        <v>0</v>
      </c>
      <c r="AG209" s="257">
        <v>0</v>
      </c>
      <c r="AH209" s="252">
        <v>0</v>
      </c>
      <c r="AI209" s="17">
        <f t="shared" si="24"/>
        <v>0</v>
      </c>
      <c r="AJ209" s="12">
        <f t="shared" si="23"/>
        <v>0</v>
      </c>
      <c r="AK209" s="259">
        <v>0</v>
      </c>
      <c r="AL209" s="257">
        <v>0</v>
      </c>
      <c r="AM209" s="78">
        <v>0</v>
      </c>
      <c r="AN209" s="14">
        <v>0</v>
      </c>
      <c r="AO209" s="257">
        <v>0</v>
      </c>
    </row>
    <row r="210" spans="1:41" ht="18.75">
      <c r="A210" s="197">
        <v>520221</v>
      </c>
      <c r="B210" s="178">
        <v>200</v>
      </c>
      <c r="C210" s="19" t="s">
        <v>246</v>
      </c>
      <c r="D210" s="12">
        <f t="shared" si="20"/>
        <v>160</v>
      </c>
      <c r="E210" s="259">
        <v>0</v>
      </c>
      <c r="F210" s="257">
        <v>0</v>
      </c>
      <c r="G210" s="257">
        <v>0</v>
      </c>
      <c r="H210" s="257">
        <v>0</v>
      </c>
      <c r="I210" s="257">
        <v>0</v>
      </c>
      <c r="J210" s="257">
        <v>0</v>
      </c>
      <c r="K210" s="257">
        <v>0</v>
      </c>
      <c r="L210" s="15">
        <v>160</v>
      </c>
      <c r="M210" s="177">
        <f t="shared" si="21"/>
        <v>246</v>
      </c>
      <c r="N210" s="257">
        <v>0</v>
      </c>
      <c r="O210" s="257">
        <v>0</v>
      </c>
      <c r="P210" s="257">
        <v>0</v>
      </c>
      <c r="Q210" s="257">
        <v>0</v>
      </c>
      <c r="R210" s="257">
        <v>0</v>
      </c>
      <c r="S210" s="257">
        <v>0</v>
      </c>
      <c r="T210" s="257">
        <v>0</v>
      </c>
      <c r="U210" s="257">
        <v>0</v>
      </c>
      <c r="V210" s="257">
        <v>0</v>
      </c>
      <c r="W210" s="257">
        <v>0</v>
      </c>
      <c r="X210" s="257">
        <v>0</v>
      </c>
      <c r="Y210" s="15">
        <v>246</v>
      </c>
      <c r="Z210" s="12">
        <f t="shared" si="22"/>
        <v>0</v>
      </c>
      <c r="AA210" s="259">
        <v>0</v>
      </c>
      <c r="AB210" s="257">
        <v>0</v>
      </c>
      <c r="AC210" s="257">
        <v>0</v>
      </c>
      <c r="AD210" s="78">
        <v>0</v>
      </c>
      <c r="AE210" s="16">
        <v>0</v>
      </c>
      <c r="AF210" s="257">
        <v>0</v>
      </c>
      <c r="AG210" s="257">
        <v>0</v>
      </c>
      <c r="AH210" s="252">
        <v>0</v>
      </c>
      <c r="AI210" s="17">
        <f t="shared" si="24"/>
        <v>0</v>
      </c>
      <c r="AJ210" s="12">
        <f t="shared" si="23"/>
        <v>0</v>
      </c>
      <c r="AK210" s="259">
        <v>0</v>
      </c>
      <c r="AL210" s="257">
        <v>0</v>
      </c>
      <c r="AM210" s="78">
        <v>0</v>
      </c>
      <c r="AN210" s="14">
        <v>0</v>
      </c>
      <c r="AO210" s="257">
        <v>0</v>
      </c>
    </row>
    <row r="211" spans="1:41" ht="18.75">
      <c r="A211" s="197">
        <v>520223</v>
      </c>
      <c r="B211" s="178">
        <v>201</v>
      </c>
      <c r="C211" s="19" t="s">
        <v>247</v>
      </c>
      <c r="D211" s="12">
        <f t="shared" si="20"/>
        <v>3013</v>
      </c>
      <c r="E211" s="259">
        <v>597</v>
      </c>
      <c r="F211" s="257">
        <v>0</v>
      </c>
      <c r="G211" s="257">
        <v>0</v>
      </c>
      <c r="H211" s="257">
        <v>0</v>
      </c>
      <c r="I211" s="257">
        <v>0</v>
      </c>
      <c r="J211" s="257">
        <v>0</v>
      </c>
      <c r="K211" s="257">
        <v>0</v>
      </c>
      <c r="L211" s="15">
        <v>2416</v>
      </c>
      <c r="M211" s="177">
        <f t="shared" si="21"/>
        <v>3033</v>
      </c>
      <c r="N211" s="257">
        <v>1175</v>
      </c>
      <c r="O211" s="257">
        <v>0</v>
      </c>
      <c r="P211" s="257">
        <v>0</v>
      </c>
      <c r="Q211" s="257">
        <v>0</v>
      </c>
      <c r="R211" s="257">
        <v>0</v>
      </c>
      <c r="S211" s="257">
        <v>0</v>
      </c>
      <c r="T211" s="257">
        <v>0</v>
      </c>
      <c r="U211" s="257">
        <v>0</v>
      </c>
      <c r="V211" s="257">
        <v>0</v>
      </c>
      <c r="W211" s="257">
        <v>0</v>
      </c>
      <c r="X211" s="257">
        <v>0</v>
      </c>
      <c r="Y211" s="15">
        <v>1858</v>
      </c>
      <c r="Z211" s="12">
        <f t="shared" si="22"/>
        <v>16</v>
      </c>
      <c r="AA211" s="259">
        <v>1</v>
      </c>
      <c r="AB211" s="257">
        <v>15</v>
      </c>
      <c r="AC211" s="257">
        <v>0</v>
      </c>
      <c r="AD211" s="78">
        <v>0</v>
      </c>
      <c r="AE211" s="16">
        <v>0</v>
      </c>
      <c r="AF211" s="257">
        <v>0</v>
      </c>
      <c r="AG211" s="257">
        <v>0</v>
      </c>
      <c r="AH211" s="252">
        <v>0</v>
      </c>
      <c r="AI211" s="17">
        <f t="shared" si="24"/>
        <v>0</v>
      </c>
      <c r="AJ211" s="12">
        <f t="shared" si="23"/>
        <v>4</v>
      </c>
      <c r="AK211" s="259">
        <v>4</v>
      </c>
      <c r="AL211" s="257">
        <v>0</v>
      </c>
      <c r="AM211" s="78">
        <v>0</v>
      </c>
      <c r="AN211" s="14">
        <v>0</v>
      </c>
      <c r="AO211" s="257">
        <v>0</v>
      </c>
    </row>
    <row r="212" spans="1:41" ht="18.75">
      <c r="A212" s="197">
        <v>520253</v>
      </c>
      <c r="B212" s="178">
        <v>202</v>
      </c>
      <c r="C212" s="19" t="s">
        <v>248</v>
      </c>
      <c r="D212" s="12">
        <f t="shared" si="20"/>
        <v>241</v>
      </c>
      <c r="E212" s="259">
        <v>0</v>
      </c>
      <c r="F212" s="257">
        <v>0</v>
      </c>
      <c r="G212" s="257">
        <v>0</v>
      </c>
      <c r="H212" s="257">
        <v>0</v>
      </c>
      <c r="I212" s="257">
        <v>0</v>
      </c>
      <c r="J212" s="257">
        <v>0</v>
      </c>
      <c r="K212" s="257">
        <v>0</v>
      </c>
      <c r="L212" s="15">
        <v>241</v>
      </c>
      <c r="M212" s="177">
        <f t="shared" si="21"/>
        <v>85</v>
      </c>
      <c r="N212" s="257">
        <v>0</v>
      </c>
      <c r="O212" s="257">
        <v>0</v>
      </c>
      <c r="P212" s="257">
        <v>0</v>
      </c>
      <c r="Q212" s="257">
        <v>0</v>
      </c>
      <c r="R212" s="257">
        <v>0</v>
      </c>
      <c r="S212" s="257">
        <v>0</v>
      </c>
      <c r="T212" s="257">
        <v>0</v>
      </c>
      <c r="U212" s="257">
        <v>0</v>
      </c>
      <c r="V212" s="257">
        <v>0</v>
      </c>
      <c r="W212" s="257">
        <v>0</v>
      </c>
      <c r="X212" s="257">
        <v>0</v>
      </c>
      <c r="Y212" s="15">
        <v>85</v>
      </c>
      <c r="Z212" s="12">
        <f t="shared" si="22"/>
        <v>1</v>
      </c>
      <c r="AA212" s="259">
        <v>0</v>
      </c>
      <c r="AB212" s="257">
        <v>1</v>
      </c>
      <c r="AC212" s="257">
        <v>0</v>
      </c>
      <c r="AD212" s="78">
        <v>0</v>
      </c>
      <c r="AE212" s="16">
        <v>0</v>
      </c>
      <c r="AF212" s="257">
        <v>0</v>
      </c>
      <c r="AG212" s="257">
        <v>0</v>
      </c>
      <c r="AH212" s="252">
        <v>0</v>
      </c>
      <c r="AI212" s="17">
        <f t="shared" si="24"/>
        <v>0</v>
      </c>
      <c r="AJ212" s="12">
        <f t="shared" si="23"/>
        <v>0</v>
      </c>
      <c r="AK212" s="259">
        <v>0</v>
      </c>
      <c r="AL212" s="257">
        <v>0</v>
      </c>
      <c r="AM212" s="78">
        <v>0</v>
      </c>
      <c r="AN212" s="14">
        <v>0</v>
      </c>
      <c r="AO212" s="257">
        <v>0</v>
      </c>
    </row>
    <row r="213" spans="1:41" ht="30">
      <c r="A213" s="197">
        <v>520194</v>
      </c>
      <c r="B213" s="178">
        <v>203</v>
      </c>
      <c r="C213" s="19" t="s">
        <v>249</v>
      </c>
      <c r="D213" s="12">
        <f t="shared" si="20"/>
        <v>1468</v>
      </c>
      <c r="E213" s="259">
        <v>409</v>
      </c>
      <c r="F213" s="257">
        <v>0</v>
      </c>
      <c r="G213" s="257">
        <v>0</v>
      </c>
      <c r="H213" s="257">
        <v>0</v>
      </c>
      <c r="I213" s="257">
        <v>0</v>
      </c>
      <c r="J213" s="257">
        <v>0</v>
      </c>
      <c r="K213" s="257">
        <v>0</v>
      </c>
      <c r="L213" s="15">
        <v>1059</v>
      </c>
      <c r="M213" s="177">
        <f t="shared" si="21"/>
        <v>1254</v>
      </c>
      <c r="N213" s="257">
        <v>687</v>
      </c>
      <c r="O213" s="257">
        <v>0</v>
      </c>
      <c r="P213" s="257">
        <v>0</v>
      </c>
      <c r="Q213" s="257">
        <v>0</v>
      </c>
      <c r="R213" s="257">
        <v>0</v>
      </c>
      <c r="S213" s="257">
        <v>0</v>
      </c>
      <c r="T213" s="257">
        <v>0</v>
      </c>
      <c r="U213" s="257">
        <v>0</v>
      </c>
      <c r="V213" s="257">
        <v>0</v>
      </c>
      <c r="W213" s="257">
        <v>0</v>
      </c>
      <c r="X213" s="257">
        <v>0</v>
      </c>
      <c r="Y213" s="15">
        <v>567</v>
      </c>
      <c r="Z213" s="12">
        <f t="shared" si="22"/>
        <v>8</v>
      </c>
      <c r="AA213" s="259">
        <v>3</v>
      </c>
      <c r="AB213" s="257">
        <v>5</v>
      </c>
      <c r="AC213" s="257">
        <v>0</v>
      </c>
      <c r="AD213" s="78">
        <v>0</v>
      </c>
      <c r="AE213" s="16">
        <v>0</v>
      </c>
      <c r="AF213" s="257">
        <v>0</v>
      </c>
      <c r="AG213" s="257">
        <v>0</v>
      </c>
      <c r="AH213" s="252">
        <v>0</v>
      </c>
      <c r="AI213" s="17">
        <f t="shared" si="24"/>
        <v>0</v>
      </c>
      <c r="AJ213" s="12">
        <f t="shared" si="23"/>
        <v>18</v>
      </c>
      <c r="AK213" s="259">
        <v>11</v>
      </c>
      <c r="AL213" s="257">
        <v>0</v>
      </c>
      <c r="AM213" s="78">
        <v>7</v>
      </c>
      <c r="AN213" s="14">
        <v>0</v>
      </c>
      <c r="AO213" s="257">
        <v>0</v>
      </c>
    </row>
    <row r="214" spans="1:41" ht="30">
      <c r="A214" s="197">
        <v>520249</v>
      </c>
      <c r="B214" s="178">
        <v>204</v>
      </c>
      <c r="C214" s="19" t="s">
        <v>250</v>
      </c>
      <c r="D214" s="12">
        <f t="shared" si="20"/>
        <v>0</v>
      </c>
      <c r="E214" s="259">
        <v>0</v>
      </c>
      <c r="F214" s="257">
        <v>0</v>
      </c>
      <c r="G214" s="257">
        <v>0</v>
      </c>
      <c r="H214" s="257">
        <v>0</v>
      </c>
      <c r="I214" s="257">
        <v>0</v>
      </c>
      <c r="J214" s="257">
        <v>0</v>
      </c>
      <c r="K214" s="257">
        <v>0</v>
      </c>
      <c r="L214" s="15">
        <v>0</v>
      </c>
      <c r="M214" s="177">
        <f t="shared" si="21"/>
        <v>0</v>
      </c>
      <c r="N214" s="257">
        <v>0</v>
      </c>
      <c r="O214" s="257">
        <v>0</v>
      </c>
      <c r="P214" s="257">
        <v>0</v>
      </c>
      <c r="Q214" s="257">
        <v>0</v>
      </c>
      <c r="R214" s="257">
        <v>0</v>
      </c>
      <c r="S214" s="257">
        <v>0</v>
      </c>
      <c r="T214" s="257">
        <v>0</v>
      </c>
      <c r="U214" s="257">
        <v>0</v>
      </c>
      <c r="V214" s="257">
        <v>0</v>
      </c>
      <c r="W214" s="257">
        <v>0</v>
      </c>
      <c r="X214" s="257">
        <v>0</v>
      </c>
      <c r="Y214" s="15">
        <v>0</v>
      </c>
      <c r="Z214" s="12">
        <f t="shared" si="22"/>
        <v>0</v>
      </c>
      <c r="AA214" s="259">
        <v>0</v>
      </c>
      <c r="AB214" s="257">
        <v>0</v>
      </c>
      <c r="AC214" s="257">
        <v>0</v>
      </c>
      <c r="AD214" s="78">
        <v>0</v>
      </c>
      <c r="AE214" s="16">
        <v>0</v>
      </c>
      <c r="AF214" s="257">
        <v>0</v>
      </c>
      <c r="AG214" s="257">
        <v>0</v>
      </c>
      <c r="AH214" s="252">
        <v>0</v>
      </c>
      <c r="AI214" s="17">
        <f t="shared" si="24"/>
        <v>0</v>
      </c>
      <c r="AJ214" s="12">
        <f t="shared" si="23"/>
        <v>0</v>
      </c>
      <c r="AK214" s="259">
        <v>0</v>
      </c>
      <c r="AL214" s="257">
        <v>0</v>
      </c>
      <c r="AM214" s="78">
        <v>0</v>
      </c>
      <c r="AN214" s="14">
        <v>355</v>
      </c>
      <c r="AO214" s="257">
        <v>1</v>
      </c>
    </row>
    <row r="215" spans="1:41" ht="18.75">
      <c r="A215" s="197">
        <v>520241</v>
      </c>
      <c r="B215" s="178">
        <v>205</v>
      </c>
      <c r="C215" s="19" t="s">
        <v>251</v>
      </c>
      <c r="D215" s="12">
        <f t="shared" si="20"/>
        <v>0</v>
      </c>
      <c r="E215" s="259">
        <v>0</v>
      </c>
      <c r="F215" s="257">
        <v>0</v>
      </c>
      <c r="G215" s="257">
        <v>0</v>
      </c>
      <c r="H215" s="257">
        <v>0</v>
      </c>
      <c r="I215" s="257">
        <v>0</v>
      </c>
      <c r="J215" s="257">
        <v>0</v>
      </c>
      <c r="K215" s="257">
        <v>0</v>
      </c>
      <c r="L215" s="15">
        <v>0</v>
      </c>
      <c r="M215" s="177">
        <f t="shared" si="21"/>
        <v>0</v>
      </c>
      <c r="N215" s="257">
        <v>0</v>
      </c>
      <c r="O215" s="257">
        <v>0</v>
      </c>
      <c r="P215" s="257">
        <v>0</v>
      </c>
      <c r="Q215" s="257">
        <v>0</v>
      </c>
      <c r="R215" s="257">
        <v>0</v>
      </c>
      <c r="S215" s="257">
        <v>0</v>
      </c>
      <c r="T215" s="257">
        <v>0</v>
      </c>
      <c r="U215" s="257">
        <v>0</v>
      </c>
      <c r="V215" s="257">
        <v>0</v>
      </c>
      <c r="W215" s="257">
        <v>0</v>
      </c>
      <c r="X215" s="257">
        <v>0</v>
      </c>
      <c r="Y215" s="15">
        <v>0</v>
      </c>
      <c r="Z215" s="12">
        <f t="shared" si="22"/>
        <v>0</v>
      </c>
      <c r="AA215" s="259">
        <v>0</v>
      </c>
      <c r="AB215" s="257">
        <v>0</v>
      </c>
      <c r="AC215" s="257">
        <v>0</v>
      </c>
      <c r="AD215" s="78">
        <v>0</v>
      </c>
      <c r="AE215" s="16">
        <v>0</v>
      </c>
      <c r="AF215" s="257">
        <v>0</v>
      </c>
      <c r="AG215" s="257">
        <v>0</v>
      </c>
      <c r="AH215" s="252">
        <v>0</v>
      </c>
      <c r="AI215" s="17">
        <f t="shared" si="24"/>
        <v>0</v>
      </c>
      <c r="AJ215" s="12">
        <f t="shared" si="23"/>
        <v>4</v>
      </c>
      <c r="AK215" s="259">
        <v>4</v>
      </c>
      <c r="AL215" s="257">
        <v>4</v>
      </c>
      <c r="AM215" s="78">
        <v>0</v>
      </c>
      <c r="AN215" s="14">
        <v>0</v>
      </c>
      <c r="AO215" s="257">
        <v>0</v>
      </c>
    </row>
    <row r="216" spans="1:41" ht="30">
      <c r="A216" s="197">
        <v>520367</v>
      </c>
      <c r="B216" s="178">
        <v>206</v>
      </c>
      <c r="C216" s="19" t="s">
        <v>252</v>
      </c>
      <c r="D216" s="12">
        <f t="shared" si="20"/>
        <v>35</v>
      </c>
      <c r="E216" s="259">
        <v>35</v>
      </c>
      <c r="F216" s="257">
        <v>0</v>
      </c>
      <c r="G216" s="257">
        <v>0</v>
      </c>
      <c r="H216" s="257">
        <v>0</v>
      </c>
      <c r="I216" s="257">
        <v>0</v>
      </c>
      <c r="J216" s="257">
        <v>0</v>
      </c>
      <c r="K216" s="257">
        <v>0</v>
      </c>
      <c r="L216" s="15">
        <v>0</v>
      </c>
      <c r="M216" s="254">
        <f t="shared" si="21"/>
        <v>19</v>
      </c>
      <c r="N216" s="257">
        <v>19</v>
      </c>
      <c r="O216" s="257">
        <v>0</v>
      </c>
      <c r="P216" s="257">
        <v>0</v>
      </c>
      <c r="Q216" s="257">
        <v>0</v>
      </c>
      <c r="R216" s="257">
        <v>0</v>
      </c>
      <c r="S216" s="257">
        <v>0</v>
      </c>
      <c r="T216" s="257">
        <v>0</v>
      </c>
      <c r="U216" s="257">
        <v>0</v>
      </c>
      <c r="V216" s="257">
        <v>0</v>
      </c>
      <c r="W216" s="257">
        <v>0</v>
      </c>
      <c r="X216" s="257">
        <v>0</v>
      </c>
      <c r="Y216" s="15">
        <v>0</v>
      </c>
      <c r="Z216" s="12">
        <f t="shared" si="22"/>
        <v>0</v>
      </c>
      <c r="AA216" s="259">
        <v>0</v>
      </c>
      <c r="AB216" s="257">
        <v>0</v>
      </c>
      <c r="AC216" s="257">
        <v>0</v>
      </c>
      <c r="AD216" s="78">
        <v>0</v>
      </c>
      <c r="AE216" s="16">
        <v>0</v>
      </c>
      <c r="AF216" s="257">
        <v>0</v>
      </c>
      <c r="AG216" s="257">
        <v>0</v>
      </c>
      <c r="AH216" s="252">
        <v>0</v>
      </c>
      <c r="AI216" s="17">
        <f t="shared" si="24"/>
        <v>0</v>
      </c>
      <c r="AJ216" s="12">
        <f t="shared" si="23"/>
        <v>4</v>
      </c>
      <c r="AK216" s="259">
        <v>4</v>
      </c>
      <c r="AL216" s="257">
        <v>0</v>
      </c>
      <c r="AM216" s="78">
        <v>0</v>
      </c>
      <c r="AN216" s="14">
        <v>0</v>
      </c>
      <c r="AO216" s="257">
        <v>0</v>
      </c>
    </row>
    <row r="217" spans="1:41" ht="30">
      <c r="A217" s="197">
        <v>520403</v>
      </c>
      <c r="B217" s="178">
        <v>207</v>
      </c>
      <c r="C217" s="19" t="s">
        <v>253</v>
      </c>
      <c r="D217" s="12">
        <f t="shared" si="20"/>
        <v>122</v>
      </c>
      <c r="E217" s="259">
        <v>0</v>
      </c>
      <c r="F217" s="257">
        <v>0</v>
      </c>
      <c r="G217" s="257">
        <v>0</v>
      </c>
      <c r="H217" s="257">
        <v>0</v>
      </c>
      <c r="I217" s="257">
        <v>0</v>
      </c>
      <c r="J217" s="257">
        <v>0</v>
      </c>
      <c r="K217" s="257">
        <v>0</v>
      </c>
      <c r="L217" s="15">
        <v>122</v>
      </c>
      <c r="M217" s="177">
        <f t="shared" si="21"/>
        <v>124</v>
      </c>
      <c r="N217" s="257">
        <v>0</v>
      </c>
      <c r="O217" s="257">
        <v>0</v>
      </c>
      <c r="P217" s="257">
        <v>0</v>
      </c>
      <c r="Q217" s="257">
        <v>0</v>
      </c>
      <c r="R217" s="257">
        <v>0</v>
      </c>
      <c r="S217" s="257">
        <v>0</v>
      </c>
      <c r="T217" s="257">
        <v>0</v>
      </c>
      <c r="U217" s="257">
        <v>0</v>
      </c>
      <c r="V217" s="257">
        <v>0</v>
      </c>
      <c r="W217" s="257">
        <v>0</v>
      </c>
      <c r="X217" s="257">
        <v>0</v>
      </c>
      <c r="Y217" s="15">
        <v>124</v>
      </c>
      <c r="Z217" s="12">
        <f t="shared" si="22"/>
        <v>1</v>
      </c>
      <c r="AA217" s="259">
        <v>0</v>
      </c>
      <c r="AB217" s="257">
        <v>1</v>
      </c>
      <c r="AC217" s="257">
        <v>0</v>
      </c>
      <c r="AD217" s="78">
        <v>0</v>
      </c>
      <c r="AE217" s="16">
        <v>0</v>
      </c>
      <c r="AF217" s="257">
        <v>0</v>
      </c>
      <c r="AG217" s="257">
        <v>0</v>
      </c>
      <c r="AH217" s="252">
        <v>0</v>
      </c>
      <c r="AI217" s="17">
        <f t="shared" si="24"/>
        <v>0</v>
      </c>
      <c r="AJ217" s="12">
        <f t="shared" si="23"/>
        <v>0</v>
      </c>
      <c r="AK217" s="259">
        <v>0</v>
      </c>
      <c r="AL217" s="257">
        <v>0</v>
      </c>
      <c r="AM217" s="78">
        <v>0</v>
      </c>
      <c r="AN217" s="14">
        <v>0</v>
      </c>
      <c r="AO217" s="257">
        <v>0</v>
      </c>
    </row>
    <row r="218" spans="1:41" ht="30">
      <c r="A218" s="197">
        <v>520250</v>
      </c>
      <c r="B218" s="178">
        <v>208</v>
      </c>
      <c r="C218" s="19" t="s">
        <v>254</v>
      </c>
      <c r="D218" s="12">
        <f t="shared" si="20"/>
        <v>116</v>
      </c>
      <c r="E218" s="259">
        <v>0</v>
      </c>
      <c r="F218" s="257">
        <v>0</v>
      </c>
      <c r="G218" s="257">
        <v>0</v>
      </c>
      <c r="H218" s="257">
        <v>0</v>
      </c>
      <c r="I218" s="257">
        <v>0</v>
      </c>
      <c r="J218" s="257">
        <v>0</v>
      </c>
      <c r="K218" s="257">
        <v>0</v>
      </c>
      <c r="L218" s="15">
        <v>116</v>
      </c>
      <c r="M218" s="177">
        <f t="shared" si="21"/>
        <v>14</v>
      </c>
      <c r="N218" s="257">
        <v>0</v>
      </c>
      <c r="O218" s="257">
        <v>0</v>
      </c>
      <c r="P218" s="257">
        <v>0</v>
      </c>
      <c r="Q218" s="257">
        <v>0</v>
      </c>
      <c r="R218" s="257">
        <v>0</v>
      </c>
      <c r="S218" s="257">
        <v>0</v>
      </c>
      <c r="T218" s="257">
        <v>0</v>
      </c>
      <c r="U218" s="257">
        <v>0</v>
      </c>
      <c r="V218" s="257">
        <v>0</v>
      </c>
      <c r="W218" s="257">
        <v>0</v>
      </c>
      <c r="X218" s="257">
        <v>0</v>
      </c>
      <c r="Y218" s="15">
        <v>14</v>
      </c>
      <c r="Z218" s="12">
        <f t="shared" si="22"/>
        <v>1</v>
      </c>
      <c r="AA218" s="259">
        <v>0</v>
      </c>
      <c r="AB218" s="257">
        <v>1</v>
      </c>
      <c r="AC218" s="257">
        <v>0</v>
      </c>
      <c r="AD218" s="78">
        <v>0</v>
      </c>
      <c r="AE218" s="16">
        <v>0</v>
      </c>
      <c r="AF218" s="257">
        <v>0</v>
      </c>
      <c r="AG218" s="257">
        <v>0</v>
      </c>
      <c r="AH218" s="252">
        <v>0</v>
      </c>
      <c r="AI218" s="17">
        <f t="shared" si="24"/>
        <v>0</v>
      </c>
      <c r="AJ218" s="12">
        <f t="shared" si="23"/>
        <v>0</v>
      </c>
      <c r="AK218" s="259">
        <v>0</v>
      </c>
      <c r="AL218" s="257">
        <v>0</v>
      </c>
      <c r="AM218" s="78">
        <v>0</v>
      </c>
      <c r="AN218" s="14">
        <v>0</v>
      </c>
      <c r="AO218" s="257">
        <v>0</v>
      </c>
    </row>
    <row r="219" spans="1:41" ht="30">
      <c r="A219" s="197">
        <v>520130</v>
      </c>
      <c r="B219" s="178">
        <v>209</v>
      </c>
      <c r="C219" s="19" t="s">
        <v>255</v>
      </c>
      <c r="D219" s="12">
        <f t="shared" si="20"/>
        <v>0</v>
      </c>
      <c r="E219" s="259">
        <v>0</v>
      </c>
      <c r="F219" s="257">
        <v>0</v>
      </c>
      <c r="G219" s="257">
        <v>0</v>
      </c>
      <c r="H219" s="257">
        <v>0</v>
      </c>
      <c r="I219" s="257">
        <v>0</v>
      </c>
      <c r="J219" s="257">
        <v>0</v>
      </c>
      <c r="K219" s="257">
        <v>0</v>
      </c>
      <c r="L219" s="15">
        <v>0</v>
      </c>
      <c r="M219" s="177">
        <f t="shared" si="21"/>
        <v>147</v>
      </c>
      <c r="N219" s="257">
        <v>0</v>
      </c>
      <c r="O219" s="257">
        <v>0</v>
      </c>
      <c r="P219" s="257">
        <v>0</v>
      </c>
      <c r="Q219" s="257">
        <v>0</v>
      </c>
      <c r="R219" s="257">
        <v>0</v>
      </c>
      <c r="S219" s="257">
        <v>0</v>
      </c>
      <c r="T219" s="257">
        <v>0</v>
      </c>
      <c r="U219" s="257">
        <v>0</v>
      </c>
      <c r="V219" s="257">
        <v>0</v>
      </c>
      <c r="W219" s="257">
        <v>0</v>
      </c>
      <c r="X219" s="257">
        <v>147</v>
      </c>
      <c r="Y219" s="15">
        <v>0</v>
      </c>
      <c r="Z219" s="12">
        <f t="shared" si="22"/>
        <v>0</v>
      </c>
      <c r="AA219" s="259">
        <v>0</v>
      </c>
      <c r="AB219" s="257">
        <v>0</v>
      </c>
      <c r="AC219" s="257">
        <v>0</v>
      </c>
      <c r="AD219" s="78">
        <v>0</v>
      </c>
      <c r="AE219" s="16">
        <v>0</v>
      </c>
      <c r="AF219" s="257">
        <v>0</v>
      </c>
      <c r="AG219" s="257">
        <v>0</v>
      </c>
      <c r="AH219" s="252">
        <v>0</v>
      </c>
      <c r="AI219" s="17">
        <f t="shared" si="24"/>
        <v>0</v>
      </c>
      <c r="AJ219" s="12">
        <f t="shared" si="23"/>
        <v>0</v>
      </c>
      <c r="AK219" s="259">
        <v>0</v>
      </c>
      <c r="AL219" s="257">
        <v>0</v>
      </c>
      <c r="AM219" s="78">
        <v>0</v>
      </c>
      <c r="AN219" s="14">
        <v>0</v>
      </c>
      <c r="AO219" s="257">
        <v>0</v>
      </c>
    </row>
    <row r="220" spans="1:41" ht="30">
      <c r="A220" s="197">
        <v>520245</v>
      </c>
      <c r="B220" s="178">
        <v>210</v>
      </c>
      <c r="C220" s="19" t="s">
        <v>256</v>
      </c>
      <c r="D220" s="12">
        <f t="shared" si="20"/>
        <v>0</v>
      </c>
      <c r="E220" s="259">
        <v>0</v>
      </c>
      <c r="F220" s="257">
        <v>0</v>
      </c>
      <c r="G220" s="257">
        <v>0</v>
      </c>
      <c r="H220" s="257">
        <v>0</v>
      </c>
      <c r="I220" s="257">
        <v>0</v>
      </c>
      <c r="J220" s="257">
        <v>0</v>
      </c>
      <c r="K220" s="257">
        <v>0</v>
      </c>
      <c r="L220" s="15">
        <v>0</v>
      </c>
      <c r="M220" s="177">
        <f t="shared" si="21"/>
        <v>1</v>
      </c>
      <c r="N220" s="257">
        <v>0</v>
      </c>
      <c r="O220" s="257">
        <v>0</v>
      </c>
      <c r="P220" s="257">
        <v>0</v>
      </c>
      <c r="Q220" s="257">
        <v>0</v>
      </c>
      <c r="R220" s="257">
        <v>0</v>
      </c>
      <c r="S220" s="257">
        <v>0</v>
      </c>
      <c r="T220" s="257">
        <v>0</v>
      </c>
      <c r="U220" s="257">
        <v>0</v>
      </c>
      <c r="V220" s="257">
        <v>0</v>
      </c>
      <c r="W220" s="257">
        <v>0</v>
      </c>
      <c r="X220" s="257">
        <v>1</v>
      </c>
      <c r="Y220" s="15">
        <v>0</v>
      </c>
      <c r="Z220" s="12">
        <f t="shared" si="22"/>
        <v>0</v>
      </c>
      <c r="AA220" s="259">
        <v>0</v>
      </c>
      <c r="AB220" s="257">
        <v>0</v>
      </c>
      <c r="AC220" s="257">
        <v>0</v>
      </c>
      <c r="AD220" s="78">
        <v>0</v>
      </c>
      <c r="AE220" s="16">
        <v>0</v>
      </c>
      <c r="AF220" s="257">
        <v>0</v>
      </c>
      <c r="AG220" s="257">
        <v>0</v>
      </c>
      <c r="AH220" s="252">
        <v>0</v>
      </c>
      <c r="AI220" s="17">
        <f t="shared" si="24"/>
        <v>0</v>
      </c>
      <c r="AJ220" s="12">
        <f t="shared" si="23"/>
        <v>0</v>
      </c>
      <c r="AK220" s="259">
        <v>0</v>
      </c>
      <c r="AL220" s="257">
        <v>0</v>
      </c>
      <c r="AM220" s="78">
        <v>0</v>
      </c>
      <c r="AN220" s="14">
        <v>0</v>
      </c>
      <c r="AO220" s="257">
        <v>0</v>
      </c>
    </row>
    <row r="221" spans="1:41" ht="18.75">
      <c r="A221" s="197">
        <v>520339</v>
      </c>
      <c r="B221" s="178">
        <v>211</v>
      </c>
      <c r="C221" s="19" t="s">
        <v>257</v>
      </c>
      <c r="D221" s="12">
        <f t="shared" si="20"/>
        <v>0</v>
      </c>
      <c r="E221" s="259">
        <v>0</v>
      </c>
      <c r="F221" s="257">
        <v>0</v>
      </c>
      <c r="G221" s="257">
        <v>0</v>
      </c>
      <c r="H221" s="257">
        <v>0</v>
      </c>
      <c r="I221" s="257">
        <v>0</v>
      </c>
      <c r="J221" s="257">
        <v>0</v>
      </c>
      <c r="K221" s="257">
        <v>0</v>
      </c>
      <c r="L221" s="15">
        <v>0</v>
      </c>
      <c r="M221" s="177">
        <f t="shared" si="21"/>
        <v>0</v>
      </c>
      <c r="N221" s="257">
        <v>0</v>
      </c>
      <c r="O221" s="257">
        <v>0</v>
      </c>
      <c r="P221" s="257">
        <v>0</v>
      </c>
      <c r="Q221" s="257">
        <v>0</v>
      </c>
      <c r="R221" s="257">
        <v>0</v>
      </c>
      <c r="S221" s="257">
        <v>0</v>
      </c>
      <c r="T221" s="257">
        <v>0</v>
      </c>
      <c r="U221" s="257">
        <v>0</v>
      </c>
      <c r="V221" s="257">
        <v>0</v>
      </c>
      <c r="W221" s="257">
        <v>0</v>
      </c>
      <c r="X221" s="257">
        <v>0</v>
      </c>
      <c r="Y221" s="15">
        <v>0</v>
      </c>
      <c r="Z221" s="12">
        <f t="shared" si="22"/>
        <v>0</v>
      </c>
      <c r="AA221" s="259">
        <v>0</v>
      </c>
      <c r="AB221" s="257">
        <v>0</v>
      </c>
      <c r="AC221" s="257">
        <v>0</v>
      </c>
      <c r="AD221" s="78">
        <v>0</v>
      </c>
      <c r="AE221" s="16">
        <v>0</v>
      </c>
      <c r="AF221" s="257">
        <v>0</v>
      </c>
      <c r="AG221" s="257">
        <v>0</v>
      </c>
      <c r="AH221" s="252">
        <v>3</v>
      </c>
      <c r="AI221" s="17">
        <f t="shared" si="24"/>
        <v>3</v>
      </c>
      <c r="AJ221" s="12">
        <f t="shared" si="23"/>
        <v>0</v>
      </c>
      <c r="AK221" s="259">
        <v>0</v>
      </c>
      <c r="AL221" s="257">
        <v>0</v>
      </c>
      <c r="AM221" s="78">
        <v>0</v>
      </c>
      <c r="AN221" s="14">
        <v>0</v>
      </c>
      <c r="AO221" s="257">
        <v>0</v>
      </c>
    </row>
    <row r="222" spans="1:41" ht="18.75">
      <c r="A222" s="197">
        <v>520336</v>
      </c>
      <c r="B222" s="178">
        <v>212</v>
      </c>
      <c r="C222" s="19" t="s">
        <v>258</v>
      </c>
      <c r="D222" s="12">
        <f t="shared" si="20"/>
        <v>0</v>
      </c>
      <c r="E222" s="259">
        <v>0</v>
      </c>
      <c r="F222" s="257">
        <v>0</v>
      </c>
      <c r="G222" s="257">
        <v>0</v>
      </c>
      <c r="H222" s="257">
        <v>0</v>
      </c>
      <c r="I222" s="257">
        <v>0</v>
      </c>
      <c r="J222" s="257">
        <v>0</v>
      </c>
      <c r="K222" s="257">
        <v>0</v>
      </c>
      <c r="L222" s="15">
        <v>0</v>
      </c>
      <c r="M222" s="177">
        <f t="shared" si="21"/>
        <v>0</v>
      </c>
      <c r="N222" s="257">
        <v>0</v>
      </c>
      <c r="O222" s="257">
        <v>0</v>
      </c>
      <c r="P222" s="257">
        <v>0</v>
      </c>
      <c r="Q222" s="257">
        <v>0</v>
      </c>
      <c r="R222" s="257">
        <v>0</v>
      </c>
      <c r="S222" s="257">
        <v>0</v>
      </c>
      <c r="T222" s="257">
        <v>0</v>
      </c>
      <c r="U222" s="257">
        <v>0</v>
      </c>
      <c r="V222" s="257">
        <v>0</v>
      </c>
      <c r="W222" s="257">
        <v>0</v>
      </c>
      <c r="X222" s="257">
        <v>0</v>
      </c>
      <c r="Y222" s="15">
        <v>0</v>
      </c>
      <c r="Z222" s="12">
        <f t="shared" si="22"/>
        <v>0</v>
      </c>
      <c r="AA222" s="259">
        <v>0</v>
      </c>
      <c r="AB222" s="257">
        <v>0</v>
      </c>
      <c r="AC222" s="257">
        <v>0</v>
      </c>
      <c r="AD222" s="78">
        <v>0</v>
      </c>
      <c r="AE222" s="16">
        <v>0</v>
      </c>
      <c r="AF222" s="257">
        <v>0</v>
      </c>
      <c r="AG222" s="257">
        <v>0</v>
      </c>
      <c r="AH222" s="252">
        <v>50</v>
      </c>
      <c r="AI222" s="17">
        <f t="shared" si="24"/>
        <v>50</v>
      </c>
      <c r="AJ222" s="12">
        <f t="shared" si="23"/>
        <v>3</v>
      </c>
      <c r="AK222" s="259">
        <v>3</v>
      </c>
      <c r="AL222" s="257">
        <v>0</v>
      </c>
      <c r="AM222" s="78">
        <v>0</v>
      </c>
      <c r="AN222" s="14">
        <v>0</v>
      </c>
      <c r="AO222" s="257">
        <v>0</v>
      </c>
    </row>
    <row r="223" spans="1:41" ht="18.75">
      <c r="A223" s="201">
        <v>520338</v>
      </c>
      <c r="B223" s="178">
        <v>213</v>
      </c>
      <c r="C223" s="19" t="s">
        <v>259</v>
      </c>
      <c r="D223" s="12">
        <f t="shared" si="20"/>
        <v>0</v>
      </c>
      <c r="E223" s="259">
        <v>0</v>
      </c>
      <c r="F223" s="257">
        <v>0</v>
      </c>
      <c r="G223" s="257">
        <v>0</v>
      </c>
      <c r="H223" s="257">
        <v>0</v>
      </c>
      <c r="I223" s="257">
        <v>0</v>
      </c>
      <c r="J223" s="257">
        <v>0</v>
      </c>
      <c r="K223" s="257">
        <v>0</v>
      </c>
      <c r="L223" s="15">
        <v>0</v>
      </c>
      <c r="M223" s="177">
        <f t="shared" si="21"/>
        <v>0</v>
      </c>
      <c r="N223" s="257">
        <v>0</v>
      </c>
      <c r="O223" s="257">
        <v>0</v>
      </c>
      <c r="P223" s="257">
        <v>0</v>
      </c>
      <c r="Q223" s="257">
        <v>0</v>
      </c>
      <c r="R223" s="257">
        <v>0</v>
      </c>
      <c r="S223" s="257">
        <v>0</v>
      </c>
      <c r="T223" s="257">
        <v>0</v>
      </c>
      <c r="U223" s="257">
        <v>0</v>
      </c>
      <c r="V223" s="257">
        <v>0</v>
      </c>
      <c r="W223" s="257">
        <v>0</v>
      </c>
      <c r="X223" s="257">
        <v>0</v>
      </c>
      <c r="Y223" s="15">
        <v>0</v>
      </c>
      <c r="Z223" s="12">
        <f t="shared" si="22"/>
        <v>0</v>
      </c>
      <c r="AA223" s="259">
        <v>0</v>
      </c>
      <c r="AB223" s="257">
        <v>0</v>
      </c>
      <c r="AC223" s="257">
        <v>0</v>
      </c>
      <c r="AD223" s="78">
        <v>0</v>
      </c>
      <c r="AE223" s="16">
        <v>0</v>
      </c>
      <c r="AF223" s="257">
        <v>0</v>
      </c>
      <c r="AG223" s="257">
        <v>0</v>
      </c>
      <c r="AH223" s="252">
        <v>5</v>
      </c>
      <c r="AI223" s="17">
        <f t="shared" si="24"/>
        <v>5</v>
      </c>
      <c r="AJ223" s="12">
        <f t="shared" si="23"/>
        <v>0</v>
      </c>
      <c r="AK223" s="259">
        <v>0</v>
      </c>
      <c r="AL223" s="257">
        <v>0</v>
      </c>
      <c r="AM223" s="78">
        <v>0</v>
      </c>
      <c r="AN223" s="14">
        <v>0</v>
      </c>
      <c r="AO223" s="257">
        <v>0</v>
      </c>
    </row>
    <row r="224" spans="1:41" ht="18.75">
      <c r="A224" s="201">
        <v>520415</v>
      </c>
      <c r="B224" s="178">
        <v>214</v>
      </c>
      <c r="C224" s="19" t="s">
        <v>260</v>
      </c>
      <c r="D224" s="12">
        <f t="shared" si="20"/>
        <v>0</v>
      </c>
      <c r="E224" s="259">
        <v>0</v>
      </c>
      <c r="F224" s="257">
        <v>0</v>
      </c>
      <c r="G224" s="257">
        <v>0</v>
      </c>
      <c r="H224" s="257">
        <v>0</v>
      </c>
      <c r="I224" s="257">
        <v>0</v>
      </c>
      <c r="J224" s="257">
        <v>0</v>
      </c>
      <c r="K224" s="257">
        <v>0</v>
      </c>
      <c r="L224" s="15">
        <v>0</v>
      </c>
      <c r="M224" s="177">
        <f t="shared" si="21"/>
        <v>0</v>
      </c>
      <c r="N224" s="257">
        <v>0</v>
      </c>
      <c r="O224" s="257">
        <v>0</v>
      </c>
      <c r="P224" s="257">
        <v>0</v>
      </c>
      <c r="Q224" s="257">
        <v>0</v>
      </c>
      <c r="R224" s="257">
        <v>0</v>
      </c>
      <c r="S224" s="257">
        <v>0</v>
      </c>
      <c r="T224" s="257">
        <v>0</v>
      </c>
      <c r="U224" s="257">
        <v>0</v>
      </c>
      <c r="V224" s="257">
        <v>0</v>
      </c>
      <c r="W224" s="257">
        <v>0</v>
      </c>
      <c r="X224" s="257">
        <v>0</v>
      </c>
      <c r="Y224" s="15">
        <v>0</v>
      </c>
      <c r="Z224" s="12">
        <f t="shared" si="22"/>
        <v>0</v>
      </c>
      <c r="AA224" s="259">
        <v>0</v>
      </c>
      <c r="AB224" s="257">
        <v>0</v>
      </c>
      <c r="AC224" s="257">
        <v>0</v>
      </c>
      <c r="AD224" s="78">
        <v>0</v>
      </c>
      <c r="AE224" s="16">
        <v>0</v>
      </c>
      <c r="AF224" s="257">
        <v>0</v>
      </c>
      <c r="AG224" s="257">
        <v>0</v>
      </c>
      <c r="AH224" s="252">
        <v>14</v>
      </c>
      <c r="AI224" s="17">
        <f t="shared" si="24"/>
        <v>14</v>
      </c>
      <c r="AJ224" s="12">
        <f t="shared" si="23"/>
        <v>0</v>
      </c>
      <c r="AK224" s="259">
        <v>0</v>
      </c>
      <c r="AL224" s="257">
        <v>0</v>
      </c>
      <c r="AM224" s="78">
        <v>0</v>
      </c>
      <c r="AN224" s="14">
        <v>0</v>
      </c>
      <c r="AO224" s="257">
        <v>0</v>
      </c>
    </row>
    <row r="225" spans="1:41" ht="18.75">
      <c r="A225" s="201">
        <v>520400</v>
      </c>
      <c r="B225" s="178">
        <v>215</v>
      </c>
      <c r="C225" s="19" t="s">
        <v>261</v>
      </c>
      <c r="D225" s="12">
        <f t="shared" si="20"/>
        <v>0</v>
      </c>
      <c r="E225" s="259">
        <v>0</v>
      </c>
      <c r="F225" s="257">
        <v>0</v>
      </c>
      <c r="G225" s="257">
        <v>0</v>
      </c>
      <c r="H225" s="257">
        <v>0</v>
      </c>
      <c r="I225" s="257">
        <v>0</v>
      </c>
      <c r="J225" s="257">
        <v>0</v>
      </c>
      <c r="K225" s="257">
        <v>0</v>
      </c>
      <c r="L225" s="15">
        <v>0</v>
      </c>
      <c r="M225" s="177">
        <f t="shared" si="21"/>
        <v>0</v>
      </c>
      <c r="N225" s="257">
        <v>0</v>
      </c>
      <c r="O225" s="257">
        <v>0</v>
      </c>
      <c r="P225" s="257">
        <v>0</v>
      </c>
      <c r="Q225" s="257">
        <v>0</v>
      </c>
      <c r="R225" s="257">
        <v>0</v>
      </c>
      <c r="S225" s="257">
        <v>0</v>
      </c>
      <c r="T225" s="257">
        <v>0</v>
      </c>
      <c r="U225" s="257">
        <v>0</v>
      </c>
      <c r="V225" s="257">
        <v>0</v>
      </c>
      <c r="W225" s="257">
        <v>0</v>
      </c>
      <c r="X225" s="257">
        <v>0</v>
      </c>
      <c r="Y225" s="15">
        <v>0</v>
      </c>
      <c r="Z225" s="12">
        <f t="shared" si="22"/>
        <v>0</v>
      </c>
      <c r="AA225" s="259">
        <v>0</v>
      </c>
      <c r="AB225" s="257">
        <v>0</v>
      </c>
      <c r="AC225" s="257">
        <v>0</v>
      </c>
      <c r="AD225" s="78">
        <v>0</v>
      </c>
      <c r="AE225" s="16">
        <v>0</v>
      </c>
      <c r="AF225" s="257">
        <v>0</v>
      </c>
      <c r="AG225" s="257">
        <v>0</v>
      </c>
      <c r="AH225" s="252">
        <v>0</v>
      </c>
      <c r="AI225" s="17">
        <f t="shared" si="24"/>
        <v>0</v>
      </c>
      <c r="AJ225" s="12">
        <f t="shared" si="23"/>
        <v>0</v>
      </c>
      <c r="AK225" s="259">
        <v>0</v>
      </c>
      <c r="AL225" s="257">
        <v>0</v>
      </c>
      <c r="AM225" s="78">
        <v>0</v>
      </c>
      <c r="AN225" s="14">
        <v>0</v>
      </c>
      <c r="AO225" s="257">
        <v>0</v>
      </c>
    </row>
    <row r="226" spans="1:41" ht="18.75">
      <c r="A226" s="201">
        <v>520419</v>
      </c>
      <c r="B226" s="178">
        <v>216</v>
      </c>
      <c r="C226" s="19" t="s">
        <v>262</v>
      </c>
      <c r="D226" s="12">
        <f t="shared" si="20"/>
        <v>0</v>
      </c>
      <c r="E226" s="259">
        <v>0</v>
      </c>
      <c r="F226" s="257">
        <v>0</v>
      </c>
      <c r="G226" s="257">
        <v>0</v>
      </c>
      <c r="H226" s="257">
        <v>0</v>
      </c>
      <c r="I226" s="257">
        <v>0</v>
      </c>
      <c r="J226" s="257">
        <v>0</v>
      </c>
      <c r="K226" s="257">
        <v>0</v>
      </c>
      <c r="L226" s="15">
        <v>0</v>
      </c>
      <c r="M226" s="177">
        <f t="shared" si="21"/>
        <v>0</v>
      </c>
      <c r="N226" s="257">
        <v>0</v>
      </c>
      <c r="O226" s="257">
        <v>0</v>
      </c>
      <c r="P226" s="257">
        <v>0</v>
      </c>
      <c r="Q226" s="257">
        <v>0</v>
      </c>
      <c r="R226" s="257">
        <v>0</v>
      </c>
      <c r="S226" s="257">
        <v>0</v>
      </c>
      <c r="T226" s="257">
        <v>0</v>
      </c>
      <c r="U226" s="257">
        <v>0</v>
      </c>
      <c r="V226" s="257">
        <v>0</v>
      </c>
      <c r="W226" s="257">
        <v>0</v>
      </c>
      <c r="X226" s="257">
        <v>0</v>
      </c>
      <c r="Y226" s="15">
        <v>0</v>
      </c>
      <c r="Z226" s="12">
        <f t="shared" si="22"/>
        <v>0</v>
      </c>
      <c r="AA226" s="259">
        <v>0</v>
      </c>
      <c r="AB226" s="257">
        <v>0</v>
      </c>
      <c r="AC226" s="257">
        <v>0</v>
      </c>
      <c r="AD226" s="78">
        <v>0</v>
      </c>
      <c r="AE226" s="16">
        <v>0</v>
      </c>
      <c r="AF226" s="257">
        <v>0</v>
      </c>
      <c r="AG226" s="257">
        <v>0</v>
      </c>
      <c r="AH226" s="252">
        <v>0</v>
      </c>
      <c r="AI226" s="17">
        <f t="shared" si="24"/>
        <v>0</v>
      </c>
      <c r="AJ226" s="12">
        <f t="shared" si="23"/>
        <v>0</v>
      </c>
      <c r="AK226" s="259">
        <v>0</v>
      </c>
      <c r="AL226" s="257">
        <v>0</v>
      </c>
      <c r="AM226" s="78">
        <v>0</v>
      </c>
      <c r="AN226" s="14">
        <v>0</v>
      </c>
      <c r="AO226" s="257">
        <v>0</v>
      </c>
    </row>
    <row r="227" spans="1:41" ht="18.75">
      <c r="A227" s="201">
        <v>520412</v>
      </c>
      <c r="B227" s="178">
        <v>217</v>
      </c>
      <c r="C227" s="19" t="s">
        <v>263</v>
      </c>
      <c r="D227" s="12">
        <f t="shared" si="20"/>
        <v>0</v>
      </c>
      <c r="E227" s="259">
        <v>0</v>
      </c>
      <c r="F227" s="257">
        <v>0</v>
      </c>
      <c r="G227" s="257">
        <v>0</v>
      </c>
      <c r="H227" s="257">
        <v>0</v>
      </c>
      <c r="I227" s="257">
        <v>0</v>
      </c>
      <c r="J227" s="257">
        <v>0</v>
      </c>
      <c r="K227" s="257">
        <v>0</v>
      </c>
      <c r="L227" s="15">
        <v>0</v>
      </c>
      <c r="M227" s="177">
        <f t="shared" si="21"/>
        <v>0</v>
      </c>
      <c r="N227" s="257">
        <v>0</v>
      </c>
      <c r="O227" s="257">
        <v>0</v>
      </c>
      <c r="P227" s="257">
        <v>0</v>
      </c>
      <c r="Q227" s="257">
        <v>0</v>
      </c>
      <c r="R227" s="257">
        <v>0</v>
      </c>
      <c r="S227" s="257">
        <v>0</v>
      </c>
      <c r="T227" s="257">
        <v>0</v>
      </c>
      <c r="U227" s="257">
        <v>0</v>
      </c>
      <c r="V227" s="257">
        <v>0</v>
      </c>
      <c r="W227" s="257">
        <v>0</v>
      </c>
      <c r="X227" s="257">
        <v>0</v>
      </c>
      <c r="Y227" s="15">
        <v>0</v>
      </c>
      <c r="Z227" s="12">
        <f t="shared" si="22"/>
        <v>0</v>
      </c>
      <c r="AA227" s="259">
        <v>0</v>
      </c>
      <c r="AB227" s="257">
        <v>0</v>
      </c>
      <c r="AC227" s="257">
        <v>0</v>
      </c>
      <c r="AD227" s="78">
        <v>0</v>
      </c>
      <c r="AE227" s="16">
        <v>0</v>
      </c>
      <c r="AF227" s="257">
        <v>0</v>
      </c>
      <c r="AG227" s="257">
        <v>0</v>
      </c>
      <c r="AH227" s="252">
        <v>0</v>
      </c>
      <c r="AI227" s="17">
        <f t="shared" si="24"/>
        <v>0</v>
      </c>
      <c r="AJ227" s="12">
        <f t="shared" si="23"/>
        <v>0</v>
      </c>
      <c r="AK227" s="259">
        <v>0</v>
      </c>
      <c r="AL227" s="257">
        <v>0</v>
      </c>
      <c r="AM227" s="78">
        <v>0</v>
      </c>
      <c r="AN227" s="14">
        <v>0</v>
      </c>
      <c r="AO227" s="257">
        <v>0</v>
      </c>
    </row>
    <row r="228" spans="1:41" ht="18.75">
      <c r="A228" s="201">
        <v>520427</v>
      </c>
      <c r="B228" s="178">
        <v>218</v>
      </c>
      <c r="C228" s="19" t="s">
        <v>264</v>
      </c>
      <c r="D228" s="12">
        <f t="shared" si="20"/>
        <v>0</v>
      </c>
      <c r="E228" s="259">
        <v>0</v>
      </c>
      <c r="F228" s="257">
        <v>0</v>
      </c>
      <c r="G228" s="257">
        <v>0</v>
      </c>
      <c r="H228" s="257">
        <v>0</v>
      </c>
      <c r="I228" s="257">
        <v>0</v>
      </c>
      <c r="J228" s="257">
        <v>0</v>
      </c>
      <c r="K228" s="257">
        <v>0</v>
      </c>
      <c r="L228" s="15">
        <v>0</v>
      </c>
      <c r="M228" s="177">
        <f t="shared" si="21"/>
        <v>0</v>
      </c>
      <c r="N228" s="257">
        <v>0</v>
      </c>
      <c r="O228" s="257">
        <v>0</v>
      </c>
      <c r="P228" s="257">
        <v>0</v>
      </c>
      <c r="Q228" s="257">
        <v>0</v>
      </c>
      <c r="R228" s="257">
        <v>0</v>
      </c>
      <c r="S228" s="257">
        <v>0</v>
      </c>
      <c r="T228" s="257">
        <v>0</v>
      </c>
      <c r="U228" s="257">
        <v>0</v>
      </c>
      <c r="V228" s="257">
        <v>0</v>
      </c>
      <c r="W228" s="257">
        <v>0</v>
      </c>
      <c r="X228" s="257">
        <v>0</v>
      </c>
      <c r="Y228" s="15">
        <v>0</v>
      </c>
      <c r="Z228" s="12">
        <f t="shared" si="22"/>
        <v>0</v>
      </c>
      <c r="AA228" s="259">
        <v>0</v>
      </c>
      <c r="AB228" s="257">
        <v>0</v>
      </c>
      <c r="AC228" s="257">
        <v>0</v>
      </c>
      <c r="AD228" s="78">
        <v>0</v>
      </c>
      <c r="AE228" s="16">
        <v>0</v>
      </c>
      <c r="AF228" s="257">
        <v>0</v>
      </c>
      <c r="AG228" s="257">
        <v>0</v>
      </c>
      <c r="AH228" s="252">
        <v>0</v>
      </c>
      <c r="AI228" s="17">
        <f t="shared" si="24"/>
        <v>0</v>
      </c>
      <c r="AJ228" s="12">
        <f t="shared" si="23"/>
        <v>0</v>
      </c>
      <c r="AK228" s="252">
        <v>0</v>
      </c>
      <c r="AL228" s="252">
        <v>0</v>
      </c>
      <c r="AM228" s="255">
        <v>0</v>
      </c>
      <c r="AN228" s="14">
        <v>0</v>
      </c>
      <c r="AO228" s="257">
        <v>0</v>
      </c>
    </row>
    <row r="229" spans="1:41" ht="18.75">
      <c r="A229" s="201">
        <v>520424</v>
      </c>
      <c r="B229" s="178">
        <v>219</v>
      </c>
      <c r="C229" s="19" t="s">
        <v>265</v>
      </c>
      <c r="D229" s="12">
        <f t="shared" si="20"/>
        <v>0</v>
      </c>
      <c r="E229" s="259">
        <v>0</v>
      </c>
      <c r="F229" s="257">
        <v>0</v>
      </c>
      <c r="G229" s="257">
        <v>0</v>
      </c>
      <c r="H229" s="257">
        <v>0</v>
      </c>
      <c r="I229" s="257">
        <v>0</v>
      </c>
      <c r="J229" s="257">
        <v>0</v>
      </c>
      <c r="K229" s="257">
        <v>0</v>
      </c>
      <c r="L229" s="15">
        <v>0</v>
      </c>
      <c r="M229" s="177">
        <f t="shared" si="21"/>
        <v>0</v>
      </c>
      <c r="N229" s="257">
        <v>0</v>
      </c>
      <c r="O229" s="257">
        <v>0</v>
      </c>
      <c r="P229" s="257">
        <v>0</v>
      </c>
      <c r="Q229" s="257">
        <v>0</v>
      </c>
      <c r="R229" s="257">
        <v>0</v>
      </c>
      <c r="S229" s="257">
        <v>0</v>
      </c>
      <c r="T229" s="257">
        <v>0</v>
      </c>
      <c r="U229" s="257">
        <v>0</v>
      </c>
      <c r="V229" s="257">
        <v>0</v>
      </c>
      <c r="W229" s="257">
        <v>0</v>
      </c>
      <c r="X229" s="257">
        <v>0</v>
      </c>
      <c r="Y229" s="15">
        <v>0</v>
      </c>
      <c r="Z229" s="12">
        <f t="shared" si="22"/>
        <v>0</v>
      </c>
      <c r="AA229" s="259">
        <v>0</v>
      </c>
      <c r="AB229" s="257">
        <v>0</v>
      </c>
      <c r="AC229" s="257">
        <v>0</v>
      </c>
      <c r="AD229" s="78">
        <v>0</v>
      </c>
      <c r="AE229" s="16">
        <v>0</v>
      </c>
      <c r="AF229" s="257">
        <v>0</v>
      </c>
      <c r="AG229" s="257">
        <v>0</v>
      </c>
      <c r="AH229" s="252">
        <v>0</v>
      </c>
      <c r="AI229" s="17">
        <f t="shared" si="24"/>
        <v>0</v>
      </c>
      <c r="AJ229" s="12">
        <f t="shared" si="23"/>
        <v>0</v>
      </c>
      <c r="AK229" s="252">
        <v>0</v>
      </c>
      <c r="AL229" s="252">
        <v>0</v>
      </c>
      <c r="AM229" s="255">
        <v>0</v>
      </c>
      <c r="AN229" s="14">
        <v>0</v>
      </c>
      <c r="AO229" s="257">
        <v>0</v>
      </c>
    </row>
    <row r="230" spans="1:41" ht="18.75">
      <c r="A230" s="201">
        <v>520417</v>
      </c>
      <c r="B230" s="178">
        <v>220</v>
      </c>
      <c r="C230" s="19" t="s">
        <v>266</v>
      </c>
      <c r="D230" s="12">
        <f t="shared" si="20"/>
        <v>0</v>
      </c>
      <c r="E230" s="259">
        <v>0</v>
      </c>
      <c r="F230" s="257">
        <v>0</v>
      </c>
      <c r="G230" s="257">
        <v>0</v>
      </c>
      <c r="H230" s="257">
        <v>0</v>
      </c>
      <c r="I230" s="257">
        <v>0</v>
      </c>
      <c r="J230" s="257">
        <v>0</v>
      </c>
      <c r="K230" s="257">
        <v>0</v>
      </c>
      <c r="L230" s="15">
        <v>0</v>
      </c>
      <c r="M230" s="177">
        <f t="shared" si="21"/>
        <v>0</v>
      </c>
      <c r="N230" s="257">
        <v>0</v>
      </c>
      <c r="O230" s="257">
        <v>0</v>
      </c>
      <c r="P230" s="257">
        <v>0</v>
      </c>
      <c r="Q230" s="257">
        <v>0</v>
      </c>
      <c r="R230" s="257">
        <v>0</v>
      </c>
      <c r="S230" s="257">
        <v>0</v>
      </c>
      <c r="T230" s="257">
        <v>0</v>
      </c>
      <c r="U230" s="257">
        <v>0</v>
      </c>
      <c r="V230" s="257">
        <v>0</v>
      </c>
      <c r="W230" s="257">
        <v>0</v>
      </c>
      <c r="X230" s="257">
        <v>0</v>
      </c>
      <c r="Y230" s="15">
        <v>0</v>
      </c>
      <c r="Z230" s="12">
        <f t="shared" si="22"/>
        <v>0</v>
      </c>
      <c r="AA230" s="252">
        <v>0</v>
      </c>
      <c r="AB230" s="252">
        <v>0</v>
      </c>
      <c r="AC230" s="252">
        <v>0</v>
      </c>
      <c r="AD230" s="255">
        <v>0</v>
      </c>
      <c r="AE230" s="16">
        <v>0</v>
      </c>
      <c r="AF230" s="257">
        <v>0</v>
      </c>
      <c r="AG230" s="257">
        <v>0</v>
      </c>
      <c r="AH230" s="252">
        <v>0</v>
      </c>
      <c r="AI230" s="17">
        <f t="shared" si="24"/>
        <v>0</v>
      </c>
      <c r="AJ230" s="12">
        <f t="shared" si="23"/>
        <v>0</v>
      </c>
      <c r="AK230" s="252">
        <v>0</v>
      </c>
      <c r="AL230" s="252">
        <v>0</v>
      </c>
      <c r="AM230" s="255">
        <v>0</v>
      </c>
      <c r="AN230" s="14">
        <v>0</v>
      </c>
      <c r="AO230" s="257">
        <v>0</v>
      </c>
    </row>
    <row r="231" spans="1:41" ht="18.75">
      <c r="A231" s="201">
        <v>520413</v>
      </c>
      <c r="B231" s="178">
        <v>221</v>
      </c>
      <c r="C231" s="19" t="s">
        <v>267</v>
      </c>
      <c r="D231" s="12">
        <f t="shared" si="20"/>
        <v>0</v>
      </c>
      <c r="E231" s="259">
        <v>0</v>
      </c>
      <c r="F231" s="257">
        <v>0</v>
      </c>
      <c r="G231" s="257">
        <v>0</v>
      </c>
      <c r="H231" s="257">
        <v>0</v>
      </c>
      <c r="I231" s="257">
        <v>0</v>
      </c>
      <c r="J231" s="257">
        <v>0</v>
      </c>
      <c r="K231" s="257">
        <v>0</v>
      </c>
      <c r="L231" s="15">
        <v>0</v>
      </c>
      <c r="M231" s="177">
        <f t="shared" si="21"/>
        <v>0</v>
      </c>
      <c r="N231" s="257">
        <v>0</v>
      </c>
      <c r="O231" s="257">
        <v>0</v>
      </c>
      <c r="P231" s="257">
        <v>0</v>
      </c>
      <c r="Q231" s="257">
        <v>0</v>
      </c>
      <c r="R231" s="257">
        <v>0</v>
      </c>
      <c r="S231" s="257">
        <v>0</v>
      </c>
      <c r="T231" s="257">
        <v>0</v>
      </c>
      <c r="U231" s="257">
        <v>0</v>
      </c>
      <c r="V231" s="257">
        <v>0</v>
      </c>
      <c r="W231" s="257">
        <v>0</v>
      </c>
      <c r="X231" s="257">
        <v>0</v>
      </c>
      <c r="Y231" s="15">
        <v>0</v>
      </c>
      <c r="Z231" s="12">
        <f t="shared" si="22"/>
        <v>0</v>
      </c>
      <c r="AA231" s="252">
        <v>0</v>
      </c>
      <c r="AB231" s="252">
        <v>0</v>
      </c>
      <c r="AC231" s="252">
        <v>0</v>
      </c>
      <c r="AD231" s="255">
        <v>0</v>
      </c>
      <c r="AE231" s="16">
        <v>0</v>
      </c>
      <c r="AF231" s="257">
        <v>0</v>
      </c>
      <c r="AG231" s="257">
        <v>0</v>
      </c>
      <c r="AH231" s="252">
        <v>0</v>
      </c>
      <c r="AI231" s="17">
        <f t="shared" si="24"/>
        <v>0</v>
      </c>
      <c r="AJ231" s="12">
        <f t="shared" si="23"/>
        <v>0</v>
      </c>
      <c r="AK231" s="252">
        <v>0</v>
      </c>
      <c r="AL231" s="252">
        <v>0</v>
      </c>
      <c r="AM231" s="255">
        <v>0</v>
      </c>
      <c r="AN231" s="14">
        <v>0</v>
      </c>
      <c r="AO231" s="257">
        <v>0</v>
      </c>
    </row>
    <row r="232" spans="1:41" ht="60">
      <c r="A232" s="201">
        <v>520422</v>
      </c>
      <c r="B232" s="178">
        <v>222</v>
      </c>
      <c r="C232" s="19" t="s">
        <v>268</v>
      </c>
      <c r="D232" s="12">
        <f t="shared" si="20"/>
        <v>0</v>
      </c>
      <c r="E232" s="259">
        <v>0</v>
      </c>
      <c r="F232" s="257">
        <v>0</v>
      </c>
      <c r="G232" s="257">
        <v>0</v>
      </c>
      <c r="H232" s="257">
        <v>0</v>
      </c>
      <c r="I232" s="257">
        <v>0</v>
      </c>
      <c r="J232" s="257">
        <v>0</v>
      </c>
      <c r="K232" s="257">
        <v>0</v>
      </c>
      <c r="L232" s="15">
        <v>0</v>
      </c>
      <c r="M232" s="177">
        <f t="shared" si="21"/>
        <v>0</v>
      </c>
      <c r="N232" s="257">
        <v>0</v>
      </c>
      <c r="O232" s="257">
        <v>0</v>
      </c>
      <c r="P232" s="257">
        <v>0</v>
      </c>
      <c r="Q232" s="257">
        <v>0</v>
      </c>
      <c r="R232" s="257">
        <v>0</v>
      </c>
      <c r="S232" s="257">
        <v>0</v>
      </c>
      <c r="T232" s="257">
        <v>0</v>
      </c>
      <c r="U232" s="257">
        <v>0</v>
      </c>
      <c r="V232" s="257">
        <v>0</v>
      </c>
      <c r="W232" s="257">
        <v>0</v>
      </c>
      <c r="X232" s="257">
        <v>0</v>
      </c>
      <c r="Y232" s="15">
        <v>0</v>
      </c>
      <c r="Z232" s="12">
        <f t="shared" si="22"/>
        <v>0</v>
      </c>
      <c r="AA232" s="252">
        <v>0</v>
      </c>
      <c r="AB232" s="252">
        <v>0</v>
      </c>
      <c r="AC232" s="252">
        <v>0</v>
      </c>
      <c r="AD232" s="255">
        <v>0</v>
      </c>
      <c r="AE232" s="16">
        <v>0</v>
      </c>
      <c r="AF232" s="257">
        <v>0</v>
      </c>
      <c r="AG232" s="257">
        <v>0</v>
      </c>
      <c r="AH232" s="252">
        <v>0</v>
      </c>
      <c r="AI232" s="17">
        <f t="shared" si="24"/>
        <v>0</v>
      </c>
      <c r="AJ232" s="12">
        <f t="shared" si="23"/>
        <v>0</v>
      </c>
      <c r="AK232" s="252">
        <v>0</v>
      </c>
      <c r="AL232" s="252">
        <v>0</v>
      </c>
      <c r="AM232" s="255">
        <v>0</v>
      </c>
      <c r="AN232" s="14">
        <v>0</v>
      </c>
      <c r="AO232" s="257">
        <v>0</v>
      </c>
    </row>
    <row r="233" spans="1:41" ht="18.75">
      <c r="A233" s="201">
        <v>520430</v>
      </c>
      <c r="B233" s="178">
        <v>223</v>
      </c>
      <c r="C233" s="34" t="s">
        <v>269</v>
      </c>
      <c r="D233" s="12">
        <f t="shared" si="20"/>
        <v>0</v>
      </c>
      <c r="E233" s="259">
        <v>0</v>
      </c>
      <c r="F233" s="257">
        <v>0</v>
      </c>
      <c r="G233" s="257">
        <v>0</v>
      </c>
      <c r="H233" s="257">
        <v>0</v>
      </c>
      <c r="I233" s="257">
        <v>0</v>
      </c>
      <c r="J233" s="257">
        <v>0</v>
      </c>
      <c r="K233" s="257">
        <v>0</v>
      </c>
      <c r="L233" s="15">
        <v>0</v>
      </c>
      <c r="M233" s="177">
        <f t="shared" si="21"/>
        <v>0</v>
      </c>
      <c r="N233" s="257">
        <v>0</v>
      </c>
      <c r="O233" s="257">
        <v>0</v>
      </c>
      <c r="P233" s="257">
        <v>0</v>
      </c>
      <c r="Q233" s="257">
        <v>0</v>
      </c>
      <c r="R233" s="257">
        <v>0</v>
      </c>
      <c r="S233" s="257">
        <v>0</v>
      </c>
      <c r="T233" s="257">
        <v>0</v>
      </c>
      <c r="U233" s="257">
        <v>0</v>
      </c>
      <c r="V233" s="257">
        <v>0</v>
      </c>
      <c r="W233" s="257">
        <v>0</v>
      </c>
      <c r="X233" s="257">
        <v>0</v>
      </c>
      <c r="Y233" s="15">
        <v>0</v>
      </c>
      <c r="Z233" s="12">
        <f t="shared" si="22"/>
        <v>0</v>
      </c>
      <c r="AA233" s="252">
        <v>0</v>
      </c>
      <c r="AB233" s="252">
        <v>0</v>
      </c>
      <c r="AC233" s="252">
        <v>0</v>
      </c>
      <c r="AD233" s="255">
        <v>0</v>
      </c>
      <c r="AE233" s="16">
        <v>17</v>
      </c>
      <c r="AF233" s="257">
        <v>17</v>
      </c>
      <c r="AG233" s="257">
        <v>0</v>
      </c>
      <c r="AH233" s="252">
        <v>0</v>
      </c>
      <c r="AI233" s="17">
        <f t="shared" si="24"/>
        <v>17</v>
      </c>
      <c r="AJ233" s="12">
        <f t="shared" si="23"/>
        <v>10</v>
      </c>
      <c r="AK233" s="252">
        <v>10</v>
      </c>
      <c r="AL233" s="252">
        <v>0</v>
      </c>
      <c r="AM233" s="255">
        <v>0</v>
      </c>
      <c r="AN233" s="14">
        <v>0</v>
      </c>
      <c r="AO233" s="257">
        <v>0</v>
      </c>
    </row>
    <row r="234" spans="1:41" ht="18.75">
      <c r="A234" s="201">
        <v>520431</v>
      </c>
      <c r="B234" s="178">
        <v>224</v>
      </c>
      <c r="C234" s="34" t="s">
        <v>270</v>
      </c>
      <c r="D234" s="12">
        <f t="shared" si="20"/>
        <v>0</v>
      </c>
      <c r="E234" s="259">
        <v>0</v>
      </c>
      <c r="F234" s="257">
        <v>0</v>
      </c>
      <c r="G234" s="257">
        <v>0</v>
      </c>
      <c r="H234" s="257">
        <v>0</v>
      </c>
      <c r="I234" s="257">
        <v>0</v>
      </c>
      <c r="J234" s="257">
        <v>0</v>
      </c>
      <c r="K234" s="257">
        <v>0</v>
      </c>
      <c r="L234" s="15">
        <v>0</v>
      </c>
      <c r="M234" s="177">
        <f t="shared" si="21"/>
        <v>2</v>
      </c>
      <c r="N234" s="257">
        <v>0</v>
      </c>
      <c r="O234" s="257">
        <v>0</v>
      </c>
      <c r="P234" s="257">
        <v>0</v>
      </c>
      <c r="Q234" s="257">
        <v>0</v>
      </c>
      <c r="R234" s="257">
        <v>0</v>
      </c>
      <c r="S234" s="257">
        <v>0</v>
      </c>
      <c r="T234" s="257">
        <v>0</v>
      </c>
      <c r="U234" s="257">
        <v>0</v>
      </c>
      <c r="V234" s="257">
        <v>0</v>
      </c>
      <c r="W234" s="257">
        <v>0</v>
      </c>
      <c r="X234" s="257">
        <v>2</v>
      </c>
      <c r="Y234" s="15">
        <v>0</v>
      </c>
      <c r="Z234" s="12">
        <f t="shared" si="22"/>
        <v>0</v>
      </c>
      <c r="AA234" s="252">
        <v>0</v>
      </c>
      <c r="AB234" s="252">
        <v>0</v>
      </c>
      <c r="AC234" s="252">
        <v>0</v>
      </c>
      <c r="AD234" s="255">
        <v>0</v>
      </c>
      <c r="AE234" s="16">
        <v>0</v>
      </c>
      <c r="AF234" s="257">
        <v>0</v>
      </c>
      <c r="AG234" s="257">
        <v>0</v>
      </c>
      <c r="AH234" s="252">
        <v>0</v>
      </c>
      <c r="AI234" s="17">
        <f t="shared" si="24"/>
        <v>0</v>
      </c>
      <c r="AJ234" s="12">
        <f t="shared" si="23"/>
        <v>0</v>
      </c>
      <c r="AK234" s="252">
        <v>0</v>
      </c>
      <c r="AL234" s="252">
        <v>0</v>
      </c>
      <c r="AM234" s="255">
        <v>0</v>
      </c>
      <c r="AN234" s="14">
        <v>0</v>
      </c>
      <c r="AO234" s="257">
        <v>0</v>
      </c>
    </row>
    <row r="235" spans="1:41" ht="18.75">
      <c r="A235" s="202">
        <v>520393</v>
      </c>
      <c r="B235" s="178">
        <v>225</v>
      </c>
      <c r="C235" s="36" t="s">
        <v>271</v>
      </c>
      <c r="D235" s="12">
        <f t="shared" si="20"/>
        <v>0</v>
      </c>
      <c r="E235" s="252">
        <v>0</v>
      </c>
      <c r="F235" s="252">
        <v>0</v>
      </c>
      <c r="G235" s="252">
        <v>0</v>
      </c>
      <c r="H235" s="252">
        <v>0</v>
      </c>
      <c r="I235" s="252">
        <v>0</v>
      </c>
      <c r="J235" s="252">
        <v>0</v>
      </c>
      <c r="K235" s="252">
        <v>0</v>
      </c>
      <c r="L235" s="253">
        <v>0</v>
      </c>
      <c r="M235" s="177">
        <f t="shared" si="21"/>
        <v>0</v>
      </c>
      <c r="N235" s="257">
        <v>0</v>
      </c>
      <c r="O235" s="257">
        <v>0</v>
      </c>
      <c r="P235" s="257">
        <v>0</v>
      </c>
      <c r="Q235" s="257">
        <v>0</v>
      </c>
      <c r="R235" s="257">
        <v>0</v>
      </c>
      <c r="S235" s="257">
        <v>0</v>
      </c>
      <c r="T235" s="257">
        <v>0</v>
      </c>
      <c r="U235" s="257">
        <v>0</v>
      </c>
      <c r="V235" s="257">
        <v>0</v>
      </c>
      <c r="W235" s="257">
        <v>0</v>
      </c>
      <c r="X235" s="257">
        <v>0</v>
      </c>
      <c r="Y235" s="15">
        <v>0</v>
      </c>
      <c r="Z235" s="12">
        <f t="shared" si="22"/>
        <v>0</v>
      </c>
      <c r="AA235" s="252">
        <v>0</v>
      </c>
      <c r="AB235" s="252">
        <v>0</v>
      </c>
      <c r="AC235" s="252">
        <v>0</v>
      </c>
      <c r="AD235" s="255">
        <v>0</v>
      </c>
      <c r="AE235" s="16">
        <v>0</v>
      </c>
      <c r="AF235" s="257">
        <v>0</v>
      </c>
      <c r="AG235" s="257">
        <v>0</v>
      </c>
      <c r="AH235" s="252">
        <v>0</v>
      </c>
      <c r="AI235" s="17">
        <f t="shared" si="24"/>
        <v>0</v>
      </c>
      <c r="AJ235" s="12">
        <f t="shared" si="23"/>
        <v>0</v>
      </c>
      <c r="AK235" s="252">
        <v>0</v>
      </c>
      <c r="AL235" s="252">
        <v>0</v>
      </c>
      <c r="AM235" s="255">
        <v>0</v>
      </c>
      <c r="AN235" s="14">
        <v>0</v>
      </c>
      <c r="AO235" s="257">
        <v>0</v>
      </c>
    </row>
    <row r="236" spans="1:41" ht="18.75">
      <c r="A236" s="201">
        <v>520406</v>
      </c>
      <c r="B236" s="178">
        <v>226</v>
      </c>
      <c r="C236" s="34" t="s">
        <v>272</v>
      </c>
      <c r="D236" s="12">
        <f t="shared" si="20"/>
        <v>58</v>
      </c>
      <c r="E236" s="252">
        <v>58</v>
      </c>
      <c r="F236" s="252">
        <v>0</v>
      </c>
      <c r="G236" s="252">
        <v>0</v>
      </c>
      <c r="H236" s="252">
        <v>0</v>
      </c>
      <c r="I236" s="252">
        <v>0</v>
      </c>
      <c r="J236" s="252">
        <v>0</v>
      </c>
      <c r="K236" s="252">
        <v>0</v>
      </c>
      <c r="L236" s="253">
        <v>0</v>
      </c>
      <c r="M236" s="177">
        <f t="shared" si="21"/>
        <v>97</v>
      </c>
      <c r="N236" s="257">
        <v>97</v>
      </c>
      <c r="O236" s="257">
        <v>0</v>
      </c>
      <c r="P236" s="257">
        <v>0</v>
      </c>
      <c r="Q236" s="257">
        <v>17</v>
      </c>
      <c r="R236" s="257">
        <v>35</v>
      </c>
      <c r="S236" s="257">
        <v>0</v>
      </c>
      <c r="T236" s="257">
        <v>0</v>
      </c>
      <c r="U236" s="257">
        <v>0</v>
      </c>
      <c r="V236" s="257">
        <v>0</v>
      </c>
      <c r="W236" s="257">
        <v>0</v>
      </c>
      <c r="X236" s="257">
        <v>0</v>
      </c>
      <c r="Y236" s="15">
        <v>0</v>
      </c>
      <c r="Z236" s="12">
        <f t="shared" si="22"/>
        <v>0</v>
      </c>
      <c r="AA236" s="252">
        <v>0</v>
      </c>
      <c r="AB236" s="252">
        <v>0</v>
      </c>
      <c r="AC236" s="252">
        <v>0</v>
      </c>
      <c r="AD236" s="255">
        <v>0</v>
      </c>
      <c r="AE236" s="16">
        <v>0</v>
      </c>
      <c r="AF236" s="257">
        <v>0</v>
      </c>
      <c r="AG236" s="257">
        <v>0</v>
      </c>
      <c r="AH236" s="252">
        <v>0</v>
      </c>
      <c r="AI236" s="17">
        <f t="shared" si="24"/>
        <v>0</v>
      </c>
      <c r="AJ236" s="12">
        <f t="shared" si="23"/>
        <v>0</v>
      </c>
      <c r="AK236" s="252">
        <v>0</v>
      </c>
      <c r="AL236" s="252">
        <v>0</v>
      </c>
      <c r="AM236" s="255">
        <v>0</v>
      </c>
      <c r="AN236" s="14">
        <v>0</v>
      </c>
      <c r="AO236" s="257">
        <v>0</v>
      </c>
    </row>
    <row r="237" spans="1:41" ht="45">
      <c r="A237" s="202">
        <v>520429</v>
      </c>
      <c r="B237" s="178">
        <v>227</v>
      </c>
      <c r="C237" s="36" t="s">
        <v>273</v>
      </c>
      <c r="D237" s="12">
        <f t="shared" si="20"/>
        <v>0</v>
      </c>
      <c r="E237" s="252">
        <v>0</v>
      </c>
      <c r="F237" s="252">
        <v>0</v>
      </c>
      <c r="G237" s="252">
        <v>0</v>
      </c>
      <c r="H237" s="252">
        <v>0</v>
      </c>
      <c r="I237" s="252">
        <v>0</v>
      </c>
      <c r="J237" s="252">
        <v>0</v>
      </c>
      <c r="K237" s="252">
        <v>0</v>
      </c>
      <c r="L237" s="253">
        <v>0</v>
      </c>
      <c r="M237" s="177">
        <f t="shared" si="21"/>
        <v>0</v>
      </c>
      <c r="N237" s="257">
        <v>0</v>
      </c>
      <c r="O237" s="257">
        <v>0</v>
      </c>
      <c r="P237" s="257">
        <v>0</v>
      </c>
      <c r="Q237" s="257">
        <v>0</v>
      </c>
      <c r="R237" s="257">
        <v>0</v>
      </c>
      <c r="S237" s="257">
        <v>0</v>
      </c>
      <c r="T237" s="257">
        <v>0</v>
      </c>
      <c r="U237" s="257">
        <v>0</v>
      </c>
      <c r="V237" s="257">
        <v>0</v>
      </c>
      <c r="W237" s="257">
        <v>0</v>
      </c>
      <c r="X237" s="257">
        <v>0</v>
      </c>
      <c r="Y237" s="15">
        <v>0</v>
      </c>
      <c r="Z237" s="12">
        <f t="shared" si="22"/>
        <v>0</v>
      </c>
      <c r="AA237" s="252">
        <v>0</v>
      </c>
      <c r="AB237" s="252">
        <v>0</v>
      </c>
      <c r="AC237" s="252">
        <v>0</v>
      </c>
      <c r="AD237" s="255">
        <v>0</v>
      </c>
      <c r="AE237" s="16">
        <v>0</v>
      </c>
      <c r="AF237" s="257">
        <v>0</v>
      </c>
      <c r="AG237" s="257">
        <v>0</v>
      </c>
      <c r="AH237" s="252">
        <v>0</v>
      </c>
      <c r="AI237" s="17">
        <f t="shared" si="24"/>
        <v>0</v>
      </c>
      <c r="AJ237" s="12">
        <f t="shared" si="23"/>
        <v>0</v>
      </c>
      <c r="AK237" s="252">
        <v>0</v>
      </c>
      <c r="AL237" s="252">
        <v>0</v>
      </c>
      <c r="AM237" s="255">
        <v>0</v>
      </c>
      <c r="AN237" s="14">
        <v>0</v>
      </c>
      <c r="AO237" s="257">
        <v>0</v>
      </c>
    </row>
    <row r="238" spans="1:41" ht="18.75">
      <c r="A238" s="202">
        <v>520432</v>
      </c>
      <c r="B238" s="178">
        <v>228</v>
      </c>
      <c r="C238" s="36" t="s">
        <v>274</v>
      </c>
      <c r="D238" s="12">
        <f t="shared" si="20"/>
        <v>0</v>
      </c>
      <c r="E238" s="252">
        <v>0</v>
      </c>
      <c r="F238" s="252">
        <v>0</v>
      </c>
      <c r="G238" s="252">
        <v>0</v>
      </c>
      <c r="H238" s="252">
        <v>0</v>
      </c>
      <c r="I238" s="252">
        <v>0</v>
      </c>
      <c r="J238" s="252">
        <v>0</v>
      </c>
      <c r="K238" s="252">
        <v>0</v>
      </c>
      <c r="L238" s="253">
        <v>0</v>
      </c>
      <c r="M238" s="177">
        <f t="shared" si="21"/>
        <v>0</v>
      </c>
      <c r="N238" s="257">
        <v>0</v>
      </c>
      <c r="O238" s="257">
        <v>0</v>
      </c>
      <c r="P238" s="257">
        <v>0</v>
      </c>
      <c r="Q238" s="257">
        <v>0</v>
      </c>
      <c r="R238" s="257">
        <v>0</v>
      </c>
      <c r="S238" s="257">
        <v>0</v>
      </c>
      <c r="T238" s="257">
        <v>0</v>
      </c>
      <c r="U238" s="257">
        <v>0</v>
      </c>
      <c r="V238" s="257">
        <v>0</v>
      </c>
      <c r="W238" s="257">
        <v>0</v>
      </c>
      <c r="X238" s="257">
        <v>0</v>
      </c>
      <c r="Y238" s="15">
        <v>0</v>
      </c>
      <c r="Z238" s="12">
        <f t="shared" si="22"/>
        <v>0</v>
      </c>
      <c r="AA238" s="252">
        <v>0</v>
      </c>
      <c r="AB238" s="252">
        <v>0</v>
      </c>
      <c r="AC238" s="252">
        <v>0</v>
      </c>
      <c r="AD238" s="255">
        <v>0</v>
      </c>
      <c r="AE238" s="16">
        <v>0</v>
      </c>
      <c r="AF238" s="257">
        <v>0</v>
      </c>
      <c r="AG238" s="257">
        <v>0</v>
      </c>
      <c r="AH238" s="252">
        <v>0</v>
      </c>
      <c r="AI238" s="17">
        <f t="shared" si="24"/>
        <v>0</v>
      </c>
      <c r="AJ238" s="12">
        <f t="shared" si="23"/>
        <v>0</v>
      </c>
      <c r="AK238" s="252">
        <v>0</v>
      </c>
      <c r="AL238" s="252">
        <v>0</v>
      </c>
      <c r="AM238" s="255">
        <v>0</v>
      </c>
      <c r="AN238" s="14">
        <v>0</v>
      </c>
      <c r="AO238" s="257">
        <v>0</v>
      </c>
    </row>
    <row r="239" spans="1:41" ht="18.75">
      <c r="A239" s="202">
        <v>520433</v>
      </c>
      <c r="B239" s="178">
        <v>229</v>
      </c>
      <c r="C239" s="36" t="s">
        <v>275</v>
      </c>
      <c r="D239" s="12">
        <f t="shared" si="20"/>
        <v>0</v>
      </c>
      <c r="E239" s="252">
        <v>0</v>
      </c>
      <c r="F239" s="252">
        <v>0</v>
      </c>
      <c r="G239" s="252">
        <v>0</v>
      </c>
      <c r="H239" s="252">
        <v>0</v>
      </c>
      <c r="I239" s="252">
        <v>0</v>
      </c>
      <c r="J239" s="252">
        <v>0</v>
      </c>
      <c r="K239" s="252">
        <v>0</v>
      </c>
      <c r="L239" s="253">
        <v>0</v>
      </c>
      <c r="M239" s="177">
        <f t="shared" si="21"/>
        <v>0</v>
      </c>
      <c r="N239" s="257">
        <v>0</v>
      </c>
      <c r="O239" s="257">
        <v>0</v>
      </c>
      <c r="P239" s="257">
        <v>0</v>
      </c>
      <c r="Q239" s="257">
        <v>0</v>
      </c>
      <c r="R239" s="257">
        <v>0</v>
      </c>
      <c r="S239" s="257">
        <v>0</v>
      </c>
      <c r="T239" s="257">
        <v>0</v>
      </c>
      <c r="U239" s="257">
        <v>0</v>
      </c>
      <c r="V239" s="257">
        <v>0</v>
      </c>
      <c r="W239" s="257">
        <v>0</v>
      </c>
      <c r="X239" s="257">
        <v>0</v>
      </c>
      <c r="Y239" s="15">
        <v>0</v>
      </c>
      <c r="Z239" s="12">
        <f t="shared" si="22"/>
        <v>0</v>
      </c>
      <c r="AA239" s="252">
        <v>0</v>
      </c>
      <c r="AB239" s="252">
        <v>0</v>
      </c>
      <c r="AC239" s="252">
        <v>0</v>
      </c>
      <c r="AD239" s="255">
        <v>0</v>
      </c>
      <c r="AE239" s="16">
        <v>0</v>
      </c>
      <c r="AF239" s="257">
        <v>0</v>
      </c>
      <c r="AG239" s="257">
        <v>0</v>
      </c>
      <c r="AH239" s="252">
        <v>0</v>
      </c>
      <c r="AI239" s="17">
        <f t="shared" si="24"/>
        <v>0</v>
      </c>
      <c r="AJ239" s="12">
        <f t="shared" si="23"/>
        <v>0</v>
      </c>
      <c r="AK239" s="252">
        <v>0</v>
      </c>
      <c r="AL239" s="252">
        <v>0</v>
      </c>
      <c r="AM239" s="255">
        <v>0</v>
      </c>
      <c r="AN239" s="14">
        <v>0</v>
      </c>
      <c r="AO239" s="257">
        <v>0</v>
      </c>
    </row>
    <row r="240" spans="1:41" ht="18.75">
      <c r="A240" s="202">
        <v>520434</v>
      </c>
      <c r="B240" s="178">
        <v>230</v>
      </c>
      <c r="C240" s="36" t="s">
        <v>276</v>
      </c>
      <c r="D240" s="12">
        <f t="shared" si="20"/>
        <v>0</v>
      </c>
      <c r="E240" s="252">
        <v>0</v>
      </c>
      <c r="F240" s="252">
        <v>0</v>
      </c>
      <c r="G240" s="252">
        <v>0</v>
      </c>
      <c r="H240" s="252">
        <v>0</v>
      </c>
      <c r="I240" s="252">
        <v>0</v>
      </c>
      <c r="J240" s="252">
        <v>0</v>
      </c>
      <c r="K240" s="252">
        <v>0</v>
      </c>
      <c r="L240" s="253">
        <v>0</v>
      </c>
      <c r="M240" s="177">
        <f t="shared" si="21"/>
        <v>0</v>
      </c>
      <c r="N240" s="257">
        <v>0</v>
      </c>
      <c r="O240" s="257">
        <v>0</v>
      </c>
      <c r="P240" s="257">
        <v>0</v>
      </c>
      <c r="Q240" s="257">
        <v>0</v>
      </c>
      <c r="R240" s="257">
        <v>0</v>
      </c>
      <c r="S240" s="257">
        <v>0</v>
      </c>
      <c r="T240" s="257">
        <v>0</v>
      </c>
      <c r="U240" s="257">
        <v>0</v>
      </c>
      <c r="V240" s="257">
        <v>0</v>
      </c>
      <c r="W240" s="257">
        <v>0</v>
      </c>
      <c r="X240" s="257">
        <v>0</v>
      </c>
      <c r="Y240" s="15">
        <v>0</v>
      </c>
      <c r="Z240" s="12">
        <f t="shared" si="22"/>
        <v>0</v>
      </c>
      <c r="AA240" s="252">
        <v>0</v>
      </c>
      <c r="AB240" s="252">
        <v>0</v>
      </c>
      <c r="AC240" s="252">
        <v>0</v>
      </c>
      <c r="AD240" s="255">
        <v>0</v>
      </c>
      <c r="AE240" s="16">
        <v>0</v>
      </c>
      <c r="AF240" s="257">
        <v>0</v>
      </c>
      <c r="AG240" s="257">
        <v>0</v>
      </c>
      <c r="AH240" s="252">
        <v>0</v>
      </c>
      <c r="AI240" s="17">
        <f t="shared" si="24"/>
        <v>0</v>
      </c>
      <c r="AJ240" s="12">
        <f t="shared" si="23"/>
        <v>0</v>
      </c>
      <c r="AK240" s="252">
        <v>0</v>
      </c>
      <c r="AL240" s="252">
        <v>0</v>
      </c>
      <c r="AM240" s="255">
        <v>0</v>
      </c>
      <c r="AN240" s="14">
        <v>0</v>
      </c>
      <c r="AO240" s="257">
        <v>0</v>
      </c>
    </row>
    <row r="241" spans="1:41" ht="30">
      <c r="A241" s="202">
        <v>520435</v>
      </c>
      <c r="B241" s="178">
        <v>231</v>
      </c>
      <c r="C241" s="36" t="s">
        <v>277</v>
      </c>
      <c r="D241" s="12">
        <f t="shared" si="20"/>
        <v>0</v>
      </c>
      <c r="E241" s="252">
        <v>0</v>
      </c>
      <c r="F241" s="252">
        <v>0</v>
      </c>
      <c r="G241" s="252">
        <v>0</v>
      </c>
      <c r="H241" s="252">
        <v>0</v>
      </c>
      <c r="I241" s="252">
        <v>0</v>
      </c>
      <c r="J241" s="252">
        <v>0</v>
      </c>
      <c r="K241" s="252">
        <v>0</v>
      </c>
      <c r="L241" s="253">
        <v>0</v>
      </c>
      <c r="M241" s="177">
        <f t="shared" si="21"/>
        <v>0</v>
      </c>
      <c r="N241" s="257">
        <v>0</v>
      </c>
      <c r="O241" s="257">
        <v>0</v>
      </c>
      <c r="P241" s="257">
        <v>0</v>
      </c>
      <c r="Q241" s="257">
        <v>0</v>
      </c>
      <c r="R241" s="257">
        <v>0</v>
      </c>
      <c r="S241" s="257">
        <v>0</v>
      </c>
      <c r="T241" s="257">
        <v>0</v>
      </c>
      <c r="U241" s="257">
        <v>0</v>
      </c>
      <c r="V241" s="257">
        <v>0</v>
      </c>
      <c r="W241" s="257">
        <v>0</v>
      </c>
      <c r="X241" s="257">
        <v>0</v>
      </c>
      <c r="Y241" s="15">
        <v>0</v>
      </c>
      <c r="Z241" s="12">
        <f t="shared" si="22"/>
        <v>0</v>
      </c>
      <c r="AA241" s="252">
        <v>0</v>
      </c>
      <c r="AB241" s="252">
        <v>0</v>
      </c>
      <c r="AC241" s="252">
        <v>0</v>
      </c>
      <c r="AD241" s="255">
        <v>0</v>
      </c>
      <c r="AE241" s="16">
        <v>0</v>
      </c>
      <c r="AF241" s="257">
        <v>0</v>
      </c>
      <c r="AG241" s="257">
        <v>0</v>
      </c>
      <c r="AH241" s="252">
        <v>0</v>
      </c>
      <c r="AI241" s="17">
        <f t="shared" si="24"/>
        <v>0</v>
      </c>
      <c r="AJ241" s="12">
        <f t="shared" si="23"/>
        <v>0</v>
      </c>
      <c r="AK241" s="252">
        <v>0</v>
      </c>
      <c r="AL241" s="252">
        <v>0</v>
      </c>
      <c r="AM241" s="255">
        <v>0</v>
      </c>
      <c r="AN241" s="14">
        <v>0</v>
      </c>
      <c r="AO241" s="257">
        <v>0</v>
      </c>
    </row>
    <row r="242" spans="1:41" ht="18.75">
      <c r="A242" s="202">
        <v>520436</v>
      </c>
      <c r="B242" s="178">
        <v>232</v>
      </c>
      <c r="C242" s="36" t="s">
        <v>278</v>
      </c>
      <c r="D242" s="12">
        <f t="shared" si="20"/>
        <v>0</v>
      </c>
      <c r="E242" s="252">
        <v>0</v>
      </c>
      <c r="F242" s="252">
        <v>0</v>
      </c>
      <c r="G242" s="252">
        <v>0</v>
      </c>
      <c r="H242" s="252">
        <v>0</v>
      </c>
      <c r="I242" s="252">
        <v>0</v>
      </c>
      <c r="J242" s="252">
        <v>0</v>
      </c>
      <c r="K242" s="252">
        <v>0</v>
      </c>
      <c r="L242" s="253">
        <v>0</v>
      </c>
      <c r="M242" s="177">
        <f t="shared" si="21"/>
        <v>0</v>
      </c>
      <c r="N242" s="257">
        <v>0</v>
      </c>
      <c r="O242" s="257">
        <v>0</v>
      </c>
      <c r="P242" s="257">
        <v>0</v>
      </c>
      <c r="Q242" s="257">
        <v>0</v>
      </c>
      <c r="R242" s="257">
        <v>0</v>
      </c>
      <c r="S242" s="257">
        <v>0</v>
      </c>
      <c r="T242" s="257">
        <v>0</v>
      </c>
      <c r="U242" s="257">
        <v>0</v>
      </c>
      <c r="V242" s="257">
        <v>0</v>
      </c>
      <c r="W242" s="257">
        <v>0</v>
      </c>
      <c r="X242" s="257">
        <v>0</v>
      </c>
      <c r="Y242" s="15">
        <v>0</v>
      </c>
      <c r="Z242" s="12">
        <f t="shared" si="22"/>
        <v>0</v>
      </c>
      <c r="AA242" s="252">
        <v>0</v>
      </c>
      <c r="AB242" s="252">
        <v>0</v>
      </c>
      <c r="AC242" s="252">
        <v>0</v>
      </c>
      <c r="AD242" s="255">
        <v>0</v>
      </c>
      <c r="AE242" s="16">
        <v>0</v>
      </c>
      <c r="AF242" s="257">
        <v>0</v>
      </c>
      <c r="AG242" s="257">
        <v>0</v>
      </c>
      <c r="AH242" s="252">
        <v>0</v>
      </c>
      <c r="AI242" s="17">
        <f t="shared" si="24"/>
        <v>0</v>
      </c>
      <c r="AJ242" s="12">
        <f t="shared" si="23"/>
        <v>0</v>
      </c>
      <c r="AK242" s="252">
        <v>0</v>
      </c>
      <c r="AL242" s="252">
        <v>0</v>
      </c>
      <c r="AM242" s="255">
        <v>0</v>
      </c>
      <c r="AN242" s="14">
        <v>0</v>
      </c>
      <c r="AO242" s="257">
        <v>0</v>
      </c>
    </row>
    <row r="243" spans="1:41" ht="18.75">
      <c r="A243" s="202">
        <v>520437</v>
      </c>
      <c r="B243" s="178">
        <v>233</v>
      </c>
      <c r="C243" s="36" t="s">
        <v>279</v>
      </c>
      <c r="D243" s="12">
        <f t="shared" si="20"/>
        <v>0</v>
      </c>
      <c r="E243" s="252">
        <v>0</v>
      </c>
      <c r="F243" s="252">
        <v>0</v>
      </c>
      <c r="G243" s="252">
        <v>0</v>
      </c>
      <c r="H243" s="252">
        <v>0</v>
      </c>
      <c r="I243" s="252">
        <v>0</v>
      </c>
      <c r="J243" s="252">
        <v>0</v>
      </c>
      <c r="K243" s="252">
        <v>0</v>
      </c>
      <c r="L243" s="253">
        <v>0</v>
      </c>
      <c r="M243" s="177">
        <f t="shared" si="21"/>
        <v>0</v>
      </c>
      <c r="N243" s="257">
        <v>0</v>
      </c>
      <c r="O243" s="257">
        <v>0</v>
      </c>
      <c r="P243" s="257">
        <v>0</v>
      </c>
      <c r="Q243" s="257">
        <v>0</v>
      </c>
      <c r="R243" s="257">
        <v>0</v>
      </c>
      <c r="S243" s="257">
        <v>0</v>
      </c>
      <c r="T243" s="257">
        <v>0</v>
      </c>
      <c r="U243" s="257">
        <v>0</v>
      </c>
      <c r="V243" s="257">
        <v>0</v>
      </c>
      <c r="W243" s="257">
        <v>0</v>
      </c>
      <c r="X243" s="257">
        <v>0</v>
      </c>
      <c r="Y243" s="15">
        <v>0</v>
      </c>
      <c r="Z243" s="12">
        <f t="shared" si="22"/>
        <v>0</v>
      </c>
      <c r="AA243" s="252">
        <v>0</v>
      </c>
      <c r="AB243" s="252">
        <v>0</v>
      </c>
      <c r="AC243" s="252">
        <v>0</v>
      </c>
      <c r="AD243" s="255">
        <v>0</v>
      </c>
      <c r="AE243" s="16">
        <v>0</v>
      </c>
      <c r="AF243" s="257">
        <v>0</v>
      </c>
      <c r="AG243" s="257">
        <v>0</v>
      </c>
      <c r="AH243" s="252">
        <v>0</v>
      </c>
      <c r="AI243" s="17">
        <f t="shared" si="24"/>
        <v>0</v>
      </c>
      <c r="AJ243" s="12">
        <f t="shared" si="23"/>
        <v>0</v>
      </c>
      <c r="AK243" s="252">
        <v>0</v>
      </c>
      <c r="AL243" s="252">
        <v>0</v>
      </c>
      <c r="AM243" s="255">
        <v>0</v>
      </c>
      <c r="AN243" s="14">
        <v>0</v>
      </c>
      <c r="AO243" s="257">
        <v>0</v>
      </c>
    </row>
    <row r="244" spans="1:41" ht="18.75">
      <c r="A244" s="202">
        <v>520438</v>
      </c>
      <c r="B244" s="178">
        <v>234</v>
      </c>
      <c r="C244" s="36" t="s">
        <v>280</v>
      </c>
      <c r="D244" s="12">
        <f t="shared" si="20"/>
        <v>0</v>
      </c>
      <c r="E244" s="252">
        <v>0</v>
      </c>
      <c r="F244" s="252">
        <v>0</v>
      </c>
      <c r="G244" s="252">
        <v>0</v>
      </c>
      <c r="H244" s="252">
        <v>0</v>
      </c>
      <c r="I244" s="252">
        <v>0</v>
      </c>
      <c r="J244" s="252">
        <v>0</v>
      </c>
      <c r="K244" s="252">
        <v>0</v>
      </c>
      <c r="L244" s="253">
        <v>0</v>
      </c>
      <c r="M244" s="177">
        <f t="shared" si="21"/>
        <v>0</v>
      </c>
      <c r="N244" s="257">
        <v>0</v>
      </c>
      <c r="O244" s="257">
        <v>0</v>
      </c>
      <c r="P244" s="257">
        <v>6</v>
      </c>
      <c r="Q244" s="257">
        <v>0</v>
      </c>
      <c r="R244" s="257">
        <v>0</v>
      </c>
      <c r="S244" s="257">
        <v>0</v>
      </c>
      <c r="T244" s="257">
        <v>0</v>
      </c>
      <c r="U244" s="257">
        <v>0</v>
      </c>
      <c r="V244" s="257">
        <v>0</v>
      </c>
      <c r="W244" s="257">
        <v>0</v>
      </c>
      <c r="X244" s="257">
        <v>0</v>
      </c>
      <c r="Y244" s="15">
        <v>0</v>
      </c>
      <c r="Z244" s="12">
        <f t="shared" si="22"/>
        <v>0</v>
      </c>
      <c r="AA244" s="252">
        <v>0</v>
      </c>
      <c r="AB244" s="252">
        <v>0</v>
      </c>
      <c r="AC244" s="252">
        <v>0</v>
      </c>
      <c r="AD244" s="255">
        <v>0</v>
      </c>
      <c r="AE244" s="16">
        <v>0</v>
      </c>
      <c r="AF244" s="257">
        <v>0</v>
      </c>
      <c r="AG244" s="257">
        <v>0</v>
      </c>
      <c r="AH244" s="252">
        <v>0</v>
      </c>
      <c r="AI244" s="17">
        <f t="shared" si="24"/>
        <v>0</v>
      </c>
      <c r="AJ244" s="12">
        <f t="shared" si="23"/>
        <v>0</v>
      </c>
      <c r="AK244" s="252">
        <v>0</v>
      </c>
      <c r="AL244" s="252">
        <v>0</v>
      </c>
      <c r="AM244" s="255">
        <v>0</v>
      </c>
      <c r="AN244" s="14">
        <v>0</v>
      </c>
      <c r="AO244" s="257">
        <v>0</v>
      </c>
    </row>
    <row r="245" spans="1:41" ht="60">
      <c r="A245" s="202">
        <v>520439</v>
      </c>
      <c r="B245" s="178">
        <v>235</v>
      </c>
      <c r="C245" s="36" t="s">
        <v>281</v>
      </c>
      <c r="D245" s="12">
        <f t="shared" si="20"/>
        <v>0</v>
      </c>
      <c r="E245" s="252">
        <v>0</v>
      </c>
      <c r="F245" s="252">
        <v>0</v>
      </c>
      <c r="G245" s="252">
        <v>0</v>
      </c>
      <c r="H245" s="252">
        <v>0</v>
      </c>
      <c r="I245" s="252">
        <v>0</v>
      </c>
      <c r="J245" s="252">
        <v>0</v>
      </c>
      <c r="K245" s="252">
        <v>0</v>
      </c>
      <c r="L245" s="253">
        <v>0</v>
      </c>
      <c r="M245" s="177">
        <f t="shared" si="21"/>
        <v>0</v>
      </c>
      <c r="N245" s="257">
        <v>0</v>
      </c>
      <c r="O245" s="257">
        <v>0</v>
      </c>
      <c r="P245" s="257">
        <v>0</v>
      </c>
      <c r="Q245" s="257">
        <v>0</v>
      </c>
      <c r="R245" s="257">
        <v>0</v>
      </c>
      <c r="S245" s="257">
        <v>0</v>
      </c>
      <c r="T245" s="257">
        <v>0</v>
      </c>
      <c r="U245" s="257">
        <v>0</v>
      </c>
      <c r="V245" s="257">
        <v>0</v>
      </c>
      <c r="W245" s="257">
        <v>0</v>
      </c>
      <c r="X245" s="257">
        <v>0</v>
      </c>
      <c r="Y245" s="15">
        <v>0</v>
      </c>
      <c r="Z245" s="12">
        <f t="shared" si="22"/>
        <v>0</v>
      </c>
      <c r="AA245" s="252">
        <v>0</v>
      </c>
      <c r="AB245" s="252">
        <v>0</v>
      </c>
      <c r="AC245" s="252">
        <v>0</v>
      </c>
      <c r="AD245" s="255">
        <v>0</v>
      </c>
      <c r="AE245" s="16">
        <v>0</v>
      </c>
      <c r="AF245" s="257">
        <v>0</v>
      </c>
      <c r="AG245" s="257">
        <v>0</v>
      </c>
      <c r="AH245" s="252">
        <v>0</v>
      </c>
      <c r="AI245" s="17">
        <f t="shared" si="24"/>
        <v>0</v>
      </c>
      <c r="AJ245" s="12">
        <f t="shared" si="23"/>
        <v>0</v>
      </c>
      <c r="AK245" s="252">
        <v>0</v>
      </c>
      <c r="AL245" s="252">
        <v>0</v>
      </c>
      <c r="AM245" s="255">
        <v>0</v>
      </c>
      <c r="AN245" s="14">
        <v>0</v>
      </c>
      <c r="AO245" s="257">
        <v>0</v>
      </c>
    </row>
    <row r="246" spans="1:41" ht="18.75">
      <c r="A246" s="202">
        <v>520440</v>
      </c>
      <c r="B246" s="178">
        <v>236</v>
      </c>
      <c r="C246" s="36" t="s">
        <v>282</v>
      </c>
      <c r="D246" s="12">
        <f t="shared" si="20"/>
        <v>0</v>
      </c>
      <c r="E246" s="252">
        <v>0</v>
      </c>
      <c r="F246" s="252">
        <v>0</v>
      </c>
      <c r="G246" s="252">
        <v>0</v>
      </c>
      <c r="H246" s="252">
        <v>0</v>
      </c>
      <c r="I246" s="252">
        <v>0</v>
      </c>
      <c r="J246" s="252">
        <v>0</v>
      </c>
      <c r="K246" s="252">
        <v>0</v>
      </c>
      <c r="L246" s="253">
        <v>0</v>
      </c>
      <c r="M246" s="177">
        <f t="shared" si="21"/>
        <v>0</v>
      </c>
      <c r="N246" s="257">
        <v>0</v>
      </c>
      <c r="O246" s="257">
        <v>0</v>
      </c>
      <c r="P246" s="257">
        <v>0</v>
      </c>
      <c r="Q246" s="257">
        <v>0</v>
      </c>
      <c r="R246" s="257">
        <v>0</v>
      </c>
      <c r="S246" s="257">
        <v>0</v>
      </c>
      <c r="T246" s="257">
        <v>0</v>
      </c>
      <c r="U246" s="257">
        <v>0</v>
      </c>
      <c r="V246" s="257">
        <v>0</v>
      </c>
      <c r="W246" s="257">
        <v>0</v>
      </c>
      <c r="X246" s="257">
        <v>0</v>
      </c>
      <c r="Y246" s="15">
        <v>0</v>
      </c>
      <c r="Z246" s="12">
        <f t="shared" si="22"/>
        <v>0</v>
      </c>
      <c r="AA246" s="252">
        <v>0</v>
      </c>
      <c r="AB246" s="252">
        <v>0</v>
      </c>
      <c r="AC246" s="252">
        <v>0</v>
      </c>
      <c r="AD246" s="255">
        <v>0</v>
      </c>
      <c r="AE246" s="16">
        <v>0</v>
      </c>
      <c r="AF246" s="257">
        <v>0</v>
      </c>
      <c r="AG246" s="257">
        <v>0</v>
      </c>
      <c r="AH246" s="252">
        <v>0</v>
      </c>
      <c r="AI246" s="17">
        <f t="shared" si="24"/>
        <v>0</v>
      </c>
      <c r="AJ246" s="12">
        <f t="shared" si="23"/>
        <v>0</v>
      </c>
      <c r="AK246" s="252">
        <v>0</v>
      </c>
      <c r="AL246" s="252">
        <v>0</v>
      </c>
      <c r="AM246" s="255">
        <v>0</v>
      </c>
      <c r="AN246" s="14">
        <v>0</v>
      </c>
      <c r="AO246" s="257">
        <v>0</v>
      </c>
    </row>
    <row r="247" spans="1:41" ht="30">
      <c r="A247" s="202">
        <v>520441</v>
      </c>
      <c r="B247" s="178">
        <v>237</v>
      </c>
      <c r="C247" s="36" t="s">
        <v>283</v>
      </c>
      <c r="D247" s="12">
        <f t="shared" si="20"/>
        <v>0</v>
      </c>
      <c r="E247" s="252">
        <v>0</v>
      </c>
      <c r="F247" s="252">
        <v>0</v>
      </c>
      <c r="G247" s="252">
        <v>0</v>
      </c>
      <c r="H247" s="252">
        <v>0</v>
      </c>
      <c r="I247" s="252">
        <v>0</v>
      </c>
      <c r="J247" s="252">
        <v>0</v>
      </c>
      <c r="K247" s="252">
        <v>0</v>
      </c>
      <c r="L247" s="253">
        <v>0</v>
      </c>
      <c r="M247" s="177">
        <f t="shared" si="21"/>
        <v>0</v>
      </c>
      <c r="N247" s="257">
        <v>0</v>
      </c>
      <c r="O247" s="257">
        <v>0</v>
      </c>
      <c r="P247" s="257">
        <v>0</v>
      </c>
      <c r="Q247" s="257">
        <v>0</v>
      </c>
      <c r="R247" s="257">
        <v>0</v>
      </c>
      <c r="S247" s="257">
        <v>0</v>
      </c>
      <c r="T247" s="257">
        <v>0</v>
      </c>
      <c r="U247" s="257">
        <v>0</v>
      </c>
      <c r="V247" s="257">
        <v>0</v>
      </c>
      <c r="W247" s="257">
        <v>0</v>
      </c>
      <c r="X247" s="257">
        <v>0</v>
      </c>
      <c r="Y247" s="15">
        <v>0</v>
      </c>
      <c r="Z247" s="12">
        <f t="shared" si="22"/>
        <v>0</v>
      </c>
      <c r="AA247" s="252">
        <v>0</v>
      </c>
      <c r="AB247" s="252">
        <v>0</v>
      </c>
      <c r="AC247" s="252">
        <v>0</v>
      </c>
      <c r="AD247" s="255">
        <v>0</v>
      </c>
      <c r="AE247" s="16">
        <v>0</v>
      </c>
      <c r="AF247" s="257">
        <v>0</v>
      </c>
      <c r="AG247" s="257">
        <v>0</v>
      </c>
      <c r="AH247" s="252">
        <v>0</v>
      </c>
      <c r="AI247" s="17">
        <f t="shared" si="24"/>
        <v>0</v>
      </c>
      <c r="AJ247" s="12">
        <f t="shared" si="23"/>
        <v>0</v>
      </c>
      <c r="AK247" s="252">
        <v>0</v>
      </c>
      <c r="AL247" s="252">
        <v>0</v>
      </c>
      <c r="AM247" s="255">
        <v>0</v>
      </c>
      <c r="AN247" s="14">
        <v>0</v>
      </c>
      <c r="AO247" s="257">
        <v>0</v>
      </c>
    </row>
    <row r="248" spans="1:41" ht="18.75">
      <c r="A248" s="202">
        <v>520442</v>
      </c>
      <c r="B248" s="178">
        <v>238</v>
      </c>
      <c r="C248" s="36" t="s">
        <v>284</v>
      </c>
      <c r="D248" s="12">
        <f t="shared" si="20"/>
        <v>0</v>
      </c>
      <c r="E248" s="252">
        <v>0</v>
      </c>
      <c r="F248" s="252">
        <v>0</v>
      </c>
      <c r="G248" s="252">
        <v>0</v>
      </c>
      <c r="H248" s="252">
        <v>0</v>
      </c>
      <c r="I248" s="252">
        <v>0</v>
      </c>
      <c r="J248" s="252">
        <v>0</v>
      </c>
      <c r="K248" s="252">
        <v>0</v>
      </c>
      <c r="L248" s="253">
        <v>0</v>
      </c>
      <c r="M248" s="177">
        <f t="shared" si="21"/>
        <v>0</v>
      </c>
      <c r="N248" s="257">
        <v>0</v>
      </c>
      <c r="O248" s="257">
        <v>11</v>
      </c>
      <c r="P248" s="257">
        <v>0</v>
      </c>
      <c r="Q248" s="257">
        <v>0</v>
      </c>
      <c r="R248" s="257">
        <v>0</v>
      </c>
      <c r="S248" s="257">
        <v>0</v>
      </c>
      <c r="T248" s="257">
        <v>0</v>
      </c>
      <c r="U248" s="257">
        <v>0</v>
      </c>
      <c r="V248" s="257">
        <v>0</v>
      </c>
      <c r="W248" s="257">
        <v>0</v>
      </c>
      <c r="X248" s="257">
        <v>0</v>
      </c>
      <c r="Y248" s="15">
        <v>0</v>
      </c>
      <c r="Z248" s="12">
        <f t="shared" si="22"/>
        <v>0</v>
      </c>
      <c r="AA248" s="252">
        <v>0</v>
      </c>
      <c r="AB248" s="252">
        <v>0</v>
      </c>
      <c r="AC248" s="252">
        <v>0</v>
      </c>
      <c r="AD248" s="255">
        <v>0</v>
      </c>
      <c r="AE248" s="16">
        <v>0</v>
      </c>
      <c r="AF248" s="257">
        <v>0</v>
      </c>
      <c r="AG248" s="257">
        <v>0</v>
      </c>
      <c r="AH248" s="252">
        <v>0</v>
      </c>
      <c r="AI248" s="17">
        <f t="shared" si="24"/>
        <v>0</v>
      </c>
      <c r="AJ248" s="12">
        <f t="shared" si="23"/>
        <v>0</v>
      </c>
      <c r="AK248" s="252">
        <v>0</v>
      </c>
      <c r="AL248" s="252">
        <v>0</v>
      </c>
      <c r="AM248" s="255">
        <v>0</v>
      </c>
      <c r="AN248" s="14">
        <v>0</v>
      </c>
      <c r="AO248" s="257">
        <v>0</v>
      </c>
    </row>
    <row r="249" spans="1:41" ht="18.75">
      <c r="A249" s="202">
        <v>520443</v>
      </c>
      <c r="B249" s="178">
        <v>239</v>
      </c>
      <c r="C249" s="36" t="s">
        <v>285</v>
      </c>
      <c r="D249" s="12">
        <f t="shared" si="20"/>
        <v>0</v>
      </c>
      <c r="E249" s="252">
        <v>0</v>
      </c>
      <c r="F249" s="252">
        <v>0</v>
      </c>
      <c r="G249" s="252">
        <v>0</v>
      </c>
      <c r="H249" s="252">
        <v>0</v>
      </c>
      <c r="I249" s="252">
        <v>0</v>
      </c>
      <c r="J249" s="252">
        <v>0</v>
      </c>
      <c r="K249" s="252">
        <v>0</v>
      </c>
      <c r="L249" s="253">
        <v>0</v>
      </c>
      <c r="M249" s="177">
        <f t="shared" si="21"/>
        <v>0</v>
      </c>
      <c r="N249" s="257">
        <v>0</v>
      </c>
      <c r="O249" s="257">
        <v>0</v>
      </c>
      <c r="P249" s="257">
        <v>0</v>
      </c>
      <c r="Q249" s="257">
        <v>0</v>
      </c>
      <c r="R249" s="257">
        <v>0</v>
      </c>
      <c r="S249" s="257">
        <v>0</v>
      </c>
      <c r="T249" s="257">
        <v>0</v>
      </c>
      <c r="U249" s="257">
        <v>0</v>
      </c>
      <c r="V249" s="257">
        <v>0</v>
      </c>
      <c r="W249" s="257">
        <v>0</v>
      </c>
      <c r="X249" s="257">
        <v>0</v>
      </c>
      <c r="Y249" s="15">
        <v>0</v>
      </c>
      <c r="Z249" s="12">
        <f t="shared" si="22"/>
        <v>0</v>
      </c>
      <c r="AA249" s="252">
        <v>0</v>
      </c>
      <c r="AB249" s="252">
        <v>0</v>
      </c>
      <c r="AC249" s="252">
        <v>0</v>
      </c>
      <c r="AD249" s="255">
        <v>0</v>
      </c>
      <c r="AE249" s="16">
        <v>0</v>
      </c>
      <c r="AF249" s="257">
        <v>0</v>
      </c>
      <c r="AG249" s="257">
        <v>0</v>
      </c>
      <c r="AH249" s="252">
        <v>0</v>
      </c>
      <c r="AI249" s="17">
        <f t="shared" si="24"/>
        <v>0</v>
      </c>
      <c r="AJ249" s="12">
        <f t="shared" si="23"/>
        <v>0</v>
      </c>
      <c r="AK249" s="252">
        <v>0</v>
      </c>
      <c r="AL249" s="252">
        <v>0</v>
      </c>
      <c r="AM249" s="255">
        <v>0</v>
      </c>
      <c r="AN249" s="14">
        <v>0</v>
      </c>
      <c r="AO249" s="257">
        <v>0</v>
      </c>
    </row>
    <row r="250" spans="1:41" ht="18.75">
      <c r="A250" s="202">
        <v>520444</v>
      </c>
      <c r="B250" s="178">
        <v>240</v>
      </c>
      <c r="C250" s="36" t="s">
        <v>286</v>
      </c>
      <c r="D250" s="12">
        <f t="shared" si="20"/>
        <v>0</v>
      </c>
      <c r="E250" s="252">
        <v>0</v>
      </c>
      <c r="F250" s="252">
        <v>0</v>
      </c>
      <c r="G250" s="252">
        <v>0</v>
      </c>
      <c r="H250" s="252">
        <v>0</v>
      </c>
      <c r="I250" s="252">
        <v>0</v>
      </c>
      <c r="J250" s="252">
        <v>0</v>
      </c>
      <c r="K250" s="252">
        <v>0</v>
      </c>
      <c r="L250" s="253">
        <v>0</v>
      </c>
      <c r="M250" s="177">
        <f t="shared" si="21"/>
        <v>0</v>
      </c>
      <c r="N250" s="257">
        <v>0</v>
      </c>
      <c r="O250" s="257">
        <v>0</v>
      </c>
      <c r="P250" s="257">
        <v>0</v>
      </c>
      <c r="Q250" s="257">
        <v>0</v>
      </c>
      <c r="R250" s="257">
        <v>0</v>
      </c>
      <c r="S250" s="257">
        <v>0</v>
      </c>
      <c r="T250" s="257">
        <v>0</v>
      </c>
      <c r="U250" s="257">
        <v>0</v>
      </c>
      <c r="V250" s="257">
        <v>0</v>
      </c>
      <c r="W250" s="257">
        <v>0</v>
      </c>
      <c r="X250" s="257">
        <v>0</v>
      </c>
      <c r="Y250" s="15">
        <v>0</v>
      </c>
      <c r="Z250" s="12">
        <f t="shared" si="22"/>
        <v>0</v>
      </c>
      <c r="AA250" s="252">
        <v>0</v>
      </c>
      <c r="AB250" s="252">
        <v>0</v>
      </c>
      <c r="AC250" s="252">
        <v>0</v>
      </c>
      <c r="AD250" s="255">
        <v>0</v>
      </c>
      <c r="AE250" s="16">
        <v>0</v>
      </c>
      <c r="AF250" s="257">
        <v>0</v>
      </c>
      <c r="AG250" s="257">
        <v>0</v>
      </c>
      <c r="AH250" s="252">
        <v>0</v>
      </c>
      <c r="AI250" s="17">
        <f t="shared" si="24"/>
        <v>0</v>
      </c>
      <c r="AJ250" s="12">
        <f t="shared" si="23"/>
        <v>0</v>
      </c>
      <c r="AK250" s="252">
        <v>0</v>
      </c>
      <c r="AL250" s="252">
        <v>0</v>
      </c>
      <c r="AM250" s="255">
        <v>0</v>
      </c>
      <c r="AN250" s="14">
        <v>0</v>
      </c>
      <c r="AO250" s="257">
        <v>0</v>
      </c>
    </row>
    <row r="251" spans="1:41" ht="18.75">
      <c r="A251" s="202">
        <v>520445</v>
      </c>
      <c r="B251" s="178">
        <v>241</v>
      </c>
      <c r="C251" s="36" t="s">
        <v>287</v>
      </c>
      <c r="D251" s="12">
        <f t="shared" si="20"/>
        <v>62</v>
      </c>
      <c r="E251" s="252">
        <v>62</v>
      </c>
      <c r="F251" s="252">
        <v>0</v>
      </c>
      <c r="G251" s="252">
        <v>0</v>
      </c>
      <c r="H251" s="252">
        <v>0</v>
      </c>
      <c r="I251" s="252">
        <v>0</v>
      </c>
      <c r="J251" s="252">
        <v>0</v>
      </c>
      <c r="K251" s="252">
        <v>0</v>
      </c>
      <c r="L251" s="253">
        <v>0</v>
      </c>
      <c r="M251" s="177">
        <f t="shared" si="21"/>
        <v>31</v>
      </c>
      <c r="N251" s="257">
        <v>31</v>
      </c>
      <c r="O251" s="257">
        <v>0</v>
      </c>
      <c r="P251" s="257">
        <v>0</v>
      </c>
      <c r="Q251" s="257">
        <v>0</v>
      </c>
      <c r="R251" s="257">
        <v>0</v>
      </c>
      <c r="S251" s="257">
        <v>0</v>
      </c>
      <c r="T251" s="257">
        <v>0</v>
      </c>
      <c r="U251" s="257">
        <v>0</v>
      </c>
      <c r="V251" s="257">
        <v>0</v>
      </c>
      <c r="W251" s="257">
        <v>0</v>
      </c>
      <c r="X251" s="257">
        <v>0</v>
      </c>
      <c r="Y251" s="15">
        <v>0</v>
      </c>
      <c r="Z251" s="12">
        <f t="shared" si="22"/>
        <v>0</v>
      </c>
      <c r="AA251" s="252">
        <v>0</v>
      </c>
      <c r="AB251" s="252">
        <v>0</v>
      </c>
      <c r="AC251" s="252">
        <v>0</v>
      </c>
      <c r="AD251" s="255">
        <v>0</v>
      </c>
      <c r="AE251" s="16">
        <v>0</v>
      </c>
      <c r="AF251" s="257">
        <v>0</v>
      </c>
      <c r="AG251" s="257">
        <v>0</v>
      </c>
      <c r="AH251" s="252">
        <v>0</v>
      </c>
      <c r="AI251" s="17">
        <f t="shared" si="24"/>
        <v>0</v>
      </c>
      <c r="AJ251" s="12">
        <f t="shared" si="23"/>
        <v>0</v>
      </c>
      <c r="AK251" s="252">
        <v>0</v>
      </c>
      <c r="AL251" s="252">
        <v>0</v>
      </c>
      <c r="AM251" s="255">
        <v>0</v>
      </c>
      <c r="AN251" s="14">
        <v>0</v>
      </c>
      <c r="AO251" s="257">
        <v>0</v>
      </c>
    </row>
    <row r="252" spans="1:41" ht="18.75">
      <c r="A252" s="202">
        <v>520446</v>
      </c>
      <c r="B252" s="178">
        <v>242</v>
      </c>
      <c r="C252" s="36" t="s">
        <v>288</v>
      </c>
      <c r="D252" s="12">
        <f t="shared" si="20"/>
        <v>0</v>
      </c>
      <c r="E252" s="252">
        <v>0</v>
      </c>
      <c r="F252" s="252">
        <v>0</v>
      </c>
      <c r="G252" s="252">
        <v>0</v>
      </c>
      <c r="H252" s="252">
        <v>0</v>
      </c>
      <c r="I252" s="252">
        <v>0</v>
      </c>
      <c r="J252" s="252">
        <v>0</v>
      </c>
      <c r="K252" s="252">
        <v>0</v>
      </c>
      <c r="L252" s="253">
        <v>0</v>
      </c>
      <c r="M252" s="177">
        <f t="shared" si="21"/>
        <v>16</v>
      </c>
      <c r="N252" s="257">
        <v>16</v>
      </c>
      <c r="O252" s="257">
        <v>0</v>
      </c>
      <c r="P252" s="257">
        <v>0</v>
      </c>
      <c r="Q252" s="257">
        <v>14</v>
      </c>
      <c r="R252" s="257">
        <v>15</v>
      </c>
      <c r="S252" s="257">
        <v>0</v>
      </c>
      <c r="T252" s="257">
        <v>0</v>
      </c>
      <c r="U252" s="257">
        <v>0</v>
      </c>
      <c r="V252" s="257">
        <v>0</v>
      </c>
      <c r="W252" s="257">
        <v>0</v>
      </c>
      <c r="X252" s="257">
        <v>0</v>
      </c>
      <c r="Y252" s="15">
        <v>0</v>
      </c>
      <c r="Z252" s="12">
        <f t="shared" si="22"/>
        <v>0</v>
      </c>
      <c r="AA252" s="252">
        <v>0</v>
      </c>
      <c r="AB252" s="252">
        <v>0</v>
      </c>
      <c r="AC252" s="252">
        <v>0</v>
      </c>
      <c r="AD252" s="255">
        <v>0</v>
      </c>
      <c r="AE252" s="16">
        <v>0</v>
      </c>
      <c r="AF252" s="257">
        <v>0</v>
      </c>
      <c r="AG252" s="257">
        <v>0</v>
      </c>
      <c r="AH252" s="252">
        <v>0</v>
      </c>
      <c r="AI252" s="17">
        <f t="shared" si="24"/>
        <v>0</v>
      </c>
      <c r="AJ252" s="12">
        <f t="shared" si="23"/>
        <v>0</v>
      </c>
      <c r="AK252" s="252">
        <v>0</v>
      </c>
      <c r="AL252" s="252">
        <v>0</v>
      </c>
      <c r="AM252" s="255">
        <v>0</v>
      </c>
      <c r="AN252" s="14">
        <v>0</v>
      </c>
      <c r="AO252" s="257">
        <v>0</v>
      </c>
    </row>
    <row r="253" spans="1:41" ht="30">
      <c r="A253" s="203">
        <v>520447</v>
      </c>
      <c r="B253" s="178">
        <v>243</v>
      </c>
      <c r="C253" s="38" t="s">
        <v>289</v>
      </c>
      <c r="D253" s="12">
        <f t="shared" si="20"/>
        <v>0</v>
      </c>
      <c r="E253" s="252">
        <v>0</v>
      </c>
      <c r="F253" s="252">
        <v>0</v>
      </c>
      <c r="G253" s="252">
        <v>0</v>
      </c>
      <c r="H253" s="252">
        <v>0</v>
      </c>
      <c r="I253" s="252">
        <v>0</v>
      </c>
      <c r="J253" s="252">
        <v>0</v>
      </c>
      <c r="K253" s="252">
        <v>0</v>
      </c>
      <c r="L253" s="253">
        <v>0</v>
      </c>
      <c r="M253" s="177">
        <f t="shared" si="21"/>
        <v>0</v>
      </c>
      <c r="N253" s="257">
        <v>0</v>
      </c>
      <c r="O253" s="257">
        <v>0</v>
      </c>
      <c r="P253" s="257">
        <v>0</v>
      </c>
      <c r="Q253" s="257">
        <v>0</v>
      </c>
      <c r="R253" s="257">
        <v>48</v>
      </c>
      <c r="S253" s="257">
        <v>0</v>
      </c>
      <c r="T253" s="257">
        <v>0</v>
      </c>
      <c r="U253" s="257">
        <v>0</v>
      </c>
      <c r="V253" s="257">
        <v>0</v>
      </c>
      <c r="W253" s="257">
        <v>0</v>
      </c>
      <c r="X253" s="257">
        <v>0</v>
      </c>
      <c r="Y253" s="15">
        <v>0</v>
      </c>
      <c r="Z253" s="12">
        <f t="shared" si="22"/>
        <v>0</v>
      </c>
      <c r="AA253" s="252">
        <v>0</v>
      </c>
      <c r="AB253" s="252">
        <v>0</v>
      </c>
      <c r="AC253" s="252">
        <v>0</v>
      </c>
      <c r="AD253" s="255">
        <v>0</v>
      </c>
      <c r="AE253" s="16">
        <v>0</v>
      </c>
      <c r="AF253" s="257">
        <v>0</v>
      </c>
      <c r="AG253" s="257">
        <v>0</v>
      </c>
      <c r="AH253" s="252">
        <v>0</v>
      </c>
      <c r="AI253" s="17">
        <f t="shared" si="24"/>
        <v>0</v>
      </c>
      <c r="AJ253" s="12">
        <f t="shared" si="23"/>
        <v>0</v>
      </c>
      <c r="AK253" s="252">
        <v>0</v>
      </c>
      <c r="AL253" s="252">
        <v>0</v>
      </c>
      <c r="AM253" s="255">
        <v>0</v>
      </c>
      <c r="AN253" s="14">
        <v>0</v>
      </c>
      <c r="AO253" s="257">
        <v>0</v>
      </c>
    </row>
    <row r="254" spans="1:41" ht="18.75">
      <c r="A254" s="39">
        <v>520448</v>
      </c>
      <c r="B254" s="178">
        <v>244</v>
      </c>
      <c r="C254" s="40" t="s">
        <v>290</v>
      </c>
      <c r="D254" s="12">
        <f t="shared" si="20"/>
        <v>0</v>
      </c>
      <c r="E254" s="252">
        <v>0</v>
      </c>
      <c r="F254" s="252">
        <v>0</v>
      </c>
      <c r="G254" s="252">
        <v>0</v>
      </c>
      <c r="H254" s="252">
        <v>0</v>
      </c>
      <c r="I254" s="252">
        <v>0</v>
      </c>
      <c r="J254" s="252">
        <v>0</v>
      </c>
      <c r="K254" s="252">
        <v>0</v>
      </c>
      <c r="L254" s="253">
        <v>0</v>
      </c>
      <c r="M254" s="177">
        <f t="shared" si="21"/>
        <v>0</v>
      </c>
      <c r="N254" s="257">
        <v>0</v>
      </c>
      <c r="O254" s="257">
        <v>0</v>
      </c>
      <c r="P254" s="257">
        <v>0</v>
      </c>
      <c r="Q254" s="257">
        <v>0</v>
      </c>
      <c r="R254" s="257">
        <v>0</v>
      </c>
      <c r="S254" s="257">
        <v>0</v>
      </c>
      <c r="T254" s="257">
        <v>0</v>
      </c>
      <c r="U254" s="257">
        <v>0</v>
      </c>
      <c r="V254" s="257">
        <v>0</v>
      </c>
      <c r="W254" s="257">
        <v>0</v>
      </c>
      <c r="X254" s="257">
        <v>0</v>
      </c>
      <c r="Y254" s="15">
        <v>0</v>
      </c>
      <c r="Z254" s="12">
        <f t="shared" si="22"/>
        <v>0</v>
      </c>
      <c r="AA254" s="252">
        <v>0</v>
      </c>
      <c r="AB254" s="252">
        <v>0</v>
      </c>
      <c r="AC254" s="252">
        <v>0</v>
      </c>
      <c r="AD254" s="255">
        <v>0</v>
      </c>
      <c r="AE254" s="16">
        <v>0</v>
      </c>
      <c r="AF254" s="257">
        <v>0</v>
      </c>
      <c r="AG254" s="257">
        <v>0</v>
      </c>
      <c r="AH254" s="252">
        <v>0</v>
      </c>
      <c r="AI254" s="17">
        <f t="shared" si="24"/>
        <v>0</v>
      </c>
      <c r="AJ254" s="12">
        <f t="shared" si="23"/>
        <v>0</v>
      </c>
      <c r="AK254" s="252">
        <v>0</v>
      </c>
      <c r="AL254" s="252">
        <v>0</v>
      </c>
      <c r="AM254" s="255">
        <v>0</v>
      </c>
      <c r="AN254" s="14">
        <v>0</v>
      </c>
      <c r="AO254" s="257">
        <v>0</v>
      </c>
    </row>
    <row r="255" spans="1:41" ht="18.75">
      <c r="A255" s="41">
        <v>520295</v>
      </c>
      <c r="B255" s="178">
        <v>245</v>
      </c>
      <c r="C255" s="42" t="s">
        <v>291</v>
      </c>
      <c r="D255" s="12">
        <f t="shared" si="20"/>
        <v>0</v>
      </c>
      <c r="E255" s="256">
        <v>0</v>
      </c>
      <c r="F255" s="256">
        <v>0</v>
      </c>
      <c r="G255" s="256">
        <v>0</v>
      </c>
      <c r="H255" s="256">
        <v>0</v>
      </c>
      <c r="I255" s="256">
        <v>0</v>
      </c>
      <c r="J255" s="256">
        <v>0</v>
      </c>
      <c r="K255" s="256">
        <v>0</v>
      </c>
      <c r="L255" s="43">
        <v>0</v>
      </c>
      <c r="M255" s="177">
        <f t="shared" si="21"/>
        <v>0</v>
      </c>
      <c r="N255" s="257">
        <v>0</v>
      </c>
      <c r="O255" s="257">
        <v>0</v>
      </c>
      <c r="P255" s="257">
        <v>0</v>
      </c>
      <c r="Q255" s="257">
        <v>0</v>
      </c>
      <c r="R255" s="257">
        <v>0</v>
      </c>
      <c r="S255" s="257">
        <v>0</v>
      </c>
      <c r="T255" s="257">
        <v>0</v>
      </c>
      <c r="U255" s="257">
        <v>0</v>
      </c>
      <c r="V255" s="257">
        <v>0</v>
      </c>
      <c r="W255" s="257">
        <v>0</v>
      </c>
      <c r="X255" s="257">
        <v>0</v>
      </c>
      <c r="Y255" s="15">
        <v>0</v>
      </c>
      <c r="Z255" s="12">
        <f t="shared" si="22"/>
        <v>0</v>
      </c>
      <c r="AA255" s="252">
        <v>0</v>
      </c>
      <c r="AB255" s="252">
        <v>0</v>
      </c>
      <c r="AC255" s="252">
        <v>0</v>
      </c>
      <c r="AD255" s="255">
        <v>0</v>
      </c>
      <c r="AE255" s="16">
        <v>0</v>
      </c>
      <c r="AF255" s="257">
        <v>0</v>
      </c>
      <c r="AG255" s="257">
        <v>0</v>
      </c>
      <c r="AH255" s="252">
        <v>0</v>
      </c>
      <c r="AI255" s="17">
        <f t="shared" si="24"/>
        <v>0</v>
      </c>
      <c r="AJ255" s="12">
        <f t="shared" si="23"/>
        <v>0</v>
      </c>
      <c r="AK255" s="252">
        <v>0</v>
      </c>
      <c r="AL255" s="252">
        <v>0</v>
      </c>
      <c r="AM255" s="255">
        <v>0</v>
      </c>
      <c r="AN255" s="14">
        <v>0</v>
      </c>
      <c r="AO255" s="257">
        <v>0</v>
      </c>
    </row>
    <row r="256" spans="1:41" ht="18.75">
      <c r="A256" s="204">
        <v>520449</v>
      </c>
      <c r="B256" s="178">
        <v>246</v>
      </c>
      <c r="C256" s="45" t="s">
        <v>292</v>
      </c>
      <c r="D256" s="12">
        <f t="shared" si="20"/>
        <v>18</v>
      </c>
      <c r="E256" s="252">
        <v>18</v>
      </c>
      <c r="F256" s="252">
        <v>0</v>
      </c>
      <c r="G256" s="252">
        <v>0</v>
      </c>
      <c r="H256" s="252">
        <v>0</v>
      </c>
      <c r="I256" s="252">
        <v>0</v>
      </c>
      <c r="J256" s="252">
        <v>0</v>
      </c>
      <c r="K256" s="252">
        <v>0</v>
      </c>
      <c r="L256" s="253">
        <v>0</v>
      </c>
      <c r="M256" s="177">
        <f t="shared" si="21"/>
        <v>23</v>
      </c>
      <c r="N256" s="113">
        <v>23</v>
      </c>
      <c r="O256" s="113">
        <v>0</v>
      </c>
      <c r="P256" s="113">
        <v>0</v>
      </c>
      <c r="Q256" s="113">
        <v>0</v>
      </c>
      <c r="R256" s="113">
        <v>0</v>
      </c>
      <c r="S256" s="113">
        <v>0</v>
      </c>
      <c r="T256" s="113">
        <v>0</v>
      </c>
      <c r="U256" s="113">
        <v>0</v>
      </c>
      <c r="V256" s="113">
        <v>0</v>
      </c>
      <c r="W256" s="113">
        <v>0</v>
      </c>
      <c r="X256" s="113">
        <v>0</v>
      </c>
      <c r="Y256" s="46">
        <v>0</v>
      </c>
      <c r="Z256" s="12">
        <f t="shared" si="22"/>
        <v>0</v>
      </c>
      <c r="AA256" s="113">
        <v>0</v>
      </c>
      <c r="AB256" s="113">
        <v>0</v>
      </c>
      <c r="AC256" s="113">
        <v>0</v>
      </c>
      <c r="AD256" s="47">
        <v>0</v>
      </c>
      <c r="AE256" s="33">
        <v>0</v>
      </c>
      <c r="AF256" s="113">
        <v>0</v>
      </c>
      <c r="AG256" s="113">
        <v>0</v>
      </c>
      <c r="AH256" s="113">
        <v>0</v>
      </c>
      <c r="AI256" s="17">
        <f t="shared" si="24"/>
        <v>0</v>
      </c>
      <c r="AJ256" s="12">
        <f t="shared" si="23"/>
        <v>0</v>
      </c>
      <c r="AK256" s="259">
        <v>0</v>
      </c>
      <c r="AL256" s="259">
        <v>0</v>
      </c>
      <c r="AM256" s="48">
        <v>0</v>
      </c>
      <c r="AN256" s="254">
        <v>0</v>
      </c>
      <c r="AO256" s="113">
        <v>0</v>
      </c>
    </row>
    <row r="257" spans="1:41" ht="18.75">
      <c r="A257" s="204">
        <v>520258</v>
      </c>
      <c r="B257" s="178">
        <v>247</v>
      </c>
      <c r="C257" s="45" t="s">
        <v>293</v>
      </c>
      <c r="D257" s="12">
        <f t="shared" si="20"/>
        <v>0</v>
      </c>
      <c r="E257" s="252">
        <v>0</v>
      </c>
      <c r="F257" s="252">
        <v>0</v>
      </c>
      <c r="G257" s="252">
        <v>0</v>
      </c>
      <c r="H257" s="252">
        <v>0</v>
      </c>
      <c r="I257" s="252">
        <v>0</v>
      </c>
      <c r="J257" s="252">
        <v>0</v>
      </c>
      <c r="K257" s="252">
        <v>0</v>
      </c>
      <c r="L257" s="253">
        <v>0</v>
      </c>
      <c r="M257" s="177">
        <f t="shared" si="21"/>
        <v>0</v>
      </c>
      <c r="N257" s="113">
        <v>0</v>
      </c>
      <c r="O257" s="113">
        <v>0</v>
      </c>
      <c r="P257" s="113">
        <v>0</v>
      </c>
      <c r="Q257" s="113">
        <v>0</v>
      </c>
      <c r="R257" s="113">
        <v>0</v>
      </c>
      <c r="S257" s="113">
        <v>0</v>
      </c>
      <c r="T257" s="113">
        <v>0</v>
      </c>
      <c r="U257" s="113">
        <v>0</v>
      </c>
      <c r="V257" s="113">
        <v>0</v>
      </c>
      <c r="W257" s="113">
        <v>0</v>
      </c>
      <c r="X257" s="113">
        <v>0</v>
      </c>
      <c r="Y257" s="46">
        <v>0</v>
      </c>
      <c r="Z257" s="12">
        <f t="shared" si="22"/>
        <v>0</v>
      </c>
      <c r="AA257" s="113">
        <v>0</v>
      </c>
      <c r="AB257" s="113">
        <v>0</v>
      </c>
      <c r="AC257" s="113">
        <v>0</v>
      </c>
      <c r="AD257" s="47">
        <v>0</v>
      </c>
      <c r="AE257" s="33">
        <v>0</v>
      </c>
      <c r="AF257" s="113">
        <v>0</v>
      </c>
      <c r="AG257" s="113">
        <v>0</v>
      </c>
      <c r="AH257" s="113">
        <v>0</v>
      </c>
      <c r="AI257" s="17">
        <f t="shared" si="24"/>
        <v>0</v>
      </c>
      <c r="AJ257" s="12">
        <f t="shared" si="23"/>
        <v>0</v>
      </c>
      <c r="AK257" s="113">
        <v>0</v>
      </c>
      <c r="AL257" s="113">
        <v>0</v>
      </c>
      <c r="AM257" s="46">
        <v>0</v>
      </c>
      <c r="AN257" s="254">
        <v>0</v>
      </c>
      <c r="AO257" s="113">
        <v>0</v>
      </c>
    </row>
    <row r="258" spans="1:41" ht="18.75">
      <c r="A258" s="205">
        <v>520363</v>
      </c>
      <c r="B258" s="178">
        <v>248</v>
      </c>
      <c r="C258" s="76" t="s">
        <v>298</v>
      </c>
      <c r="D258" s="12">
        <f t="shared" si="20"/>
        <v>0</v>
      </c>
      <c r="E258" s="252">
        <v>0</v>
      </c>
      <c r="F258" s="252">
        <v>0</v>
      </c>
      <c r="G258" s="252">
        <v>0</v>
      </c>
      <c r="H258" s="252">
        <v>0</v>
      </c>
      <c r="I258" s="252">
        <v>0</v>
      </c>
      <c r="J258" s="252">
        <v>0</v>
      </c>
      <c r="K258" s="252">
        <v>0</v>
      </c>
      <c r="L258" s="253">
        <v>0</v>
      </c>
      <c r="M258" s="177">
        <f t="shared" si="21"/>
        <v>0</v>
      </c>
      <c r="N258" s="113">
        <v>0</v>
      </c>
      <c r="O258" s="113">
        <v>0</v>
      </c>
      <c r="P258" s="113">
        <v>0</v>
      </c>
      <c r="Q258" s="113">
        <v>0</v>
      </c>
      <c r="R258" s="113">
        <v>0</v>
      </c>
      <c r="S258" s="113">
        <v>0</v>
      </c>
      <c r="T258" s="113">
        <v>0</v>
      </c>
      <c r="U258" s="113">
        <v>0</v>
      </c>
      <c r="V258" s="113">
        <v>0</v>
      </c>
      <c r="W258" s="113">
        <v>0</v>
      </c>
      <c r="X258" s="113">
        <v>0</v>
      </c>
      <c r="Y258" s="46">
        <v>0</v>
      </c>
      <c r="Z258" s="12">
        <f t="shared" si="22"/>
        <v>0</v>
      </c>
      <c r="AA258" s="113">
        <v>0</v>
      </c>
      <c r="AB258" s="113">
        <v>0</v>
      </c>
      <c r="AC258" s="113">
        <v>0</v>
      </c>
      <c r="AD258" s="47">
        <v>0</v>
      </c>
      <c r="AE258" s="33">
        <v>0</v>
      </c>
      <c r="AF258" s="113">
        <v>0</v>
      </c>
      <c r="AG258" s="113">
        <v>0</v>
      </c>
      <c r="AH258" s="113">
        <v>0</v>
      </c>
      <c r="AI258" s="17">
        <f t="shared" si="24"/>
        <v>0</v>
      </c>
      <c r="AJ258" s="12">
        <f t="shared" si="23"/>
        <v>0</v>
      </c>
      <c r="AK258" s="113">
        <v>0</v>
      </c>
      <c r="AL258" s="113">
        <v>0</v>
      </c>
      <c r="AM258" s="46">
        <v>0</v>
      </c>
      <c r="AN258" s="254">
        <v>0</v>
      </c>
      <c r="AO258" s="113">
        <v>0</v>
      </c>
    </row>
    <row r="259" spans="1:41" ht="19.5" thickBot="1">
      <c r="A259" s="206">
        <v>520451</v>
      </c>
      <c r="B259" s="68">
        <v>249</v>
      </c>
      <c r="C259" s="77" t="s">
        <v>301</v>
      </c>
      <c r="D259" s="12">
        <f t="shared" si="20"/>
        <v>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70">
        <v>0</v>
      </c>
      <c r="M259" s="101">
        <f t="shared" si="21"/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71">
        <v>0</v>
      </c>
      <c r="Z259" s="12">
        <f>AA259+AB259+AC259+AD259</f>
        <v>0</v>
      </c>
      <c r="AA259" s="69">
        <v>0</v>
      </c>
      <c r="AB259" s="69">
        <v>0</v>
      </c>
      <c r="AC259" s="69">
        <v>0</v>
      </c>
      <c r="AD259" s="71">
        <v>0</v>
      </c>
      <c r="AE259" s="69">
        <v>0</v>
      </c>
      <c r="AF259" s="69">
        <v>0</v>
      </c>
      <c r="AG259" s="69">
        <v>0</v>
      </c>
      <c r="AH259" s="69">
        <v>0</v>
      </c>
      <c r="AI259" s="17">
        <f>AE259+AH259</f>
        <v>0</v>
      </c>
      <c r="AJ259" s="12">
        <f t="shared" si="23"/>
        <v>3</v>
      </c>
      <c r="AK259" s="69">
        <v>0</v>
      </c>
      <c r="AL259" s="69">
        <v>0</v>
      </c>
      <c r="AM259" s="71">
        <v>3</v>
      </c>
      <c r="AN259" s="72">
        <v>0</v>
      </c>
      <c r="AO259" s="69">
        <v>0</v>
      </c>
    </row>
    <row r="260" spans="1:41" ht="42.75">
      <c r="A260" s="197"/>
      <c r="B260" s="182"/>
      <c r="C260" s="207" t="s">
        <v>294</v>
      </c>
      <c r="D260" s="208">
        <f>SUM(D73:D259)+D72</f>
        <v>163888</v>
      </c>
      <c r="E260" s="208">
        <f t="shared" ref="E260:AO260" si="25">SUM(E73:E259)+E72</f>
        <v>120125</v>
      </c>
      <c r="F260" s="208">
        <f t="shared" si="25"/>
        <v>17393</v>
      </c>
      <c r="G260" s="208">
        <f t="shared" si="25"/>
        <v>12536</v>
      </c>
      <c r="H260" s="208">
        <f t="shared" si="25"/>
        <v>15358</v>
      </c>
      <c r="I260" s="208">
        <f t="shared" si="25"/>
        <v>19755</v>
      </c>
      <c r="J260" s="208">
        <f t="shared" si="25"/>
        <v>2406</v>
      </c>
      <c r="K260" s="208">
        <f t="shared" si="25"/>
        <v>2571</v>
      </c>
      <c r="L260" s="208">
        <f t="shared" si="25"/>
        <v>23428</v>
      </c>
      <c r="M260" s="208">
        <f t="shared" si="25"/>
        <v>118895</v>
      </c>
      <c r="N260" s="208">
        <f t="shared" si="25"/>
        <v>94641</v>
      </c>
      <c r="O260" s="208">
        <f t="shared" si="25"/>
        <v>1901</v>
      </c>
      <c r="P260" s="208">
        <f t="shared" si="25"/>
        <v>870</v>
      </c>
      <c r="Q260" s="208">
        <f t="shared" si="25"/>
        <v>5336</v>
      </c>
      <c r="R260" s="208">
        <f t="shared" si="25"/>
        <v>2703</v>
      </c>
      <c r="S260" s="208">
        <f t="shared" si="25"/>
        <v>49</v>
      </c>
      <c r="T260" s="208">
        <f t="shared" si="25"/>
        <v>760</v>
      </c>
      <c r="U260" s="208">
        <f t="shared" si="25"/>
        <v>932</v>
      </c>
      <c r="V260" s="208">
        <f t="shared" si="25"/>
        <v>47</v>
      </c>
      <c r="W260" s="208">
        <f t="shared" si="25"/>
        <v>7257</v>
      </c>
      <c r="X260" s="208">
        <f t="shared" si="25"/>
        <v>324</v>
      </c>
      <c r="Y260" s="208">
        <f t="shared" si="25"/>
        <v>23930</v>
      </c>
      <c r="Z260" s="208">
        <f t="shared" si="25"/>
        <v>33390</v>
      </c>
      <c r="AA260" s="208">
        <f t="shared" si="25"/>
        <v>21363</v>
      </c>
      <c r="AB260" s="208">
        <f t="shared" si="25"/>
        <v>235</v>
      </c>
      <c r="AC260" s="208">
        <f t="shared" si="25"/>
        <v>7752</v>
      </c>
      <c r="AD260" s="208">
        <f t="shared" si="25"/>
        <v>4040</v>
      </c>
      <c r="AE260" s="208">
        <f t="shared" si="25"/>
        <v>7611</v>
      </c>
      <c r="AF260" s="208">
        <f t="shared" si="25"/>
        <v>272</v>
      </c>
      <c r="AG260" s="208">
        <f t="shared" si="25"/>
        <v>357</v>
      </c>
      <c r="AH260" s="208">
        <f t="shared" si="25"/>
        <v>291</v>
      </c>
      <c r="AI260" s="208">
        <f t="shared" si="25"/>
        <v>7902</v>
      </c>
      <c r="AJ260" s="208">
        <f t="shared" si="25"/>
        <v>3738</v>
      </c>
      <c r="AK260" s="208">
        <f t="shared" si="25"/>
        <v>3691</v>
      </c>
      <c r="AL260" s="208">
        <f t="shared" si="25"/>
        <v>636</v>
      </c>
      <c r="AM260" s="208">
        <f t="shared" si="25"/>
        <v>47</v>
      </c>
      <c r="AN260" s="208">
        <f t="shared" si="25"/>
        <v>13837</v>
      </c>
      <c r="AO260" s="208">
        <f t="shared" si="25"/>
        <v>52</v>
      </c>
    </row>
    <row r="261" spans="1:41" s="98" customFormat="1" ht="18.75">
      <c r="A261" s="192"/>
      <c r="B261" s="55"/>
      <c r="C261" s="55"/>
      <c r="D261" s="193"/>
      <c r="E261" s="194"/>
      <c r="F261" s="194"/>
      <c r="G261" s="194"/>
      <c r="H261" s="195"/>
      <c r="I261" s="195"/>
      <c r="J261" s="195"/>
      <c r="K261" s="195"/>
      <c r="L261" s="194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</row>
    <row r="262" spans="1:41" ht="65.25" customHeight="1">
      <c r="E262" s="394" t="s">
        <v>302</v>
      </c>
      <c r="F262" s="394"/>
      <c r="G262" s="394"/>
      <c r="H262" s="394"/>
      <c r="I262" s="397"/>
      <c r="J262" s="397"/>
      <c r="K262" s="397"/>
      <c r="L262" s="397"/>
      <c r="M262" s="244" t="s">
        <v>303</v>
      </c>
      <c r="N262" s="244"/>
      <c r="O262" s="64"/>
      <c r="P262" s="87"/>
      <c r="Q262" s="64"/>
      <c r="R262" s="394" t="s">
        <v>304</v>
      </c>
      <c r="S262" s="394"/>
      <c r="T262" s="394"/>
      <c r="U262" s="394"/>
      <c r="V262" s="395" t="s">
        <v>337</v>
      </c>
      <c r="W262" s="395"/>
      <c r="X262" s="395"/>
      <c r="Y262" s="395"/>
      <c r="Z262" s="244" t="s">
        <v>305</v>
      </c>
      <c r="AA262" s="243"/>
    </row>
    <row r="263" spans="1:41" ht="65.25" customHeight="1">
      <c r="D263" s="59"/>
      <c r="E263" s="394" t="s">
        <v>306</v>
      </c>
      <c r="F263" s="394"/>
      <c r="G263" s="394"/>
      <c r="H263" s="394"/>
      <c r="I263" s="393"/>
      <c r="J263" s="393"/>
      <c r="K263" s="393"/>
      <c r="L263" s="393"/>
      <c r="M263" s="398" t="s">
        <v>307</v>
      </c>
      <c r="N263" s="398"/>
      <c r="O263" s="398"/>
      <c r="P263" s="64"/>
      <c r="Q263" s="64"/>
      <c r="R263" s="394" t="s">
        <v>308</v>
      </c>
      <c r="S263" s="394"/>
      <c r="T263" s="394"/>
      <c r="U263" s="394"/>
      <c r="V263" s="395" t="s">
        <v>337</v>
      </c>
      <c r="W263" s="395"/>
      <c r="X263" s="395"/>
      <c r="Y263" s="395"/>
      <c r="Z263" s="244" t="s">
        <v>309</v>
      </c>
      <c r="AA263" s="243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</row>
    <row r="264" spans="1:41" ht="65.25" customHeight="1">
      <c r="E264" s="394" t="s">
        <v>310</v>
      </c>
      <c r="F264" s="394"/>
      <c r="G264" s="394"/>
      <c r="H264" s="394"/>
      <c r="I264" s="396"/>
      <c r="J264" s="396"/>
      <c r="K264" s="396"/>
      <c r="L264" s="396"/>
      <c r="M264" s="244" t="s">
        <v>311</v>
      </c>
      <c r="N264" s="67"/>
      <c r="O264" s="64"/>
      <c r="P264" s="64"/>
      <c r="Q264" s="64"/>
      <c r="R264" s="394" t="s">
        <v>312</v>
      </c>
      <c r="S264" s="394"/>
      <c r="T264" s="394"/>
      <c r="U264" s="394"/>
      <c r="V264" s="393"/>
      <c r="W264" s="393"/>
      <c r="X264" s="393"/>
      <c r="Y264" s="393"/>
      <c r="Z264" s="244" t="s">
        <v>313</v>
      </c>
      <c r="AA264" s="243"/>
    </row>
    <row r="265" spans="1:41" ht="65.25" customHeight="1">
      <c r="D265" s="59"/>
      <c r="E265" s="394" t="s">
        <v>314</v>
      </c>
      <c r="F265" s="394"/>
      <c r="G265" s="394"/>
      <c r="H265" s="394"/>
      <c r="I265" s="393"/>
      <c r="J265" s="393"/>
      <c r="K265" s="393"/>
      <c r="L265" s="393"/>
      <c r="M265" s="244" t="s">
        <v>315</v>
      </c>
      <c r="N265" s="67"/>
      <c r="O265" s="64"/>
      <c r="P265" s="64"/>
      <c r="Q265" s="64"/>
      <c r="R265" s="394" t="s">
        <v>316</v>
      </c>
      <c r="S265" s="394"/>
      <c r="T265" s="394"/>
      <c r="U265" s="394"/>
      <c r="V265" s="395" t="s">
        <v>337</v>
      </c>
      <c r="W265" s="395"/>
      <c r="X265" s="395"/>
      <c r="Y265" s="395"/>
      <c r="Z265" s="244" t="s">
        <v>317</v>
      </c>
      <c r="AA265" s="243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</row>
    <row r="266" spans="1:41" ht="65.25" customHeight="1">
      <c r="E266" s="394" t="s">
        <v>318</v>
      </c>
      <c r="F266" s="394"/>
      <c r="G266" s="394"/>
      <c r="H266" s="394"/>
      <c r="I266" s="393"/>
      <c r="J266" s="393"/>
      <c r="K266" s="393"/>
      <c r="L266" s="393"/>
      <c r="M266" s="244" t="s">
        <v>319</v>
      </c>
      <c r="N266" s="67"/>
      <c r="O266" s="64"/>
      <c r="P266" s="64"/>
      <c r="Q266" s="64"/>
      <c r="R266" s="394" t="s">
        <v>320</v>
      </c>
      <c r="S266" s="394"/>
      <c r="T266" s="394"/>
      <c r="U266" s="394"/>
      <c r="V266" s="393"/>
      <c r="W266" s="393"/>
      <c r="X266" s="393"/>
      <c r="Y266" s="393"/>
      <c r="Z266" s="244" t="s">
        <v>321</v>
      </c>
      <c r="AA266" s="243"/>
    </row>
    <row r="267" spans="1:41" ht="65.25" customHeight="1">
      <c r="E267" s="394" t="s">
        <v>322</v>
      </c>
      <c r="F267" s="394"/>
      <c r="G267" s="394"/>
      <c r="H267" s="394"/>
      <c r="I267" s="396"/>
      <c r="J267" s="396"/>
      <c r="K267" s="396"/>
      <c r="L267" s="396"/>
      <c r="M267" s="244" t="s">
        <v>323</v>
      </c>
      <c r="N267" s="67"/>
      <c r="O267" s="64"/>
      <c r="P267" s="64"/>
      <c r="Q267" s="64"/>
      <c r="R267" s="394" t="s">
        <v>324</v>
      </c>
      <c r="S267" s="394"/>
      <c r="T267" s="394"/>
      <c r="U267" s="394"/>
      <c r="V267" s="395" t="s">
        <v>337</v>
      </c>
      <c r="W267" s="395"/>
      <c r="X267" s="395"/>
      <c r="Y267" s="395"/>
      <c r="Z267" s="244" t="s">
        <v>325</v>
      </c>
      <c r="AA267" s="243"/>
    </row>
    <row r="268" spans="1:41" ht="65.25" customHeight="1">
      <c r="E268" s="394" t="s">
        <v>326</v>
      </c>
      <c r="F268" s="394"/>
      <c r="G268" s="394"/>
      <c r="H268" s="394"/>
      <c r="I268" s="396"/>
      <c r="J268" s="396"/>
      <c r="K268" s="396"/>
      <c r="L268" s="396"/>
      <c r="M268" s="244" t="s">
        <v>327</v>
      </c>
      <c r="N268" s="67"/>
      <c r="O268" s="64"/>
      <c r="P268" s="64"/>
      <c r="Q268" s="64"/>
      <c r="R268" s="394" t="s">
        <v>328</v>
      </c>
      <c r="S268" s="394"/>
      <c r="T268" s="394"/>
      <c r="U268" s="394"/>
      <c r="V268" s="393"/>
      <c r="W268" s="393"/>
      <c r="X268" s="393"/>
      <c r="Y268" s="393"/>
      <c r="Z268" s="244" t="s">
        <v>329</v>
      </c>
      <c r="AA268" s="243"/>
    </row>
    <row r="269" spans="1:41" ht="65.25" customHeight="1">
      <c r="E269" s="394" t="s">
        <v>330</v>
      </c>
      <c r="F269" s="394"/>
      <c r="G269" s="394"/>
      <c r="H269" s="394"/>
      <c r="I269" s="396"/>
      <c r="J269" s="396"/>
      <c r="K269" s="396"/>
      <c r="L269" s="396"/>
      <c r="M269" s="244" t="s">
        <v>346</v>
      </c>
      <c r="N269" s="67"/>
      <c r="O269" s="64"/>
      <c r="P269" s="64"/>
      <c r="Q269" s="64"/>
      <c r="R269" s="394" t="s">
        <v>331</v>
      </c>
      <c r="S269" s="394"/>
      <c r="T269" s="394"/>
      <c r="U269" s="394"/>
      <c r="V269" s="393"/>
      <c r="W269" s="393"/>
      <c r="X269" s="393"/>
      <c r="Y269" s="393"/>
      <c r="Z269" s="244" t="s">
        <v>332</v>
      </c>
      <c r="AA269" s="243"/>
    </row>
    <row r="270" spans="1:41" ht="65.25" customHeight="1">
      <c r="E270" s="394" t="s">
        <v>333</v>
      </c>
      <c r="F270" s="394"/>
      <c r="G270" s="394"/>
      <c r="H270" s="394"/>
      <c r="I270" s="393"/>
      <c r="J270" s="393"/>
      <c r="K270" s="393"/>
      <c r="L270" s="393"/>
      <c r="M270" s="244" t="s">
        <v>334</v>
      </c>
      <c r="N270" s="67"/>
      <c r="O270" s="64"/>
      <c r="P270" s="64"/>
      <c r="Q270" s="64"/>
      <c r="R270" s="394" t="s">
        <v>335</v>
      </c>
      <c r="S270" s="394"/>
      <c r="T270" s="394"/>
      <c r="U270" s="394"/>
      <c r="V270" s="395" t="s">
        <v>337</v>
      </c>
      <c r="W270" s="395"/>
      <c r="X270" s="395"/>
      <c r="Y270" s="395"/>
      <c r="Z270" s="244" t="s">
        <v>336</v>
      </c>
      <c r="AA270" s="243"/>
    </row>
    <row r="271" spans="1:41" ht="65.25" customHeight="1"/>
  </sheetData>
  <autoFilter ref="A7:AS260"/>
  <mergeCells count="90">
    <mergeCell ref="A1:AI1"/>
    <mergeCell ref="E267:H267"/>
    <mergeCell ref="I267:L267"/>
    <mergeCell ref="R267:U267"/>
    <mergeCell ref="V267:Y267"/>
    <mergeCell ref="E265:H265"/>
    <mergeCell ref="I265:L265"/>
    <mergeCell ref="R265:U265"/>
    <mergeCell ref="V265:Y265"/>
    <mergeCell ref="E266:H266"/>
    <mergeCell ref="I266:L266"/>
    <mergeCell ref="R266:U266"/>
    <mergeCell ref="V266:Y266"/>
    <mergeCell ref="E262:H262"/>
    <mergeCell ref="E264:H264"/>
    <mergeCell ref="I264:L264"/>
    <mergeCell ref="E270:H270"/>
    <mergeCell ref="I270:L270"/>
    <mergeCell ref="R270:U270"/>
    <mergeCell ref="V270:Y270"/>
    <mergeCell ref="E268:H268"/>
    <mergeCell ref="I268:L268"/>
    <mergeCell ref="R268:U268"/>
    <mergeCell ref="V268:Y268"/>
    <mergeCell ref="E269:H269"/>
    <mergeCell ref="I269:L269"/>
    <mergeCell ref="R269:U269"/>
    <mergeCell ref="V269:Y269"/>
    <mergeCell ref="R264:U264"/>
    <mergeCell ref="V264:Y264"/>
    <mergeCell ref="E263:H263"/>
    <mergeCell ref="I263:L263"/>
    <mergeCell ref="M263:O263"/>
    <mergeCell ref="R263:U263"/>
    <mergeCell ref="V263:Y263"/>
    <mergeCell ref="R3:R6"/>
    <mergeCell ref="S3:S6"/>
    <mergeCell ref="I262:L262"/>
    <mergeCell ref="R262:U262"/>
    <mergeCell ref="V262:Y262"/>
    <mergeCell ref="K5:K6"/>
    <mergeCell ref="L5:L6"/>
    <mergeCell ref="N3:N6"/>
    <mergeCell ref="O3:O6"/>
    <mergeCell ref="P3:P6"/>
    <mergeCell ref="Q3:Q6"/>
    <mergeCell ref="AK3:AM3"/>
    <mergeCell ref="AE3:AG3"/>
    <mergeCell ref="AH3:AH6"/>
    <mergeCell ref="AI3:AI6"/>
    <mergeCell ref="AJ3:AJ6"/>
    <mergeCell ref="AF5:AF6"/>
    <mergeCell ref="AE4:AE6"/>
    <mergeCell ref="AF4:AG4"/>
    <mergeCell ref="AM4:AM6"/>
    <mergeCell ref="AG5:AG6"/>
    <mergeCell ref="AL5:AL6"/>
    <mergeCell ref="AL1:AO1"/>
    <mergeCell ref="A2:A6"/>
    <mergeCell ref="B2:B6"/>
    <mergeCell ref="C2:C6"/>
    <mergeCell ref="D2:L2"/>
    <mergeCell ref="M2:Y2"/>
    <mergeCell ref="Z2:AD2"/>
    <mergeCell ref="AE2:AI2"/>
    <mergeCell ref="AJ2:AM2"/>
    <mergeCell ref="AN2:AO2"/>
    <mergeCell ref="D3:D6"/>
    <mergeCell ref="E3:L4"/>
    <mergeCell ref="AN3:AN6"/>
    <mergeCell ref="AO3:AO6"/>
    <mergeCell ref="M3:M6"/>
    <mergeCell ref="AK4:AK6"/>
    <mergeCell ref="E5:E6"/>
    <mergeCell ref="F5:G5"/>
    <mergeCell ref="H5:H6"/>
    <mergeCell ref="I5:I6"/>
    <mergeCell ref="J5:J6"/>
    <mergeCell ref="Z3:Z6"/>
    <mergeCell ref="AA3:AD4"/>
    <mergeCell ref="T3:T6"/>
    <mergeCell ref="U3:U6"/>
    <mergeCell ref="V3:V6"/>
    <mergeCell ref="AA5:AA6"/>
    <mergeCell ref="AB5:AB6"/>
    <mergeCell ref="AC5:AC6"/>
    <mergeCell ref="AD5:AD6"/>
    <mergeCell ref="W3:W6"/>
    <mergeCell ref="X3:X6"/>
    <mergeCell ref="Y3:Y6"/>
  </mergeCells>
  <conditionalFormatting sqref="F5">
    <cfRule type="cellIs" dxfId="3" priority="53" stopIfTrue="1" operator="equal">
      <formula>0</formula>
    </cfRule>
  </conditionalFormatting>
  <conditionalFormatting sqref="D8:AO260">
    <cfRule type="cellIs" dxfId="2" priority="52" operator="equal">
      <formula>0</formula>
    </cfRule>
  </conditionalFormatting>
  <printOptions horizontalCentered="1"/>
  <pageMargins left="0.19685039370078741" right="0.15748031496062992" top="0.28999999999999998" bottom="0.15748031496062992" header="0.31496062992125984" footer="0.31496062992125984"/>
  <pageSetup paperSize="8" scale="34" fitToHeight="3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2"/>
  <sheetViews>
    <sheetView zoomScale="80" zoomScaleNormal="80" zoomScaleSheetLayoutView="80" workbookViewId="0">
      <pane xSplit="3" ySplit="7" topLeftCell="W8" activePane="bottomRight" state="frozen"/>
      <selection activeCell="AL91" sqref="AL91"/>
      <selection pane="topRight" activeCell="AL91" sqref="AL91"/>
      <selection pane="bottomLeft" activeCell="AL91" sqref="AL91"/>
      <selection pane="bottomRight" activeCell="AK86" sqref="AK86:AK117"/>
    </sheetView>
  </sheetViews>
  <sheetFormatPr defaultRowHeight="15"/>
  <cols>
    <col min="1" max="1" width="12.42578125" style="56" customWidth="1"/>
    <col min="2" max="2" width="9.28515625" style="57" bestFit="1" customWidth="1"/>
    <col min="3" max="3" width="39.85546875" style="57" customWidth="1"/>
    <col min="4" max="4" width="16.28515625" style="1" customWidth="1"/>
    <col min="5" max="5" width="13.140625" style="1" customWidth="1"/>
    <col min="6" max="6" width="13.7109375" style="1" customWidth="1" collapsed="1"/>
    <col min="7" max="7" width="16.28515625" style="1" customWidth="1" collapsed="1"/>
    <col min="8" max="8" width="12.28515625" style="1" customWidth="1"/>
    <col min="9" max="9" width="12.5703125" style="1" customWidth="1"/>
    <col min="10" max="10" width="12" style="1" customWidth="1"/>
    <col min="11" max="11" width="12.85546875" style="1" customWidth="1"/>
    <col min="12" max="12" width="13.85546875" style="1" customWidth="1"/>
    <col min="13" max="13" width="12.85546875" style="1" customWidth="1" collapsed="1"/>
    <col min="14" max="14" width="13.42578125" style="1" customWidth="1"/>
    <col min="15" max="15" width="12.5703125" style="1" customWidth="1"/>
    <col min="16" max="16" width="13" style="1" customWidth="1"/>
    <col min="17" max="18" width="12.7109375" style="1" customWidth="1"/>
    <col min="19" max="19" width="15.5703125" style="1" customWidth="1" collapsed="1"/>
    <col min="20" max="20" width="19.7109375" style="1" customWidth="1" collapsed="1"/>
    <col min="21" max="22" width="17.7109375" style="1" customWidth="1"/>
    <col min="23" max="23" width="13" style="1" customWidth="1"/>
    <col min="24" max="24" width="12.5703125" style="1" customWidth="1" collapsed="1"/>
    <col min="25" max="25" width="13.7109375" style="1" customWidth="1" collapsed="1"/>
    <col min="26" max="26" width="14.5703125" style="1" customWidth="1" collapsed="1"/>
    <col min="27" max="27" width="15.85546875" style="1" customWidth="1"/>
    <col min="28" max="28" width="13.5703125" style="1" customWidth="1"/>
    <col min="29" max="30" width="12.7109375" style="1" customWidth="1"/>
    <col min="31" max="31" width="13.140625" style="1" customWidth="1" collapsed="1"/>
    <col min="32" max="32" width="13.85546875" style="1" customWidth="1"/>
    <col min="33" max="33" width="13.140625" style="1" customWidth="1" collapsed="1"/>
    <col min="34" max="34" width="13.5703125" style="1" customWidth="1"/>
    <col min="35" max="35" width="12.28515625" style="1" customWidth="1"/>
    <col min="36" max="36" width="13.28515625" style="1" customWidth="1" collapsed="1"/>
    <col min="37" max="37" width="13.85546875" style="1" customWidth="1"/>
    <col min="38" max="38" width="15.28515625" style="1" customWidth="1"/>
    <col min="39" max="39" width="17.28515625" style="1" customWidth="1"/>
    <col min="40" max="40" width="16" style="1" customWidth="1" collapsed="1"/>
    <col min="41" max="41" width="12.7109375" style="1" customWidth="1"/>
    <col min="42" max="16384" width="9.140625" style="64"/>
  </cols>
  <sheetData>
    <row r="1" spans="1:41" ht="76.5" customHeight="1" thickBot="1">
      <c r="A1" s="444" t="s">
        <v>350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L1" s="363" t="s">
        <v>363</v>
      </c>
      <c r="AM1" s="364"/>
      <c r="AN1" s="364"/>
      <c r="AO1" s="364"/>
    </row>
    <row r="2" spans="1:41" ht="37.5" customHeight="1">
      <c r="A2" s="430" t="s">
        <v>1</v>
      </c>
      <c r="B2" s="432" t="s">
        <v>2</v>
      </c>
      <c r="C2" s="434" t="s">
        <v>3</v>
      </c>
      <c r="D2" s="355" t="s">
        <v>4</v>
      </c>
      <c r="E2" s="357"/>
      <c r="F2" s="357"/>
      <c r="G2" s="357"/>
      <c r="H2" s="357"/>
      <c r="I2" s="357"/>
      <c r="J2" s="357"/>
      <c r="K2" s="357"/>
      <c r="L2" s="371"/>
      <c r="M2" s="355" t="s">
        <v>5</v>
      </c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71"/>
      <c r="Z2" s="355" t="s">
        <v>6</v>
      </c>
      <c r="AA2" s="357"/>
      <c r="AB2" s="357"/>
      <c r="AC2" s="357"/>
      <c r="AD2" s="371"/>
      <c r="AE2" s="436" t="s">
        <v>7</v>
      </c>
      <c r="AF2" s="437"/>
      <c r="AG2" s="437"/>
      <c r="AH2" s="437"/>
      <c r="AI2" s="438"/>
      <c r="AJ2" s="372" t="s">
        <v>8</v>
      </c>
      <c r="AK2" s="348"/>
      <c r="AL2" s="348"/>
      <c r="AM2" s="374"/>
      <c r="AN2" s="375" t="s">
        <v>9</v>
      </c>
      <c r="AO2" s="350"/>
    </row>
    <row r="3" spans="1:41" ht="15" customHeight="1">
      <c r="A3" s="431"/>
      <c r="B3" s="433"/>
      <c r="C3" s="435"/>
      <c r="D3" s="356" t="s">
        <v>10</v>
      </c>
      <c r="E3" s="400" t="s">
        <v>11</v>
      </c>
      <c r="F3" s="400"/>
      <c r="G3" s="400"/>
      <c r="H3" s="400"/>
      <c r="I3" s="400"/>
      <c r="J3" s="400"/>
      <c r="K3" s="400"/>
      <c r="L3" s="429"/>
      <c r="M3" s="356" t="s">
        <v>12</v>
      </c>
      <c r="N3" s="400" t="s">
        <v>13</v>
      </c>
      <c r="O3" s="400" t="s">
        <v>14</v>
      </c>
      <c r="P3" s="400" t="s">
        <v>15</v>
      </c>
      <c r="Q3" s="400" t="s">
        <v>16</v>
      </c>
      <c r="R3" s="400" t="s">
        <v>17</v>
      </c>
      <c r="S3" s="400" t="s">
        <v>18</v>
      </c>
      <c r="T3" s="400" t="s">
        <v>19</v>
      </c>
      <c r="U3" s="400" t="s">
        <v>20</v>
      </c>
      <c r="V3" s="400" t="s">
        <v>300</v>
      </c>
      <c r="W3" s="404" t="s">
        <v>299</v>
      </c>
      <c r="X3" s="400" t="s">
        <v>21</v>
      </c>
      <c r="Y3" s="429" t="s">
        <v>22</v>
      </c>
      <c r="Z3" s="356" t="s">
        <v>10</v>
      </c>
      <c r="AA3" s="400" t="s">
        <v>11</v>
      </c>
      <c r="AB3" s="400"/>
      <c r="AC3" s="400"/>
      <c r="AD3" s="429"/>
      <c r="AE3" s="441" t="s">
        <v>23</v>
      </c>
      <c r="AF3" s="402"/>
      <c r="AG3" s="402"/>
      <c r="AH3" s="402" t="s">
        <v>24</v>
      </c>
      <c r="AI3" s="358" t="s">
        <v>25</v>
      </c>
      <c r="AJ3" s="359" t="s">
        <v>26</v>
      </c>
      <c r="AK3" s="418" t="s">
        <v>27</v>
      </c>
      <c r="AL3" s="418"/>
      <c r="AM3" s="440"/>
      <c r="AN3" s="356" t="s">
        <v>28</v>
      </c>
      <c r="AO3" s="439" t="s">
        <v>29</v>
      </c>
    </row>
    <row r="4" spans="1:41" ht="15" customHeight="1">
      <c r="A4" s="431"/>
      <c r="B4" s="433"/>
      <c r="C4" s="435"/>
      <c r="D4" s="356"/>
      <c r="E4" s="400"/>
      <c r="F4" s="400"/>
      <c r="G4" s="400"/>
      <c r="H4" s="400"/>
      <c r="I4" s="400"/>
      <c r="J4" s="400"/>
      <c r="K4" s="400"/>
      <c r="L4" s="429"/>
      <c r="M4" s="356"/>
      <c r="N4" s="424"/>
      <c r="O4" s="403"/>
      <c r="P4" s="403"/>
      <c r="Q4" s="403"/>
      <c r="R4" s="403"/>
      <c r="S4" s="403"/>
      <c r="T4" s="403"/>
      <c r="U4" s="403"/>
      <c r="V4" s="403"/>
      <c r="W4" s="405"/>
      <c r="X4" s="403"/>
      <c r="Y4" s="443"/>
      <c r="Z4" s="356"/>
      <c r="AA4" s="400"/>
      <c r="AB4" s="400"/>
      <c r="AC4" s="400"/>
      <c r="AD4" s="429"/>
      <c r="AE4" s="441" t="s">
        <v>30</v>
      </c>
      <c r="AF4" s="400" t="s">
        <v>11</v>
      </c>
      <c r="AG4" s="400"/>
      <c r="AH4" s="402"/>
      <c r="AI4" s="358"/>
      <c r="AJ4" s="356"/>
      <c r="AK4" s="402" t="s">
        <v>31</v>
      </c>
      <c r="AL4" s="216"/>
      <c r="AM4" s="442" t="s">
        <v>32</v>
      </c>
      <c r="AN4" s="356"/>
      <c r="AO4" s="439"/>
    </row>
    <row r="5" spans="1:41" ht="15" customHeight="1">
      <c r="A5" s="431"/>
      <c r="B5" s="433"/>
      <c r="C5" s="435"/>
      <c r="D5" s="356"/>
      <c r="E5" s="400" t="s">
        <v>33</v>
      </c>
      <c r="F5" s="400" t="s">
        <v>27</v>
      </c>
      <c r="G5" s="400"/>
      <c r="H5" s="400" t="s">
        <v>34</v>
      </c>
      <c r="I5" s="419" t="s">
        <v>345</v>
      </c>
      <c r="J5" s="427" t="s">
        <v>35</v>
      </c>
      <c r="K5" s="400" t="s">
        <v>36</v>
      </c>
      <c r="L5" s="429" t="s">
        <v>37</v>
      </c>
      <c r="M5" s="356"/>
      <c r="N5" s="424"/>
      <c r="O5" s="403"/>
      <c r="P5" s="403"/>
      <c r="Q5" s="403"/>
      <c r="R5" s="403"/>
      <c r="S5" s="403"/>
      <c r="T5" s="403"/>
      <c r="U5" s="403"/>
      <c r="V5" s="403"/>
      <c r="W5" s="405"/>
      <c r="X5" s="403"/>
      <c r="Y5" s="443"/>
      <c r="Z5" s="356"/>
      <c r="AA5" s="400" t="s">
        <v>38</v>
      </c>
      <c r="AB5" s="400" t="s">
        <v>39</v>
      </c>
      <c r="AC5" s="400" t="s">
        <v>40</v>
      </c>
      <c r="AD5" s="429" t="s">
        <v>41</v>
      </c>
      <c r="AE5" s="441"/>
      <c r="AF5" s="402" t="s">
        <v>42</v>
      </c>
      <c r="AG5" s="402" t="s">
        <v>43</v>
      </c>
      <c r="AH5" s="402"/>
      <c r="AI5" s="358"/>
      <c r="AJ5" s="356"/>
      <c r="AK5" s="400"/>
      <c r="AL5" s="400" t="s">
        <v>44</v>
      </c>
      <c r="AM5" s="442"/>
      <c r="AN5" s="356"/>
      <c r="AO5" s="439"/>
    </row>
    <row r="6" spans="1:41" ht="157.5" customHeight="1">
      <c r="A6" s="431"/>
      <c r="B6" s="433"/>
      <c r="C6" s="435"/>
      <c r="D6" s="356"/>
      <c r="E6" s="400"/>
      <c r="F6" s="216" t="s">
        <v>45</v>
      </c>
      <c r="G6" s="216" t="s">
        <v>46</v>
      </c>
      <c r="H6" s="400"/>
      <c r="I6" s="426"/>
      <c r="J6" s="428"/>
      <c r="K6" s="400"/>
      <c r="L6" s="429"/>
      <c r="M6" s="356"/>
      <c r="N6" s="424"/>
      <c r="O6" s="403"/>
      <c r="P6" s="403"/>
      <c r="Q6" s="403"/>
      <c r="R6" s="403"/>
      <c r="S6" s="403"/>
      <c r="T6" s="403"/>
      <c r="U6" s="403"/>
      <c r="V6" s="403"/>
      <c r="W6" s="405"/>
      <c r="X6" s="403"/>
      <c r="Y6" s="443"/>
      <c r="Z6" s="356"/>
      <c r="AA6" s="400"/>
      <c r="AB6" s="400"/>
      <c r="AC6" s="400"/>
      <c r="AD6" s="429"/>
      <c r="AE6" s="441"/>
      <c r="AF6" s="402"/>
      <c r="AG6" s="402"/>
      <c r="AH6" s="402"/>
      <c r="AI6" s="358"/>
      <c r="AJ6" s="356"/>
      <c r="AK6" s="400"/>
      <c r="AL6" s="400"/>
      <c r="AM6" s="442"/>
      <c r="AN6" s="356"/>
      <c r="AO6" s="439"/>
    </row>
    <row r="7" spans="1:41" ht="15.75" thickBot="1">
      <c r="A7" s="2" t="s">
        <v>47</v>
      </c>
      <c r="B7" s="79">
        <v>0</v>
      </c>
      <c r="C7" s="3">
        <v>1</v>
      </c>
      <c r="D7" s="4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6">
        <v>10</v>
      </c>
      <c r="M7" s="4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/>
      <c r="W7" s="5">
        <v>20</v>
      </c>
      <c r="X7" s="5">
        <v>21</v>
      </c>
      <c r="Y7" s="6">
        <v>22</v>
      </c>
      <c r="Z7" s="7">
        <v>23</v>
      </c>
      <c r="AA7" s="5">
        <v>24</v>
      </c>
      <c r="AB7" s="5">
        <v>25</v>
      </c>
      <c r="AC7" s="8">
        <v>26</v>
      </c>
      <c r="AD7" s="6">
        <v>27</v>
      </c>
      <c r="AE7" s="4">
        <v>28</v>
      </c>
      <c r="AF7" s="5">
        <v>29</v>
      </c>
      <c r="AG7" s="5">
        <v>30</v>
      </c>
      <c r="AH7" s="5">
        <v>21</v>
      </c>
      <c r="AI7" s="9">
        <v>32</v>
      </c>
      <c r="AJ7" s="7">
        <v>33</v>
      </c>
      <c r="AK7" s="5">
        <v>34</v>
      </c>
      <c r="AL7" s="5">
        <v>35</v>
      </c>
      <c r="AM7" s="10">
        <v>36</v>
      </c>
      <c r="AN7" s="7">
        <v>37</v>
      </c>
      <c r="AO7" s="6">
        <v>38</v>
      </c>
    </row>
    <row r="8" spans="1:41" ht="30">
      <c r="A8" s="89">
        <v>520001</v>
      </c>
      <c r="B8" s="112">
        <v>1</v>
      </c>
      <c r="C8" s="11" t="s">
        <v>48</v>
      </c>
      <c r="D8" s="12">
        <f>E8+H8+J8+K8+L8</f>
        <v>5</v>
      </c>
      <c r="E8" s="13">
        <v>4</v>
      </c>
      <c r="F8" s="13">
        <v>1</v>
      </c>
      <c r="G8" s="13">
        <v>1</v>
      </c>
      <c r="H8" s="13">
        <v>0</v>
      </c>
      <c r="I8" s="13">
        <v>0</v>
      </c>
      <c r="J8" s="13">
        <v>0</v>
      </c>
      <c r="K8" s="13">
        <v>0</v>
      </c>
      <c r="L8" s="13">
        <v>1</v>
      </c>
      <c r="M8" s="14">
        <f>N8+X8+Y8</f>
        <v>20</v>
      </c>
      <c r="N8" s="257">
        <v>19</v>
      </c>
      <c r="O8" s="257">
        <v>0</v>
      </c>
      <c r="P8" s="257">
        <v>0</v>
      </c>
      <c r="Q8" s="257">
        <v>45</v>
      </c>
      <c r="R8" s="257">
        <v>19</v>
      </c>
      <c r="S8" s="257">
        <v>0</v>
      </c>
      <c r="T8" s="257">
        <v>1</v>
      </c>
      <c r="U8" s="257">
        <v>0</v>
      </c>
      <c r="V8" s="257">
        <v>0</v>
      </c>
      <c r="W8" s="257">
        <v>4</v>
      </c>
      <c r="X8" s="257">
        <v>0</v>
      </c>
      <c r="Y8" s="15">
        <v>1</v>
      </c>
      <c r="Z8" s="12">
        <f>AA8+AB8+AC8+AD8</f>
        <v>11</v>
      </c>
      <c r="AA8" s="259">
        <v>9</v>
      </c>
      <c r="AB8" s="257">
        <v>1</v>
      </c>
      <c r="AC8" s="257">
        <v>1</v>
      </c>
      <c r="AD8" s="15">
        <v>0</v>
      </c>
      <c r="AE8" s="16">
        <v>3</v>
      </c>
      <c r="AF8" s="257">
        <v>0</v>
      </c>
      <c r="AG8" s="257">
        <v>0</v>
      </c>
      <c r="AH8" s="252">
        <v>0</v>
      </c>
      <c r="AI8" s="17">
        <f>AE8+AH8</f>
        <v>3</v>
      </c>
      <c r="AJ8" s="12">
        <f>AK8+AM8</f>
        <v>1</v>
      </c>
      <c r="AK8" s="221">
        <v>1</v>
      </c>
      <c r="AL8" s="220">
        <v>0</v>
      </c>
      <c r="AM8" s="78">
        <v>0</v>
      </c>
      <c r="AN8" s="213">
        <v>5</v>
      </c>
      <c r="AO8" s="80">
        <v>1</v>
      </c>
    </row>
    <row r="9" spans="1:41" ht="30">
      <c r="A9" s="18">
        <v>520003</v>
      </c>
      <c r="B9" s="219">
        <v>2</v>
      </c>
      <c r="C9" s="19" t="s">
        <v>49</v>
      </c>
      <c r="D9" s="12">
        <f>E9+H9+J9+K9+L9</f>
        <v>303</v>
      </c>
      <c r="E9" s="221">
        <v>300</v>
      </c>
      <c r="F9" s="220">
        <v>92</v>
      </c>
      <c r="G9" s="220">
        <v>5</v>
      </c>
      <c r="H9" s="220">
        <v>0</v>
      </c>
      <c r="I9" s="220">
        <v>0</v>
      </c>
      <c r="J9" s="220">
        <v>0</v>
      </c>
      <c r="K9" s="220">
        <v>3</v>
      </c>
      <c r="L9" s="15">
        <v>0</v>
      </c>
      <c r="M9" s="14">
        <f t="shared" ref="M9:M71" si="0">N9+X9+Y9</f>
        <v>156</v>
      </c>
      <c r="N9" s="257">
        <v>155</v>
      </c>
      <c r="O9" s="257">
        <v>38</v>
      </c>
      <c r="P9" s="257">
        <v>28</v>
      </c>
      <c r="Q9" s="257">
        <v>17</v>
      </c>
      <c r="R9" s="257">
        <v>13</v>
      </c>
      <c r="S9" s="257">
        <v>0</v>
      </c>
      <c r="T9" s="257">
        <v>5</v>
      </c>
      <c r="U9" s="257">
        <v>2</v>
      </c>
      <c r="V9" s="257">
        <v>0</v>
      </c>
      <c r="W9" s="257">
        <v>14</v>
      </c>
      <c r="X9" s="257">
        <v>1</v>
      </c>
      <c r="Y9" s="15">
        <v>0</v>
      </c>
      <c r="Z9" s="12">
        <f t="shared" ref="Z9:Z71" si="1">AA9+AB9+AC9+AD9</f>
        <v>36</v>
      </c>
      <c r="AA9" s="259">
        <v>11</v>
      </c>
      <c r="AB9" s="257">
        <v>0</v>
      </c>
      <c r="AC9" s="257">
        <v>25</v>
      </c>
      <c r="AD9" s="15">
        <v>0</v>
      </c>
      <c r="AE9" s="16">
        <v>92</v>
      </c>
      <c r="AF9" s="257">
        <v>0</v>
      </c>
      <c r="AG9" s="257">
        <v>17</v>
      </c>
      <c r="AH9" s="252">
        <v>5</v>
      </c>
      <c r="AI9" s="17">
        <f>AE9+AH9</f>
        <v>97</v>
      </c>
      <c r="AJ9" s="12">
        <f t="shared" ref="AJ9:AJ71" si="2">AK9+AM9</f>
        <v>4</v>
      </c>
      <c r="AK9" s="221">
        <v>4</v>
      </c>
      <c r="AL9" s="220">
        <v>1</v>
      </c>
      <c r="AM9" s="78">
        <v>0</v>
      </c>
      <c r="AN9" s="14">
        <v>0</v>
      </c>
      <c r="AO9" s="15">
        <v>0</v>
      </c>
    </row>
    <row r="10" spans="1:41" ht="45">
      <c r="A10" s="18">
        <v>520002</v>
      </c>
      <c r="B10" s="219">
        <v>3</v>
      </c>
      <c r="C10" s="19" t="s">
        <v>50</v>
      </c>
      <c r="D10" s="12">
        <f t="shared" ref="D10:D71" si="3">E10+H10+J10+K10+L10</f>
        <v>0</v>
      </c>
      <c r="E10" s="221">
        <v>0</v>
      </c>
      <c r="F10" s="220">
        <v>0</v>
      </c>
      <c r="G10" s="220">
        <v>0</v>
      </c>
      <c r="H10" s="220">
        <v>0</v>
      </c>
      <c r="I10" s="220">
        <v>0</v>
      </c>
      <c r="J10" s="220">
        <v>0</v>
      </c>
      <c r="K10" s="220">
        <v>0</v>
      </c>
      <c r="L10" s="15">
        <v>0</v>
      </c>
      <c r="M10" s="14">
        <f t="shared" si="0"/>
        <v>4</v>
      </c>
      <c r="N10" s="257">
        <v>4</v>
      </c>
      <c r="O10" s="257">
        <v>4</v>
      </c>
      <c r="P10" s="257">
        <v>0</v>
      </c>
      <c r="Q10" s="257">
        <v>0</v>
      </c>
      <c r="R10" s="257">
        <v>0</v>
      </c>
      <c r="S10" s="257">
        <v>0</v>
      </c>
      <c r="T10" s="257">
        <v>0</v>
      </c>
      <c r="U10" s="257">
        <v>0</v>
      </c>
      <c r="V10" s="257">
        <v>0</v>
      </c>
      <c r="W10" s="257">
        <v>0</v>
      </c>
      <c r="X10" s="257">
        <v>0</v>
      </c>
      <c r="Y10" s="15">
        <v>0</v>
      </c>
      <c r="Z10" s="12">
        <f t="shared" si="1"/>
        <v>77</v>
      </c>
      <c r="AA10" s="259">
        <v>0</v>
      </c>
      <c r="AB10" s="257">
        <v>0</v>
      </c>
      <c r="AC10" s="257">
        <v>16</v>
      </c>
      <c r="AD10" s="15">
        <v>61</v>
      </c>
      <c r="AE10" s="16">
        <v>39</v>
      </c>
      <c r="AF10" s="257">
        <v>0</v>
      </c>
      <c r="AG10" s="257">
        <v>0</v>
      </c>
      <c r="AH10" s="252">
        <v>0</v>
      </c>
      <c r="AI10" s="17">
        <f t="shared" ref="AI10:AI73" si="4">AE10+AH10</f>
        <v>39</v>
      </c>
      <c r="AJ10" s="12">
        <f t="shared" si="2"/>
        <v>2</v>
      </c>
      <c r="AK10" s="221">
        <v>2</v>
      </c>
      <c r="AL10" s="220">
        <v>0</v>
      </c>
      <c r="AM10" s="78">
        <v>0</v>
      </c>
      <c r="AN10" s="14">
        <v>66</v>
      </c>
      <c r="AO10" s="15">
        <v>1</v>
      </c>
    </row>
    <row r="11" spans="1:41" ht="30">
      <c r="A11" s="18">
        <v>520162</v>
      </c>
      <c r="B11" s="219">
        <v>4</v>
      </c>
      <c r="C11" s="19" t="s">
        <v>51</v>
      </c>
      <c r="D11" s="12">
        <f t="shared" si="3"/>
        <v>54</v>
      </c>
      <c r="E11" s="221">
        <v>24</v>
      </c>
      <c r="F11" s="220">
        <v>3</v>
      </c>
      <c r="G11" s="220">
        <v>1</v>
      </c>
      <c r="H11" s="220">
        <v>0</v>
      </c>
      <c r="I11" s="220">
        <v>0</v>
      </c>
      <c r="J11" s="220">
        <v>0</v>
      </c>
      <c r="K11" s="220">
        <v>10</v>
      </c>
      <c r="L11" s="15">
        <v>20</v>
      </c>
      <c r="M11" s="14">
        <f t="shared" si="0"/>
        <v>86</v>
      </c>
      <c r="N11" s="257">
        <v>40</v>
      </c>
      <c r="O11" s="257">
        <v>0</v>
      </c>
      <c r="P11" s="257">
        <v>0</v>
      </c>
      <c r="Q11" s="257">
        <v>12</v>
      </c>
      <c r="R11" s="257">
        <v>6</v>
      </c>
      <c r="S11" s="257">
        <v>0</v>
      </c>
      <c r="T11" s="257">
        <v>0</v>
      </c>
      <c r="U11" s="257">
        <v>0</v>
      </c>
      <c r="V11" s="257">
        <v>0</v>
      </c>
      <c r="W11" s="257">
        <v>2</v>
      </c>
      <c r="X11" s="257">
        <v>0</v>
      </c>
      <c r="Y11" s="15">
        <v>46</v>
      </c>
      <c r="Z11" s="12">
        <f t="shared" si="1"/>
        <v>27</v>
      </c>
      <c r="AA11" s="259">
        <v>15</v>
      </c>
      <c r="AB11" s="257">
        <v>2</v>
      </c>
      <c r="AC11" s="257">
        <v>10</v>
      </c>
      <c r="AD11" s="15">
        <v>0</v>
      </c>
      <c r="AE11" s="16">
        <v>6</v>
      </c>
      <c r="AF11" s="257">
        <v>0</v>
      </c>
      <c r="AG11" s="257">
        <v>0</v>
      </c>
      <c r="AH11" s="252">
        <v>0</v>
      </c>
      <c r="AI11" s="17">
        <f t="shared" si="4"/>
        <v>6</v>
      </c>
      <c r="AJ11" s="12">
        <f t="shared" si="2"/>
        <v>5</v>
      </c>
      <c r="AK11" s="221">
        <v>5</v>
      </c>
      <c r="AL11" s="220">
        <v>0</v>
      </c>
      <c r="AM11" s="78">
        <v>0</v>
      </c>
      <c r="AN11" s="14">
        <v>0</v>
      </c>
      <c r="AO11" s="15">
        <v>0</v>
      </c>
    </row>
    <row r="12" spans="1:41" ht="30">
      <c r="A12" s="18">
        <v>520004</v>
      </c>
      <c r="B12" s="219">
        <v>5</v>
      </c>
      <c r="C12" s="19" t="s">
        <v>52</v>
      </c>
      <c r="D12" s="12">
        <f t="shared" si="3"/>
        <v>88</v>
      </c>
      <c r="E12" s="221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15">
        <v>88</v>
      </c>
      <c r="M12" s="14">
        <f t="shared" si="0"/>
        <v>169</v>
      </c>
      <c r="N12" s="257">
        <v>0</v>
      </c>
      <c r="O12" s="257">
        <v>0</v>
      </c>
      <c r="P12" s="257">
        <v>0</v>
      </c>
      <c r="Q12" s="257">
        <v>0</v>
      </c>
      <c r="R12" s="257">
        <v>0</v>
      </c>
      <c r="S12" s="257">
        <v>0</v>
      </c>
      <c r="T12" s="257">
        <v>0</v>
      </c>
      <c r="U12" s="257">
        <v>0</v>
      </c>
      <c r="V12" s="257">
        <v>0</v>
      </c>
      <c r="W12" s="257">
        <v>0</v>
      </c>
      <c r="X12" s="257">
        <v>0</v>
      </c>
      <c r="Y12" s="15">
        <v>169</v>
      </c>
      <c r="Z12" s="12">
        <f t="shared" si="1"/>
        <v>7</v>
      </c>
      <c r="AA12" s="259">
        <v>0</v>
      </c>
      <c r="AB12" s="257">
        <v>7</v>
      </c>
      <c r="AC12" s="257">
        <v>0</v>
      </c>
      <c r="AD12" s="15">
        <v>0</v>
      </c>
      <c r="AE12" s="16">
        <v>0</v>
      </c>
      <c r="AF12" s="257">
        <v>0</v>
      </c>
      <c r="AG12" s="257">
        <v>0</v>
      </c>
      <c r="AH12" s="252">
        <v>0</v>
      </c>
      <c r="AI12" s="17">
        <f t="shared" si="4"/>
        <v>0</v>
      </c>
      <c r="AJ12" s="12">
        <f t="shared" si="2"/>
        <v>0</v>
      </c>
      <c r="AK12" s="221">
        <v>0</v>
      </c>
      <c r="AL12" s="220">
        <v>0</v>
      </c>
      <c r="AM12" s="78">
        <v>0</v>
      </c>
      <c r="AN12" s="14">
        <v>0</v>
      </c>
      <c r="AO12" s="15">
        <v>0</v>
      </c>
    </row>
    <row r="13" spans="1:41" ht="18.75">
      <c r="A13" s="18">
        <v>520163</v>
      </c>
      <c r="B13" s="219">
        <v>6</v>
      </c>
      <c r="C13" s="73" t="s">
        <v>53</v>
      </c>
      <c r="D13" s="12">
        <f t="shared" si="3"/>
        <v>273</v>
      </c>
      <c r="E13" s="221">
        <v>259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15">
        <v>14</v>
      </c>
      <c r="M13" s="14">
        <f t="shared" si="0"/>
        <v>39</v>
      </c>
      <c r="N13" s="257">
        <v>30</v>
      </c>
      <c r="O13" s="257">
        <v>0</v>
      </c>
      <c r="P13" s="257">
        <v>0</v>
      </c>
      <c r="Q13" s="257">
        <v>0</v>
      </c>
      <c r="R13" s="257">
        <v>0</v>
      </c>
      <c r="S13" s="257">
        <v>0</v>
      </c>
      <c r="T13" s="257">
        <v>0</v>
      </c>
      <c r="U13" s="257">
        <v>0</v>
      </c>
      <c r="V13" s="257">
        <v>0</v>
      </c>
      <c r="W13" s="257">
        <v>0</v>
      </c>
      <c r="X13" s="257">
        <v>0</v>
      </c>
      <c r="Y13" s="15">
        <v>9</v>
      </c>
      <c r="Z13" s="12">
        <f t="shared" si="1"/>
        <v>0</v>
      </c>
      <c r="AA13" s="259">
        <v>0</v>
      </c>
      <c r="AB13" s="257">
        <v>0</v>
      </c>
      <c r="AC13" s="257">
        <v>0</v>
      </c>
      <c r="AD13" s="15">
        <v>0</v>
      </c>
      <c r="AE13" s="16">
        <v>46</v>
      </c>
      <c r="AF13" s="257">
        <v>0</v>
      </c>
      <c r="AG13" s="257">
        <v>0</v>
      </c>
      <c r="AH13" s="252">
        <v>0</v>
      </c>
      <c r="AI13" s="17">
        <f t="shared" si="4"/>
        <v>46</v>
      </c>
      <c r="AJ13" s="12">
        <f t="shared" si="2"/>
        <v>10</v>
      </c>
      <c r="AK13" s="221">
        <v>10</v>
      </c>
      <c r="AL13" s="220">
        <v>0</v>
      </c>
      <c r="AM13" s="78">
        <v>0</v>
      </c>
      <c r="AN13" s="14">
        <v>0</v>
      </c>
      <c r="AO13" s="15">
        <v>0</v>
      </c>
    </row>
    <row r="14" spans="1:41" ht="18.75">
      <c r="A14" s="115" t="s">
        <v>339</v>
      </c>
      <c r="B14" s="116"/>
      <c r="C14" s="117" t="s">
        <v>338</v>
      </c>
      <c r="D14" s="118">
        <f>SUM(D9:D13)</f>
        <v>718</v>
      </c>
      <c r="E14" s="119">
        <f>SUM(E9:E13)</f>
        <v>583</v>
      </c>
      <c r="F14" s="120">
        <f>SUM(F9:F13)</f>
        <v>95</v>
      </c>
      <c r="G14" s="120">
        <f t="shared" ref="G14:AO14" si="5">SUM(G9:G13)</f>
        <v>6</v>
      </c>
      <c r="H14" s="120">
        <f t="shared" si="5"/>
        <v>0</v>
      </c>
      <c r="I14" s="120">
        <f t="shared" si="5"/>
        <v>0</v>
      </c>
      <c r="J14" s="120">
        <f t="shared" si="5"/>
        <v>0</v>
      </c>
      <c r="K14" s="120">
        <f t="shared" si="5"/>
        <v>13</v>
      </c>
      <c r="L14" s="121">
        <f t="shared" si="5"/>
        <v>122</v>
      </c>
      <c r="M14" s="122">
        <f t="shared" si="5"/>
        <v>454</v>
      </c>
      <c r="N14" s="120">
        <f>SUM(N9:N13)</f>
        <v>229</v>
      </c>
      <c r="O14" s="120">
        <f t="shared" si="5"/>
        <v>42</v>
      </c>
      <c r="P14" s="120">
        <f t="shared" si="5"/>
        <v>28</v>
      </c>
      <c r="Q14" s="120">
        <f t="shared" si="5"/>
        <v>29</v>
      </c>
      <c r="R14" s="120">
        <f t="shared" si="5"/>
        <v>19</v>
      </c>
      <c r="S14" s="120">
        <f t="shared" si="5"/>
        <v>0</v>
      </c>
      <c r="T14" s="120">
        <f t="shared" si="5"/>
        <v>5</v>
      </c>
      <c r="U14" s="120">
        <f t="shared" si="5"/>
        <v>2</v>
      </c>
      <c r="V14" s="120">
        <f t="shared" si="5"/>
        <v>0</v>
      </c>
      <c r="W14" s="120">
        <f t="shared" si="5"/>
        <v>16</v>
      </c>
      <c r="X14" s="120">
        <f t="shared" si="5"/>
        <v>1</v>
      </c>
      <c r="Y14" s="121">
        <f t="shared" si="5"/>
        <v>224</v>
      </c>
      <c r="Z14" s="118">
        <f t="shared" si="5"/>
        <v>147</v>
      </c>
      <c r="AA14" s="119">
        <f t="shared" si="5"/>
        <v>26</v>
      </c>
      <c r="AB14" s="120">
        <f t="shared" si="5"/>
        <v>9</v>
      </c>
      <c r="AC14" s="120">
        <f t="shared" si="5"/>
        <v>51</v>
      </c>
      <c r="AD14" s="121">
        <f t="shared" si="5"/>
        <v>61</v>
      </c>
      <c r="AE14" s="122">
        <f t="shared" si="5"/>
        <v>183</v>
      </c>
      <c r="AF14" s="120">
        <f t="shared" si="5"/>
        <v>0</v>
      </c>
      <c r="AG14" s="120">
        <f t="shared" si="5"/>
        <v>17</v>
      </c>
      <c r="AH14" s="120">
        <f t="shared" si="5"/>
        <v>5</v>
      </c>
      <c r="AI14" s="123">
        <f t="shared" si="5"/>
        <v>188</v>
      </c>
      <c r="AJ14" s="118">
        <f t="shared" si="5"/>
        <v>21</v>
      </c>
      <c r="AK14" s="119">
        <f t="shared" si="5"/>
        <v>21</v>
      </c>
      <c r="AL14" s="120">
        <f t="shared" si="5"/>
        <v>1</v>
      </c>
      <c r="AM14" s="124">
        <f t="shared" si="5"/>
        <v>0</v>
      </c>
      <c r="AN14" s="122">
        <f t="shared" si="5"/>
        <v>66</v>
      </c>
      <c r="AO14" s="121">
        <f t="shared" si="5"/>
        <v>1</v>
      </c>
    </row>
    <row r="15" spans="1:41" ht="30">
      <c r="A15" s="18">
        <v>520005</v>
      </c>
      <c r="B15" s="112">
        <v>7</v>
      </c>
      <c r="C15" s="11" t="s">
        <v>54</v>
      </c>
      <c r="D15" s="12">
        <f t="shared" si="3"/>
        <v>1652</v>
      </c>
      <c r="E15" s="259">
        <v>1541</v>
      </c>
      <c r="F15" s="257">
        <v>128</v>
      </c>
      <c r="G15" s="257">
        <v>138</v>
      </c>
      <c r="H15" s="257">
        <v>0</v>
      </c>
      <c r="I15" s="257">
        <v>0</v>
      </c>
      <c r="J15" s="257">
        <v>0</v>
      </c>
      <c r="K15" s="257">
        <v>0</v>
      </c>
      <c r="L15" s="15">
        <v>111</v>
      </c>
      <c r="M15" s="14">
        <f t="shared" si="0"/>
        <v>1729</v>
      </c>
      <c r="N15" s="257">
        <v>1638</v>
      </c>
      <c r="O15" s="257">
        <v>0</v>
      </c>
      <c r="P15" s="257">
        <v>0</v>
      </c>
      <c r="Q15" s="257">
        <v>72</v>
      </c>
      <c r="R15" s="257">
        <v>0</v>
      </c>
      <c r="S15" s="257">
        <v>0</v>
      </c>
      <c r="T15" s="257">
        <v>0</v>
      </c>
      <c r="U15" s="257">
        <v>0</v>
      </c>
      <c r="V15" s="257">
        <v>0</v>
      </c>
      <c r="W15" s="257">
        <v>115</v>
      </c>
      <c r="X15" s="257">
        <v>0</v>
      </c>
      <c r="Y15" s="15">
        <v>91</v>
      </c>
      <c r="Z15" s="12">
        <f t="shared" si="1"/>
        <v>527</v>
      </c>
      <c r="AA15" s="259">
        <v>524</v>
      </c>
      <c r="AB15" s="257">
        <v>3</v>
      </c>
      <c r="AC15" s="257">
        <v>0</v>
      </c>
      <c r="AD15" s="15">
        <v>0</v>
      </c>
      <c r="AE15" s="16">
        <v>56</v>
      </c>
      <c r="AF15" s="257">
        <v>0</v>
      </c>
      <c r="AG15" s="257">
        <v>0</v>
      </c>
      <c r="AH15" s="257">
        <v>10</v>
      </c>
      <c r="AI15" s="17">
        <f t="shared" si="4"/>
        <v>66</v>
      </c>
      <c r="AJ15" s="12">
        <f t="shared" si="2"/>
        <v>41</v>
      </c>
      <c r="AK15" s="259">
        <v>41</v>
      </c>
      <c r="AL15" s="257">
        <v>0</v>
      </c>
      <c r="AM15" s="78">
        <v>0</v>
      </c>
      <c r="AN15" s="14">
        <v>183</v>
      </c>
      <c r="AO15" s="15">
        <v>1</v>
      </c>
    </row>
    <row r="16" spans="1:41" ht="30">
      <c r="A16" s="18">
        <v>520009</v>
      </c>
      <c r="B16" s="219">
        <v>8</v>
      </c>
      <c r="C16" s="19" t="s">
        <v>55</v>
      </c>
      <c r="D16" s="12">
        <f t="shared" si="3"/>
        <v>367</v>
      </c>
      <c r="E16" s="259">
        <v>330</v>
      </c>
      <c r="F16" s="257">
        <v>28</v>
      </c>
      <c r="G16" s="257">
        <v>12</v>
      </c>
      <c r="H16" s="257">
        <v>0</v>
      </c>
      <c r="I16" s="257">
        <v>0</v>
      </c>
      <c r="J16" s="257">
        <v>0</v>
      </c>
      <c r="K16" s="257">
        <v>0</v>
      </c>
      <c r="L16" s="15">
        <v>37</v>
      </c>
      <c r="M16" s="14">
        <f t="shared" si="0"/>
        <v>327</v>
      </c>
      <c r="N16" s="257">
        <v>309</v>
      </c>
      <c r="O16" s="257">
        <v>4</v>
      </c>
      <c r="P16" s="257">
        <v>1</v>
      </c>
      <c r="Q16" s="257">
        <v>7</v>
      </c>
      <c r="R16" s="257">
        <v>3</v>
      </c>
      <c r="S16" s="257">
        <v>0</v>
      </c>
      <c r="T16" s="257">
        <v>1</v>
      </c>
      <c r="U16" s="257">
        <v>1</v>
      </c>
      <c r="V16" s="257">
        <v>0</v>
      </c>
      <c r="W16" s="257">
        <v>24</v>
      </c>
      <c r="X16" s="257">
        <v>0</v>
      </c>
      <c r="Y16" s="15">
        <v>18</v>
      </c>
      <c r="Z16" s="12">
        <f t="shared" si="1"/>
        <v>84</v>
      </c>
      <c r="AA16" s="259">
        <v>50</v>
      </c>
      <c r="AB16" s="257">
        <v>1</v>
      </c>
      <c r="AC16" s="257">
        <v>33</v>
      </c>
      <c r="AD16" s="15">
        <v>0</v>
      </c>
      <c r="AE16" s="16">
        <v>35</v>
      </c>
      <c r="AF16" s="257">
        <v>0</v>
      </c>
      <c r="AG16" s="257">
        <v>1</v>
      </c>
      <c r="AH16" s="252">
        <v>0</v>
      </c>
      <c r="AI16" s="17">
        <f t="shared" si="4"/>
        <v>35</v>
      </c>
      <c r="AJ16" s="12">
        <f t="shared" si="2"/>
        <v>8</v>
      </c>
      <c r="AK16" s="259">
        <v>8</v>
      </c>
      <c r="AL16" s="257">
        <v>1</v>
      </c>
      <c r="AM16" s="78">
        <v>0</v>
      </c>
      <c r="AN16" s="14">
        <v>51</v>
      </c>
      <c r="AO16" s="15">
        <v>1</v>
      </c>
    </row>
    <row r="17" spans="1:41" ht="30">
      <c r="A17" s="18">
        <v>520010</v>
      </c>
      <c r="B17" s="219">
        <v>9</v>
      </c>
      <c r="C17" s="19" t="s">
        <v>56</v>
      </c>
      <c r="D17" s="12">
        <f t="shared" si="3"/>
        <v>1007</v>
      </c>
      <c r="E17" s="259">
        <v>923</v>
      </c>
      <c r="F17" s="257">
        <v>231</v>
      </c>
      <c r="G17" s="257">
        <v>62</v>
      </c>
      <c r="H17" s="257">
        <v>0</v>
      </c>
      <c r="I17" s="257">
        <v>0</v>
      </c>
      <c r="J17" s="257">
        <v>0</v>
      </c>
      <c r="K17" s="257">
        <v>0</v>
      </c>
      <c r="L17" s="15">
        <v>84</v>
      </c>
      <c r="M17" s="14">
        <f t="shared" si="0"/>
        <v>602</v>
      </c>
      <c r="N17" s="257">
        <v>548</v>
      </c>
      <c r="O17" s="257">
        <v>0</v>
      </c>
      <c r="P17" s="257">
        <v>0</v>
      </c>
      <c r="Q17" s="257">
        <v>29</v>
      </c>
      <c r="R17" s="257">
        <v>13</v>
      </c>
      <c r="S17" s="257">
        <v>0</v>
      </c>
      <c r="T17" s="257">
        <v>9</v>
      </c>
      <c r="U17" s="257">
        <v>7</v>
      </c>
      <c r="V17" s="257">
        <v>0</v>
      </c>
      <c r="W17" s="257">
        <v>50</v>
      </c>
      <c r="X17" s="257">
        <v>0</v>
      </c>
      <c r="Y17" s="15">
        <v>54</v>
      </c>
      <c r="Z17" s="12">
        <f t="shared" si="1"/>
        <v>302</v>
      </c>
      <c r="AA17" s="259">
        <v>241</v>
      </c>
      <c r="AB17" s="257">
        <v>2</v>
      </c>
      <c r="AC17" s="257">
        <v>59</v>
      </c>
      <c r="AD17" s="15">
        <v>0</v>
      </c>
      <c r="AE17" s="16">
        <v>35</v>
      </c>
      <c r="AF17" s="257">
        <v>0</v>
      </c>
      <c r="AG17" s="257">
        <v>1</v>
      </c>
      <c r="AH17" s="252">
        <v>0</v>
      </c>
      <c r="AI17" s="17">
        <f t="shared" si="4"/>
        <v>35</v>
      </c>
      <c r="AJ17" s="12">
        <f t="shared" si="2"/>
        <v>8</v>
      </c>
      <c r="AK17" s="259">
        <v>8</v>
      </c>
      <c r="AL17" s="257">
        <v>0</v>
      </c>
      <c r="AM17" s="78">
        <v>0</v>
      </c>
      <c r="AN17" s="14">
        <v>111</v>
      </c>
      <c r="AO17" s="15">
        <v>1</v>
      </c>
    </row>
    <row r="18" spans="1:41" ht="30">
      <c r="A18" s="18">
        <v>520011</v>
      </c>
      <c r="B18" s="219">
        <v>10</v>
      </c>
      <c r="C18" s="19" t="s">
        <v>57</v>
      </c>
      <c r="D18" s="12">
        <f t="shared" si="3"/>
        <v>24</v>
      </c>
      <c r="E18" s="259">
        <v>16</v>
      </c>
      <c r="F18" s="257">
        <v>2</v>
      </c>
      <c r="G18" s="257">
        <v>1</v>
      </c>
      <c r="H18" s="257">
        <v>0</v>
      </c>
      <c r="I18" s="257">
        <v>0</v>
      </c>
      <c r="J18" s="257">
        <v>0</v>
      </c>
      <c r="K18" s="257">
        <v>0</v>
      </c>
      <c r="L18" s="15">
        <v>8</v>
      </c>
      <c r="M18" s="14">
        <f t="shared" si="0"/>
        <v>21</v>
      </c>
      <c r="N18" s="257">
        <v>15</v>
      </c>
      <c r="O18" s="257">
        <v>0</v>
      </c>
      <c r="P18" s="257">
        <v>0</v>
      </c>
      <c r="Q18" s="257">
        <v>19</v>
      </c>
      <c r="R18" s="257">
        <v>9</v>
      </c>
      <c r="S18" s="257">
        <v>0</v>
      </c>
      <c r="T18" s="257">
        <v>0</v>
      </c>
      <c r="U18" s="257">
        <v>11</v>
      </c>
      <c r="V18" s="257">
        <v>0</v>
      </c>
      <c r="W18" s="257">
        <v>2</v>
      </c>
      <c r="X18" s="257">
        <v>0</v>
      </c>
      <c r="Y18" s="15">
        <v>6</v>
      </c>
      <c r="Z18" s="12">
        <f t="shared" si="1"/>
        <v>14</v>
      </c>
      <c r="AA18" s="259">
        <v>4</v>
      </c>
      <c r="AB18" s="257">
        <v>2</v>
      </c>
      <c r="AC18" s="257">
        <v>8</v>
      </c>
      <c r="AD18" s="15">
        <v>0</v>
      </c>
      <c r="AE18" s="16">
        <v>2</v>
      </c>
      <c r="AF18" s="257">
        <v>0</v>
      </c>
      <c r="AG18" s="257">
        <v>0</v>
      </c>
      <c r="AH18" s="252">
        <v>0</v>
      </c>
      <c r="AI18" s="17">
        <f t="shared" si="4"/>
        <v>2</v>
      </c>
      <c r="AJ18" s="12">
        <f t="shared" si="2"/>
        <v>1</v>
      </c>
      <c r="AK18" s="259">
        <v>1</v>
      </c>
      <c r="AL18" s="257">
        <v>0</v>
      </c>
      <c r="AM18" s="78">
        <v>0</v>
      </c>
      <c r="AN18" s="14">
        <v>1</v>
      </c>
      <c r="AO18" s="15">
        <v>1</v>
      </c>
    </row>
    <row r="19" spans="1:41" ht="30">
      <c r="A19" s="18">
        <v>520012</v>
      </c>
      <c r="B19" s="219">
        <v>11</v>
      </c>
      <c r="C19" s="19" t="s">
        <v>58</v>
      </c>
      <c r="D19" s="12">
        <f t="shared" si="3"/>
        <v>47</v>
      </c>
      <c r="E19" s="259">
        <v>43</v>
      </c>
      <c r="F19" s="257">
        <v>1</v>
      </c>
      <c r="G19" s="257">
        <v>4</v>
      </c>
      <c r="H19" s="257">
        <v>0</v>
      </c>
      <c r="I19" s="257">
        <v>0</v>
      </c>
      <c r="J19" s="257">
        <v>0</v>
      </c>
      <c r="K19" s="257">
        <v>0</v>
      </c>
      <c r="L19" s="15">
        <v>4</v>
      </c>
      <c r="M19" s="14">
        <f t="shared" si="0"/>
        <v>37</v>
      </c>
      <c r="N19" s="257">
        <v>33</v>
      </c>
      <c r="O19" s="257">
        <v>0</v>
      </c>
      <c r="P19" s="257">
        <v>0</v>
      </c>
      <c r="Q19" s="257">
        <v>9</v>
      </c>
      <c r="R19" s="257">
        <v>6</v>
      </c>
      <c r="S19" s="257">
        <v>0</v>
      </c>
      <c r="T19" s="257">
        <v>0</v>
      </c>
      <c r="U19" s="257">
        <v>0</v>
      </c>
      <c r="V19" s="257">
        <v>0</v>
      </c>
      <c r="W19" s="257">
        <v>1</v>
      </c>
      <c r="X19" s="257">
        <v>0</v>
      </c>
      <c r="Y19" s="15">
        <v>4</v>
      </c>
      <c r="Z19" s="12">
        <f t="shared" si="1"/>
        <v>10</v>
      </c>
      <c r="AA19" s="259">
        <v>4</v>
      </c>
      <c r="AB19" s="257">
        <v>1</v>
      </c>
      <c r="AC19" s="257">
        <v>5</v>
      </c>
      <c r="AD19" s="15">
        <v>0</v>
      </c>
      <c r="AE19" s="16">
        <v>7</v>
      </c>
      <c r="AF19" s="257">
        <v>0</v>
      </c>
      <c r="AG19" s="257">
        <v>0</v>
      </c>
      <c r="AH19" s="252">
        <v>0</v>
      </c>
      <c r="AI19" s="17">
        <f t="shared" si="4"/>
        <v>7</v>
      </c>
      <c r="AJ19" s="12">
        <f t="shared" si="2"/>
        <v>2</v>
      </c>
      <c r="AK19" s="259">
        <v>2</v>
      </c>
      <c r="AL19" s="257">
        <v>0</v>
      </c>
      <c r="AM19" s="78">
        <v>0</v>
      </c>
      <c r="AN19" s="14">
        <v>9</v>
      </c>
      <c r="AO19" s="15">
        <v>1</v>
      </c>
    </row>
    <row r="20" spans="1:41" ht="30">
      <c r="A20" s="18">
        <v>520013</v>
      </c>
      <c r="B20" s="219">
        <v>12</v>
      </c>
      <c r="C20" s="19" t="s">
        <v>59</v>
      </c>
      <c r="D20" s="12">
        <f t="shared" si="3"/>
        <v>625</v>
      </c>
      <c r="E20" s="259">
        <v>561</v>
      </c>
      <c r="F20" s="257">
        <v>32</v>
      </c>
      <c r="G20" s="257">
        <v>29</v>
      </c>
      <c r="H20" s="257">
        <v>0</v>
      </c>
      <c r="I20" s="257">
        <v>0</v>
      </c>
      <c r="J20" s="257">
        <v>0</v>
      </c>
      <c r="K20" s="257">
        <v>35</v>
      </c>
      <c r="L20" s="15">
        <v>29</v>
      </c>
      <c r="M20" s="14">
        <f t="shared" si="0"/>
        <v>325</v>
      </c>
      <c r="N20" s="257">
        <v>283</v>
      </c>
      <c r="O20" s="257">
        <v>73</v>
      </c>
      <c r="P20" s="257">
        <v>1</v>
      </c>
      <c r="Q20" s="257">
        <v>42</v>
      </c>
      <c r="R20" s="257">
        <v>17</v>
      </c>
      <c r="S20" s="257">
        <v>0</v>
      </c>
      <c r="T20" s="257">
        <v>7</v>
      </c>
      <c r="U20" s="257">
        <v>33</v>
      </c>
      <c r="V20" s="257">
        <v>0</v>
      </c>
      <c r="W20" s="257">
        <v>45</v>
      </c>
      <c r="X20" s="257">
        <v>0</v>
      </c>
      <c r="Y20" s="15">
        <v>42</v>
      </c>
      <c r="Z20" s="12">
        <f t="shared" si="1"/>
        <v>186</v>
      </c>
      <c r="AA20" s="259">
        <v>82</v>
      </c>
      <c r="AB20" s="257">
        <v>1</v>
      </c>
      <c r="AC20" s="257">
        <v>103</v>
      </c>
      <c r="AD20" s="15">
        <v>0</v>
      </c>
      <c r="AE20" s="16">
        <v>52</v>
      </c>
      <c r="AF20" s="257">
        <v>0</v>
      </c>
      <c r="AG20" s="257">
        <v>3</v>
      </c>
      <c r="AH20" s="252">
        <v>0</v>
      </c>
      <c r="AI20" s="17">
        <f t="shared" si="4"/>
        <v>52</v>
      </c>
      <c r="AJ20" s="12">
        <f t="shared" si="2"/>
        <v>27</v>
      </c>
      <c r="AK20" s="259">
        <v>27</v>
      </c>
      <c r="AL20" s="257">
        <v>2</v>
      </c>
      <c r="AM20" s="78">
        <v>0</v>
      </c>
      <c r="AN20" s="14">
        <v>159</v>
      </c>
      <c r="AO20" s="15">
        <v>1</v>
      </c>
    </row>
    <row r="21" spans="1:41" ht="30">
      <c r="A21" s="18">
        <v>520018</v>
      </c>
      <c r="B21" s="219">
        <v>13</v>
      </c>
      <c r="C21" s="19" t="s">
        <v>60</v>
      </c>
      <c r="D21" s="12">
        <f t="shared" si="3"/>
        <v>8</v>
      </c>
      <c r="E21" s="259">
        <v>7</v>
      </c>
      <c r="F21" s="257">
        <v>1</v>
      </c>
      <c r="G21" s="257">
        <v>1</v>
      </c>
      <c r="H21" s="257">
        <v>0</v>
      </c>
      <c r="I21" s="257">
        <v>0</v>
      </c>
      <c r="J21" s="257">
        <v>0</v>
      </c>
      <c r="K21" s="257">
        <v>0</v>
      </c>
      <c r="L21" s="15">
        <v>1</v>
      </c>
      <c r="M21" s="14">
        <f t="shared" si="0"/>
        <v>22</v>
      </c>
      <c r="N21" s="257">
        <v>21</v>
      </c>
      <c r="O21" s="257">
        <v>0</v>
      </c>
      <c r="P21" s="257">
        <v>0</v>
      </c>
      <c r="Q21" s="257">
        <v>24</v>
      </c>
      <c r="R21" s="257">
        <v>10</v>
      </c>
      <c r="S21" s="257">
        <v>0</v>
      </c>
      <c r="T21" s="257">
        <v>4</v>
      </c>
      <c r="U21" s="257">
        <v>0</v>
      </c>
      <c r="V21" s="257">
        <v>0</v>
      </c>
      <c r="W21" s="257">
        <v>1</v>
      </c>
      <c r="X21" s="257">
        <v>0</v>
      </c>
      <c r="Y21" s="15">
        <v>1</v>
      </c>
      <c r="Z21" s="12">
        <f t="shared" si="1"/>
        <v>12</v>
      </c>
      <c r="AA21" s="259">
        <v>1</v>
      </c>
      <c r="AB21" s="257">
        <v>1</v>
      </c>
      <c r="AC21" s="257">
        <v>10</v>
      </c>
      <c r="AD21" s="15">
        <v>0</v>
      </c>
      <c r="AE21" s="16">
        <v>4</v>
      </c>
      <c r="AF21" s="257">
        <v>0</v>
      </c>
      <c r="AG21" s="257">
        <v>0</v>
      </c>
      <c r="AH21" s="252">
        <v>0</v>
      </c>
      <c r="AI21" s="17">
        <f t="shared" si="4"/>
        <v>4</v>
      </c>
      <c r="AJ21" s="12">
        <f t="shared" si="2"/>
        <v>1</v>
      </c>
      <c r="AK21" s="259">
        <v>1</v>
      </c>
      <c r="AL21" s="257">
        <v>0</v>
      </c>
      <c r="AM21" s="78">
        <v>0</v>
      </c>
      <c r="AN21" s="14">
        <v>7</v>
      </c>
      <c r="AO21" s="15">
        <v>1</v>
      </c>
    </row>
    <row r="22" spans="1:41" ht="30">
      <c r="A22" s="18">
        <v>520019</v>
      </c>
      <c r="B22" s="219">
        <v>14</v>
      </c>
      <c r="C22" s="19" t="s">
        <v>61</v>
      </c>
      <c r="D22" s="12">
        <f t="shared" si="3"/>
        <v>23</v>
      </c>
      <c r="E22" s="259">
        <v>22</v>
      </c>
      <c r="F22" s="257">
        <v>64</v>
      </c>
      <c r="G22" s="257">
        <v>1</v>
      </c>
      <c r="H22" s="257">
        <v>0</v>
      </c>
      <c r="I22" s="257">
        <v>0</v>
      </c>
      <c r="J22" s="257">
        <v>0</v>
      </c>
      <c r="K22" s="257">
        <v>0</v>
      </c>
      <c r="L22" s="15">
        <v>1</v>
      </c>
      <c r="M22" s="14">
        <f t="shared" si="0"/>
        <v>13</v>
      </c>
      <c r="N22" s="257">
        <v>9</v>
      </c>
      <c r="O22" s="257">
        <v>0</v>
      </c>
      <c r="P22" s="257">
        <v>0</v>
      </c>
      <c r="Q22" s="257">
        <v>18</v>
      </c>
      <c r="R22" s="257">
        <v>11</v>
      </c>
      <c r="S22" s="257">
        <v>0</v>
      </c>
      <c r="T22" s="257">
        <v>0</v>
      </c>
      <c r="U22" s="257">
        <v>0</v>
      </c>
      <c r="V22" s="257">
        <v>0</v>
      </c>
      <c r="W22" s="257">
        <v>1</v>
      </c>
      <c r="X22" s="257">
        <v>0</v>
      </c>
      <c r="Y22" s="15">
        <v>4</v>
      </c>
      <c r="Z22" s="12">
        <f t="shared" si="1"/>
        <v>7</v>
      </c>
      <c r="AA22" s="259">
        <v>3</v>
      </c>
      <c r="AB22" s="257">
        <v>1</v>
      </c>
      <c r="AC22" s="257">
        <v>3</v>
      </c>
      <c r="AD22" s="15">
        <v>0</v>
      </c>
      <c r="AE22" s="16">
        <v>1</v>
      </c>
      <c r="AF22" s="257">
        <v>0</v>
      </c>
      <c r="AG22" s="257">
        <v>0</v>
      </c>
      <c r="AH22" s="252">
        <v>0</v>
      </c>
      <c r="AI22" s="17">
        <f t="shared" si="4"/>
        <v>1</v>
      </c>
      <c r="AJ22" s="12">
        <f t="shared" si="2"/>
        <v>3</v>
      </c>
      <c r="AK22" s="259">
        <v>3</v>
      </c>
      <c r="AL22" s="257">
        <v>0</v>
      </c>
      <c r="AM22" s="78">
        <v>0</v>
      </c>
      <c r="AN22" s="14">
        <v>8</v>
      </c>
      <c r="AO22" s="15">
        <v>1</v>
      </c>
    </row>
    <row r="23" spans="1:41" ht="30">
      <c r="A23" s="18">
        <v>520020</v>
      </c>
      <c r="B23" s="219">
        <v>15</v>
      </c>
      <c r="C23" s="19" t="s">
        <v>62</v>
      </c>
      <c r="D23" s="12">
        <f t="shared" si="3"/>
        <v>32</v>
      </c>
      <c r="E23" s="259">
        <v>29</v>
      </c>
      <c r="F23" s="257">
        <v>1</v>
      </c>
      <c r="G23" s="257">
        <v>1</v>
      </c>
      <c r="H23" s="257">
        <v>0</v>
      </c>
      <c r="I23" s="257">
        <v>0</v>
      </c>
      <c r="J23" s="257">
        <v>0</v>
      </c>
      <c r="K23" s="257">
        <v>0</v>
      </c>
      <c r="L23" s="15">
        <v>3</v>
      </c>
      <c r="M23" s="14">
        <f t="shared" si="0"/>
        <v>30</v>
      </c>
      <c r="N23" s="257">
        <v>25</v>
      </c>
      <c r="O23" s="257">
        <v>0</v>
      </c>
      <c r="P23" s="257">
        <v>0</v>
      </c>
      <c r="Q23" s="257">
        <v>8</v>
      </c>
      <c r="R23" s="257">
        <v>5</v>
      </c>
      <c r="S23" s="257">
        <v>0</v>
      </c>
      <c r="T23" s="257">
        <v>0</v>
      </c>
      <c r="U23" s="257">
        <v>0</v>
      </c>
      <c r="V23" s="257">
        <v>0</v>
      </c>
      <c r="W23" s="257">
        <v>3</v>
      </c>
      <c r="X23" s="257">
        <v>0</v>
      </c>
      <c r="Y23" s="15">
        <v>5</v>
      </c>
      <c r="Z23" s="12">
        <f t="shared" si="1"/>
        <v>9</v>
      </c>
      <c r="AA23" s="259">
        <v>1</v>
      </c>
      <c r="AB23" s="257">
        <v>1</v>
      </c>
      <c r="AC23" s="257">
        <v>7</v>
      </c>
      <c r="AD23" s="15">
        <v>0</v>
      </c>
      <c r="AE23" s="16">
        <v>3</v>
      </c>
      <c r="AF23" s="257">
        <v>0</v>
      </c>
      <c r="AG23" s="257">
        <v>0</v>
      </c>
      <c r="AH23" s="252">
        <v>0</v>
      </c>
      <c r="AI23" s="17">
        <f t="shared" si="4"/>
        <v>3</v>
      </c>
      <c r="AJ23" s="12">
        <f t="shared" si="2"/>
        <v>1</v>
      </c>
      <c r="AK23" s="259">
        <v>1</v>
      </c>
      <c r="AL23" s="257">
        <v>0</v>
      </c>
      <c r="AM23" s="78">
        <v>0</v>
      </c>
      <c r="AN23" s="14">
        <v>6</v>
      </c>
      <c r="AO23" s="15">
        <v>0</v>
      </c>
    </row>
    <row r="24" spans="1:41" ht="30">
      <c r="A24" s="18">
        <v>520021</v>
      </c>
      <c r="B24" s="219">
        <v>16</v>
      </c>
      <c r="C24" s="19" t="s">
        <v>63</v>
      </c>
      <c r="D24" s="12">
        <f t="shared" si="3"/>
        <v>52</v>
      </c>
      <c r="E24" s="259">
        <v>47</v>
      </c>
      <c r="F24" s="257">
        <v>3</v>
      </c>
      <c r="G24" s="257">
        <v>4</v>
      </c>
      <c r="H24" s="257">
        <v>0</v>
      </c>
      <c r="I24" s="257">
        <v>0</v>
      </c>
      <c r="J24" s="257">
        <v>0</v>
      </c>
      <c r="K24" s="257">
        <v>0</v>
      </c>
      <c r="L24" s="15">
        <v>5</v>
      </c>
      <c r="M24" s="14">
        <f t="shared" si="0"/>
        <v>37</v>
      </c>
      <c r="N24" s="257">
        <v>34</v>
      </c>
      <c r="O24" s="257">
        <v>0</v>
      </c>
      <c r="P24" s="257">
        <v>0</v>
      </c>
      <c r="Q24" s="257">
        <v>8</v>
      </c>
      <c r="R24" s="257">
        <v>8</v>
      </c>
      <c r="S24" s="257">
        <v>0</v>
      </c>
      <c r="T24" s="257">
        <v>0</v>
      </c>
      <c r="U24" s="257">
        <v>0</v>
      </c>
      <c r="V24" s="257">
        <v>0</v>
      </c>
      <c r="W24" s="257">
        <v>5</v>
      </c>
      <c r="X24" s="257">
        <v>0</v>
      </c>
      <c r="Y24" s="15">
        <v>3</v>
      </c>
      <c r="Z24" s="12">
        <f t="shared" si="1"/>
        <v>23</v>
      </c>
      <c r="AA24" s="259">
        <v>5</v>
      </c>
      <c r="AB24" s="257">
        <v>1</v>
      </c>
      <c r="AC24" s="257">
        <v>17</v>
      </c>
      <c r="AD24" s="15">
        <v>0</v>
      </c>
      <c r="AE24" s="16">
        <v>4</v>
      </c>
      <c r="AF24" s="257">
        <v>0</v>
      </c>
      <c r="AG24" s="257">
        <v>0</v>
      </c>
      <c r="AH24" s="252">
        <v>0</v>
      </c>
      <c r="AI24" s="17">
        <f t="shared" si="4"/>
        <v>4</v>
      </c>
      <c r="AJ24" s="12">
        <f t="shared" si="2"/>
        <v>4</v>
      </c>
      <c r="AK24" s="259">
        <v>4</v>
      </c>
      <c r="AL24" s="257">
        <v>0</v>
      </c>
      <c r="AM24" s="78">
        <v>0</v>
      </c>
      <c r="AN24" s="14">
        <v>10</v>
      </c>
      <c r="AO24" s="15">
        <v>1</v>
      </c>
    </row>
    <row r="25" spans="1:41" ht="45">
      <c r="A25" s="18">
        <v>520022</v>
      </c>
      <c r="B25" s="219">
        <v>17</v>
      </c>
      <c r="C25" s="19" t="s">
        <v>64</v>
      </c>
      <c r="D25" s="12">
        <f t="shared" si="3"/>
        <v>24</v>
      </c>
      <c r="E25" s="259">
        <v>20</v>
      </c>
      <c r="F25" s="257">
        <v>2</v>
      </c>
      <c r="G25" s="257">
        <v>1</v>
      </c>
      <c r="H25" s="257">
        <v>0</v>
      </c>
      <c r="I25" s="257">
        <v>0</v>
      </c>
      <c r="J25" s="257">
        <v>0</v>
      </c>
      <c r="K25" s="257">
        <v>0</v>
      </c>
      <c r="L25" s="15">
        <v>4</v>
      </c>
      <c r="M25" s="14">
        <f t="shared" si="0"/>
        <v>32</v>
      </c>
      <c r="N25" s="257">
        <v>27</v>
      </c>
      <c r="O25" s="257">
        <v>5</v>
      </c>
      <c r="P25" s="257">
        <v>0</v>
      </c>
      <c r="Q25" s="257">
        <v>44</v>
      </c>
      <c r="R25" s="257">
        <v>19</v>
      </c>
      <c r="S25" s="257">
        <v>0</v>
      </c>
      <c r="T25" s="257">
        <v>0</v>
      </c>
      <c r="U25" s="257">
        <v>4</v>
      </c>
      <c r="V25" s="257">
        <v>0</v>
      </c>
      <c r="W25" s="257">
        <v>1</v>
      </c>
      <c r="X25" s="257">
        <v>0</v>
      </c>
      <c r="Y25" s="15">
        <v>5</v>
      </c>
      <c r="Z25" s="12">
        <f t="shared" si="1"/>
        <v>21</v>
      </c>
      <c r="AA25" s="259">
        <v>5</v>
      </c>
      <c r="AB25" s="257">
        <v>10</v>
      </c>
      <c r="AC25" s="257">
        <v>6</v>
      </c>
      <c r="AD25" s="15">
        <v>0</v>
      </c>
      <c r="AE25" s="16">
        <v>3</v>
      </c>
      <c r="AF25" s="257">
        <v>0</v>
      </c>
      <c r="AG25" s="257">
        <v>0</v>
      </c>
      <c r="AH25" s="252">
        <v>0</v>
      </c>
      <c r="AI25" s="17">
        <f t="shared" si="4"/>
        <v>3</v>
      </c>
      <c r="AJ25" s="12">
        <f t="shared" si="2"/>
        <v>1</v>
      </c>
      <c r="AK25" s="259">
        <v>1</v>
      </c>
      <c r="AL25" s="257">
        <v>0</v>
      </c>
      <c r="AM25" s="78">
        <v>0</v>
      </c>
      <c r="AN25" s="14">
        <v>5</v>
      </c>
      <c r="AO25" s="15">
        <v>1</v>
      </c>
    </row>
    <row r="26" spans="1:41" ht="30">
      <c r="A26" s="18">
        <v>520025</v>
      </c>
      <c r="B26" s="219">
        <v>18</v>
      </c>
      <c r="C26" s="19" t="s">
        <v>65</v>
      </c>
      <c r="D26" s="12">
        <f t="shared" si="3"/>
        <v>10</v>
      </c>
      <c r="E26" s="259">
        <v>8</v>
      </c>
      <c r="F26" s="257">
        <v>53</v>
      </c>
      <c r="G26" s="257">
        <v>1</v>
      </c>
      <c r="H26" s="257">
        <v>0</v>
      </c>
      <c r="I26" s="257">
        <v>0</v>
      </c>
      <c r="J26" s="257">
        <v>0</v>
      </c>
      <c r="K26" s="257">
        <v>0</v>
      </c>
      <c r="L26" s="15">
        <v>2</v>
      </c>
      <c r="M26" s="14">
        <f t="shared" si="0"/>
        <v>11</v>
      </c>
      <c r="N26" s="257">
        <v>10</v>
      </c>
      <c r="O26" s="257">
        <v>0</v>
      </c>
      <c r="P26" s="257">
        <v>0</v>
      </c>
      <c r="Q26" s="257">
        <v>27</v>
      </c>
      <c r="R26" s="257">
        <v>11</v>
      </c>
      <c r="S26" s="257">
        <v>0</v>
      </c>
      <c r="T26" s="257">
        <v>0</v>
      </c>
      <c r="U26" s="257">
        <v>0</v>
      </c>
      <c r="V26" s="257">
        <v>0</v>
      </c>
      <c r="W26" s="257">
        <v>3</v>
      </c>
      <c r="X26" s="257">
        <v>0</v>
      </c>
      <c r="Y26" s="15">
        <v>1</v>
      </c>
      <c r="Z26" s="12">
        <f t="shared" si="1"/>
        <v>8</v>
      </c>
      <c r="AA26" s="259">
        <v>3</v>
      </c>
      <c r="AB26" s="257">
        <v>1</v>
      </c>
      <c r="AC26" s="257">
        <v>4</v>
      </c>
      <c r="AD26" s="15">
        <v>0</v>
      </c>
      <c r="AE26" s="16">
        <v>3</v>
      </c>
      <c r="AF26" s="257">
        <v>0</v>
      </c>
      <c r="AG26" s="257">
        <v>0</v>
      </c>
      <c r="AH26" s="252">
        <v>0</v>
      </c>
      <c r="AI26" s="17">
        <f t="shared" si="4"/>
        <v>3</v>
      </c>
      <c r="AJ26" s="12">
        <f t="shared" si="2"/>
        <v>1</v>
      </c>
      <c r="AK26" s="259">
        <v>1</v>
      </c>
      <c r="AL26" s="257">
        <v>0</v>
      </c>
      <c r="AM26" s="78">
        <v>0</v>
      </c>
      <c r="AN26" s="14">
        <v>5</v>
      </c>
      <c r="AO26" s="15">
        <v>1</v>
      </c>
    </row>
    <row r="27" spans="1:41" ht="30">
      <c r="A27" s="18">
        <v>520026</v>
      </c>
      <c r="B27" s="219">
        <v>19</v>
      </c>
      <c r="C27" s="19" t="s">
        <v>66</v>
      </c>
      <c r="D27" s="12">
        <f t="shared" si="3"/>
        <v>429</v>
      </c>
      <c r="E27" s="259">
        <v>399</v>
      </c>
      <c r="F27" s="257">
        <v>27</v>
      </c>
      <c r="G27" s="257">
        <v>31</v>
      </c>
      <c r="H27" s="257">
        <v>0</v>
      </c>
      <c r="I27" s="257">
        <v>0</v>
      </c>
      <c r="J27" s="257">
        <v>0</v>
      </c>
      <c r="K27" s="257">
        <v>0</v>
      </c>
      <c r="L27" s="15">
        <v>30</v>
      </c>
      <c r="M27" s="14">
        <f t="shared" si="0"/>
        <v>247</v>
      </c>
      <c r="N27" s="257">
        <v>204</v>
      </c>
      <c r="O27" s="257">
        <v>0</v>
      </c>
      <c r="P27" s="257">
        <v>0</v>
      </c>
      <c r="Q27" s="257">
        <v>79</v>
      </c>
      <c r="R27" s="257">
        <v>20</v>
      </c>
      <c r="S27" s="257">
        <v>0</v>
      </c>
      <c r="T27" s="257">
        <v>7</v>
      </c>
      <c r="U27" s="257">
        <v>1</v>
      </c>
      <c r="V27" s="257">
        <v>0</v>
      </c>
      <c r="W27" s="257">
        <v>29</v>
      </c>
      <c r="X27" s="257">
        <v>0</v>
      </c>
      <c r="Y27" s="15">
        <v>43</v>
      </c>
      <c r="Z27" s="12">
        <f t="shared" si="1"/>
        <v>84</v>
      </c>
      <c r="AA27" s="259">
        <v>45</v>
      </c>
      <c r="AB27" s="257">
        <v>1</v>
      </c>
      <c r="AC27" s="257">
        <v>38</v>
      </c>
      <c r="AD27" s="15">
        <v>0</v>
      </c>
      <c r="AE27" s="16">
        <v>37</v>
      </c>
      <c r="AF27" s="257">
        <v>0</v>
      </c>
      <c r="AG27" s="257">
        <v>0</v>
      </c>
      <c r="AH27" s="252">
        <v>0</v>
      </c>
      <c r="AI27" s="17">
        <f t="shared" si="4"/>
        <v>37</v>
      </c>
      <c r="AJ27" s="12">
        <f t="shared" si="2"/>
        <v>1</v>
      </c>
      <c r="AK27" s="259">
        <v>1</v>
      </c>
      <c r="AL27" s="257">
        <v>0</v>
      </c>
      <c r="AM27" s="78">
        <v>0</v>
      </c>
      <c r="AN27" s="14">
        <v>152</v>
      </c>
      <c r="AO27" s="15">
        <v>1</v>
      </c>
    </row>
    <row r="28" spans="1:41" ht="30">
      <c r="A28" s="18">
        <v>520027</v>
      </c>
      <c r="B28" s="219">
        <v>20</v>
      </c>
      <c r="C28" s="19" t="s">
        <v>67</v>
      </c>
      <c r="D28" s="12">
        <f t="shared" si="3"/>
        <v>49</v>
      </c>
      <c r="E28" s="259">
        <v>46</v>
      </c>
      <c r="F28" s="257">
        <v>5</v>
      </c>
      <c r="G28" s="257">
        <v>2</v>
      </c>
      <c r="H28" s="257">
        <v>0</v>
      </c>
      <c r="I28" s="257">
        <v>0</v>
      </c>
      <c r="J28" s="257">
        <v>0</v>
      </c>
      <c r="K28" s="257">
        <v>0</v>
      </c>
      <c r="L28" s="15">
        <v>3</v>
      </c>
      <c r="M28" s="14">
        <f t="shared" si="0"/>
        <v>48</v>
      </c>
      <c r="N28" s="257">
        <v>38</v>
      </c>
      <c r="O28" s="257">
        <v>0</v>
      </c>
      <c r="P28" s="257">
        <v>0</v>
      </c>
      <c r="Q28" s="257">
        <v>31</v>
      </c>
      <c r="R28" s="257">
        <v>13</v>
      </c>
      <c r="S28" s="257">
        <v>0</v>
      </c>
      <c r="T28" s="257">
        <v>0</v>
      </c>
      <c r="U28" s="257">
        <v>10</v>
      </c>
      <c r="V28" s="257">
        <v>0</v>
      </c>
      <c r="W28" s="257">
        <v>5</v>
      </c>
      <c r="X28" s="257">
        <v>0</v>
      </c>
      <c r="Y28" s="15">
        <v>10</v>
      </c>
      <c r="Z28" s="12">
        <f t="shared" si="1"/>
        <v>31</v>
      </c>
      <c r="AA28" s="259">
        <v>20</v>
      </c>
      <c r="AB28" s="257">
        <v>1</v>
      </c>
      <c r="AC28" s="257">
        <v>10</v>
      </c>
      <c r="AD28" s="15">
        <v>0</v>
      </c>
      <c r="AE28" s="16">
        <v>5</v>
      </c>
      <c r="AF28" s="257">
        <v>0</v>
      </c>
      <c r="AG28" s="257">
        <v>0</v>
      </c>
      <c r="AH28" s="252">
        <v>1</v>
      </c>
      <c r="AI28" s="17">
        <f t="shared" si="4"/>
        <v>6</v>
      </c>
      <c r="AJ28" s="12">
        <f t="shared" si="2"/>
        <v>2</v>
      </c>
      <c r="AK28" s="259">
        <v>2</v>
      </c>
      <c r="AL28" s="257">
        <v>0</v>
      </c>
      <c r="AM28" s="78">
        <v>0</v>
      </c>
      <c r="AN28" s="14">
        <v>23</v>
      </c>
      <c r="AO28" s="15">
        <v>1</v>
      </c>
    </row>
    <row r="29" spans="1:41" ht="30">
      <c r="A29" s="18">
        <v>520028</v>
      </c>
      <c r="B29" s="219">
        <v>21</v>
      </c>
      <c r="C29" s="19" t="s">
        <v>68</v>
      </c>
      <c r="D29" s="12">
        <f t="shared" si="3"/>
        <v>61</v>
      </c>
      <c r="E29" s="259">
        <v>57</v>
      </c>
      <c r="F29" s="257">
        <v>3</v>
      </c>
      <c r="G29" s="257">
        <v>1</v>
      </c>
      <c r="H29" s="257">
        <v>0</v>
      </c>
      <c r="I29" s="257">
        <v>0</v>
      </c>
      <c r="J29" s="257">
        <v>0</v>
      </c>
      <c r="K29" s="257">
        <v>0</v>
      </c>
      <c r="L29" s="15">
        <v>4</v>
      </c>
      <c r="M29" s="14">
        <f t="shared" si="0"/>
        <v>36</v>
      </c>
      <c r="N29" s="257">
        <v>26</v>
      </c>
      <c r="O29" s="257">
        <v>0</v>
      </c>
      <c r="P29" s="257">
        <v>0</v>
      </c>
      <c r="Q29" s="257">
        <v>21</v>
      </c>
      <c r="R29" s="257">
        <v>10</v>
      </c>
      <c r="S29" s="257">
        <v>0</v>
      </c>
      <c r="T29" s="257">
        <v>0</v>
      </c>
      <c r="U29" s="257">
        <v>12</v>
      </c>
      <c r="V29" s="257">
        <v>0</v>
      </c>
      <c r="W29" s="257">
        <v>2</v>
      </c>
      <c r="X29" s="257">
        <v>0</v>
      </c>
      <c r="Y29" s="15">
        <v>10</v>
      </c>
      <c r="Z29" s="12">
        <f t="shared" si="1"/>
        <v>21</v>
      </c>
      <c r="AA29" s="259">
        <v>10</v>
      </c>
      <c r="AB29" s="257">
        <v>1</v>
      </c>
      <c r="AC29" s="257">
        <v>10</v>
      </c>
      <c r="AD29" s="15">
        <v>0</v>
      </c>
      <c r="AE29" s="16">
        <v>10</v>
      </c>
      <c r="AF29" s="257">
        <v>0</v>
      </c>
      <c r="AG29" s="257">
        <v>0</v>
      </c>
      <c r="AH29" s="252">
        <v>0</v>
      </c>
      <c r="AI29" s="17">
        <f t="shared" si="4"/>
        <v>10</v>
      </c>
      <c r="AJ29" s="12">
        <f t="shared" si="2"/>
        <v>3</v>
      </c>
      <c r="AK29" s="259">
        <v>3</v>
      </c>
      <c r="AL29" s="257">
        <v>0</v>
      </c>
      <c r="AM29" s="78">
        <v>0</v>
      </c>
      <c r="AN29" s="14">
        <v>32</v>
      </c>
      <c r="AO29" s="15">
        <v>1</v>
      </c>
    </row>
    <row r="30" spans="1:41" ht="30">
      <c r="A30" s="18">
        <v>520029</v>
      </c>
      <c r="B30" s="219">
        <v>22</v>
      </c>
      <c r="C30" s="19" t="s">
        <v>69</v>
      </c>
      <c r="D30" s="12">
        <f t="shared" si="3"/>
        <v>3470</v>
      </c>
      <c r="E30" s="259">
        <v>3412</v>
      </c>
      <c r="F30" s="257">
        <v>1064</v>
      </c>
      <c r="G30" s="257">
        <v>8</v>
      </c>
      <c r="H30" s="257">
        <v>0</v>
      </c>
      <c r="I30" s="257">
        <v>0</v>
      </c>
      <c r="J30" s="257">
        <v>0</v>
      </c>
      <c r="K30" s="257">
        <v>10</v>
      </c>
      <c r="L30" s="15">
        <v>48</v>
      </c>
      <c r="M30" s="14">
        <f t="shared" si="0"/>
        <v>1329</v>
      </c>
      <c r="N30" s="257">
        <v>1312</v>
      </c>
      <c r="O30" s="257">
        <v>2</v>
      </c>
      <c r="P30" s="257">
        <v>1</v>
      </c>
      <c r="Q30" s="257">
        <v>14</v>
      </c>
      <c r="R30" s="257">
        <v>5</v>
      </c>
      <c r="S30" s="257">
        <v>0</v>
      </c>
      <c r="T30" s="257">
        <v>2</v>
      </c>
      <c r="U30" s="257">
        <v>1</v>
      </c>
      <c r="V30" s="257">
        <v>0</v>
      </c>
      <c r="W30" s="257">
        <v>29</v>
      </c>
      <c r="X30" s="257">
        <v>1</v>
      </c>
      <c r="Y30" s="15">
        <v>16</v>
      </c>
      <c r="Z30" s="12">
        <f t="shared" si="1"/>
        <v>201</v>
      </c>
      <c r="AA30" s="259">
        <v>101</v>
      </c>
      <c r="AB30" s="257">
        <v>6</v>
      </c>
      <c r="AC30" s="257">
        <v>94</v>
      </c>
      <c r="AD30" s="15">
        <v>0</v>
      </c>
      <c r="AE30" s="16">
        <v>81</v>
      </c>
      <c r="AF30" s="257">
        <v>0</v>
      </c>
      <c r="AG30" s="257">
        <v>1</v>
      </c>
      <c r="AH30" s="252">
        <v>1</v>
      </c>
      <c r="AI30" s="17">
        <f t="shared" si="4"/>
        <v>82</v>
      </c>
      <c r="AJ30" s="12">
        <f t="shared" si="2"/>
        <v>4</v>
      </c>
      <c r="AK30" s="259">
        <v>4</v>
      </c>
      <c r="AL30" s="257">
        <v>1</v>
      </c>
      <c r="AM30" s="78">
        <v>0</v>
      </c>
      <c r="AN30" s="14">
        <v>136</v>
      </c>
      <c r="AO30" s="15">
        <v>1</v>
      </c>
    </row>
    <row r="31" spans="1:41" ht="30">
      <c r="A31" s="18">
        <v>520031</v>
      </c>
      <c r="B31" s="219">
        <v>23</v>
      </c>
      <c r="C31" s="19" t="s">
        <v>70</v>
      </c>
      <c r="D31" s="12">
        <f t="shared" si="3"/>
        <v>7</v>
      </c>
      <c r="E31" s="259">
        <v>6</v>
      </c>
      <c r="F31" s="257">
        <v>29</v>
      </c>
      <c r="G31" s="257">
        <v>3</v>
      </c>
      <c r="H31" s="257">
        <v>0</v>
      </c>
      <c r="I31" s="257">
        <v>0</v>
      </c>
      <c r="J31" s="257">
        <v>0</v>
      </c>
      <c r="K31" s="257">
        <v>0</v>
      </c>
      <c r="L31" s="15">
        <v>1</v>
      </c>
      <c r="M31" s="14">
        <f t="shared" si="0"/>
        <v>18</v>
      </c>
      <c r="N31" s="257">
        <v>16</v>
      </c>
      <c r="O31" s="257">
        <v>0</v>
      </c>
      <c r="P31" s="257">
        <v>0</v>
      </c>
      <c r="Q31" s="257">
        <v>23</v>
      </c>
      <c r="R31" s="257">
        <v>8</v>
      </c>
      <c r="S31" s="257">
        <v>0</v>
      </c>
      <c r="T31" s="257">
        <v>0</v>
      </c>
      <c r="U31" s="257">
        <v>0</v>
      </c>
      <c r="V31" s="257">
        <v>0</v>
      </c>
      <c r="W31" s="257">
        <v>1</v>
      </c>
      <c r="X31" s="257">
        <v>0</v>
      </c>
      <c r="Y31" s="15">
        <v>2</v>
      </c>
      <c r="Z31" s="12">
        <f t="shared" si="1"/>
        <v>10</v>
      </c>
      <c r="AA31" s="259">
        <v>1</v>
      </c>
      <c r="AB31" s="257">
        <v>1</v>
      </c>
      <c r="AC31" s="257">
        <v>8</v>
      </c>
      <c r="AD31" s="15">
        <v>0</v>
      </c>
      <c r="AE31" s="16">
        <v>1</v>
      </c>
      <c r="AF31" s="257">
        <v>0</v>
      </c>
      <c r="AG31" s="257">
        <v>0</v>
      </c>
      <c r="AH31" s="252">
        <v>0</v>
      </c>
      <c r="AI31" s="17">
        <f t="shared" si="4"/>
        <v>1</v>
      </c>
      <c r="AJ31" s="12">
        <f t="shared" si="2"/>
        <v>1</v>
      </c>
      <c r="AK31" s="259">
        <v>1</v>
      </c>
      <c r="AL31" s="257">
        <v>0</v>
      </c>
      <c r="AM31" s="78">
        <v>0</v>
      </c>
      <c r="AN31" s="14">
        <v>4</v>
      </c>
      <c r="AO31" s="15">
        <v>1</v>
      </c>
    </row>
    <row r="32" spans="1:41" ht="30">
      <c r="A32" s="18">
        <v>520033</v>
      </c>
      <c r="B32" s="219">
        <v>24</v>
      </c>
      <c r="C32" s="19" t="s">
        <v>71</v>
      </c>
      <c r="D32" s="12">
        <f t="shared" si="3"/>
        <v>166</v>
      </c>
      <c r="E32" s="259">
        <v>152</v>
      </c>
      <c r="F32" s="257">
        <v>12</v>
      </c>
      <c r="G32" s="257">
        <v>10</v>
      </c>
      <c r="H32" s="257">
        <v>0</v>
      </c>
      <c r="I32" s="257">
        <v>0</v>
      </c>
      <c r="J32" s="257">
        <v>0</v>
      </c>
      <c r="K32" s="257">
        <v>4</v>
      </c>
      <c r="L32" s="15">
        <v>10</v>
      </c>
      <c r="M32" s="14">
        <f t="shared" si="0"/>
        <v>111</v>
      </c>
      <c r="N32" s="257">
        <v>107</v>
      </c>
      <c r="O32" s="257">
        <v>8</v>
      </c>
      <c r="P32" s="257">
        <v>0</v>
      </c>
      <c r="Q32" s="257">
        <v>41</v>
      </c>
      <c r="R32" s="257">
        <v>17</v>
      </c>
      <c r="S32" s="257">
        <v>0</v>
      </c>
      <c r="T32" s="257">
        <v>0</v>
      </c>
      <c r="U32" s="257">
        <v>0</v>
      </c>
      <c r="V32" s="257">
        <v>0</v>
      </c>
      <c r="W32" s="257">
        <v>9</v>
      </c>
      <c r="X32" s="257">
        <v>0</v>
      </c>
      <c r="Y32" s="15">
        <v>4</v>
      </c>
      <c r="Z32" s="12">
        <f t="shared" si="1"/>
        <v>100</v>
      </c>
      <c r="AA32" s="259">
        <v>27</v>
      </c>
      <c r="AB32" s="257">
        <v>1</v>
      </c>
      <c r="AC32" s="257">
        <v>72</v>
      </c>
      <c r="AD32" s="15">
        <v>0</v>
      </c>
      <c r="AE32" s="16">
        <v>20</v>
      </c>
      <c r="AF32" s="257">
        <v>0</v>
      </c>
      <c r="AG32" s="257">
        <v>5</v>
      </c>
      <c r="AH32" s="252">
        <v>1</v>
      </c>
      <c r="AI32" s="17">
        <f t="shared" si="4"/>
        <v>21</v>
      </c>
      <c r="AJ32" s="12">
        <f t="shared" si="2"/>
        <v>2</v>
      </c>
      <c r="AK32" s="259">
        <v>2</v>
      </c>
      <c r="AL32" s="257">
        <v>1</v>
      </c>
      <c r="AM32" s="78">
        <v>0</v>
      </c>
      <c r="AN32" s="14">
        <v>39</v>
      </c>
      <c r="AO32" s="15">
        <v>1</v>
      </c>
    </row>
    <row r="33" spans="1:41" ht="30">
      <c r="A33" s="18">
        <v>520038</v>
      </c>
      <c r="B33" s="219">
        <v>25</v>
      </c>
      <c r="C33" s="19" t="s">
        <v>72</v>
      </c>
      <c r="D33" s="12">
        <f t="shared" si="3"/>
        <v>106</v>
      </c>
      <c r="E33" s="259">
        <v>86</v>
      </c>
      <c r="F33" s="257">
        <v>13</v>
      </c>
      <c r="G33" s="257">
        <v>20</v>
      </c>
      <c r="H33" s="257">
        <v>0</v>
      </c>
      <c r="I33" s="257">
        <v>0</v>
      </c>
      <c r="J33" s="257">
        <v>0</v>
      </c>
      <c r="K33" s="257">
        <v>0</v>
      </c>
      <c r="L33" s="15">
        <v>20</v>
      </c>
      <c r="M33" s="14">
        <f t="shared" si="0"/>
        <v>104</v>
      </c>
      <c r="N33" s="257">
        <v>94</v>
      </c>
      <c r="O33" s="257">
        <v>0</v>
      </c>
      <c r="P33" s="257">
        <v>0</v>
      </c>
      <c r="Q33" s="257">
        <v>29</v>
      </c>
      <c r="R33" s="257">
        <v>6</v>
      </c>
      <c r="S33" s="257">
        <v>0</v>
      </c>
      <c r="T33" s="257">
        <v>0</v>
      </c>
      <c r="U33" s="257">
        <v>0</v>
      </c>
      <c r="V33" s="257">
        <v>0</v>
      </c>
      <c r="W33" s="257">
        <v>9</v>
      </c>
      <c r="X33" s="257">
        <v>0</v>
      </c>
      <c r="Y33" s="15">
        <v>10</v>
      </c>
      <c r="Z33" s="12">
        <f t="shared" si="1"/>
        <v>51</v>
      </c>
      <c r="AA33" s="259">
        <v>20</v>
      </c>
      <c r="AB33" s="257">
        <v>1</v>
      </c>
      <c r="AC33" s="257">
        <v>30</v>
      </c>
      <c r="AD33" s="15">
        <v>0</v>
      </c>
      <c r="AE33" s="16">
        <v>6</v>
      </c>
      <c r="AF33" s="257">
        <v>0</v>
      </c>
      <c r="AG33" s="257">
        <v>0</v>
      </c>
      <c r="AH33" s="252">
        <v>0</v>
      </c>
      <c r="AI33" s="17">
        <f t="shared" si="4"/>
        <v>6</v>
      </c>
      <c r="AJ33" s="12">
        <f t="shared" si="2"/>
        <v>4</v>
      </c>
      <c r="AK33" s="259">
        <v>4</v>
      </c>
      <c r="AL33" s="257">
        <v>0</v>
      </c>
      <c r="AM33" s="78">
        <v>0</v>
      </c>
      <c r="AN33" s="14">
        <v>59</v>
      </c>
      <c r="AO33" s="15">
        <v>1</v>
      </c>
    </row>
    <row r="34" spans="1:41" ht="45">
      <c r="A34" s="18">
        <v>520039</v>
      </c>
      <c r="B34" s="219">
        <v>26</v>
      </c>
      <c r="C34" s="19" t="s">
        <v>73</v>
      </c>
      <c r="D34" s="12">
        <f t="shared" si="3"/>
        <v>9</v>
      </c>
      <c r="E34" s="259">
        <v>8</v>
      </c>
      <c r="F34" s="257">
        <v>1</v>
      </c>
      <c r="G34" s="257">
        <v>1</v>
      </c>
      <c r="H34" s="257">
        <v>0</v>
      </c>
      <c r="I34" s="257">
        <v>0</v>
      </c>
      <c r="J34" s="257">
        <v>0</v>
      </c>
      <c r="K34" s="257">
        <v>0</v>
      </c>
      <c r="L34" s="15">
        <v>1</v>
      </c>
      <c r="M34" s="14">
        <f t="shared" si="0"/>
        <v>10</v>
      </c>
      <c r="N34" s="257">
        <v>9</v>
      </c>
      <c r="O34" s="257">
        <v>0</v>
      </c>
      <c r="P34" s="257">
        <v>0</v>
      </c>
      <c r="Q34" s="257">
        <v>29</v>
      </c>
      <c r="R34" s="257">
        <v>12</v>
      </c>
      <c r="S34" s="257">
        <v>0</v>
      </c>
      <c r="T34" s="257">
        <v>5</v>
      </c>
      <c r="U34" s="257">
        <v>1</v>
      </c>
      <c r="V34" s="257">
        <v>0</v>
      </c>
      <c r="W34" s="257">
        <v>1</v>
      </c>
      <c r="X34" s="257">
        <v>0</v>
      </c>
      <c r="Y34" s="15">
        <v>1</v>
      </c>
      <c r="Z34" s="12">
        <f t="shared" si="1"/>
        <v>10</v>
      </c>
      <c r="AA34" s="259">
        <v>3</v>
      </c>
      <c r="AB34" s="257">
        <v>1</v>
      </c>
      <c r="AC34" s="257">
        <v>6</v>
      </c>
      <c r="AD34" s="15">
        <v>0</v>
      </c>
      <c r="AE34" s="16">
        <v>1</v>
      </c>
      <c r="AF34" s="257">
        <v>0</v>
      </c>
      <c r="AG34" s="257">
        <v>0</v>
      </c>
      <c r="AH34" s="252">
        <v>0</v>
      </c>
      <c r="AI34" s="17">
        <f t="shared" si="4"/>
        <v>1</v>
      </c>
      <c r="AJ34" s="12">
        <f t="shared" si="2"/>
        <v>2</v>
      </c>
      <c r="AK34" s="259">
        <v>2</v>
      </c>
      <c r="AL34" s="257">
        <v>0</v>
      </c>
      <c r="AM34" s="78">
        <v>0</v>
      </c>
      <c r="AN34" s="14">
        <v>4</v>
      </c>
      <c r="AO34" s="15">
        <v>0</v>
      </c>
    </row>
    <row r="35" spans="1:41" ht="30">
      <c r="A35" s="18">
        <v>520294</v>
      </c>
      <c r="B35" s="219">
        <v>27</v>
      </c>
      <c r="C35" s="19" t="s">
        <v>74</v>
      </c>
      <c r="D35" s="12">
        <f t="shared" si="3"/>
        <v>548</v>
      </c>
      <c r="E35" s="259">
        <v>540</v>
      </c>
      <c r="F35" s="257">
        <v>56</v>
      </c>
      <c r="G35" s="257">
        <v>62</v>
      </c>
      <c r="H35" s="257">
        <v>0</v>
      </c>
      <c r="I35" s="257">
        <v>0</v>
      </c>
      <c r="J35" s="257">
        <v>0</v>
      </c>
      <c r="K35" s="257">
        <v>0</v>
      </c>
      <c r="L35" s="15">
        <v>8</v>
      </c>
      <c r="M35" s="14">
        <f t="shared" si="0"/>
        <v>419</v>
      </c>
      <c r="N35" s="257">
        <v>418</v>
      </c>
      <c r="O35" s="257">
        <v>0</v>
      </c>
      <c r="P35" s="257">
        <v>0</v>
      </c>
      <c r="Q35" s="257">
        <v>40</v>
      </c>
      <c r="R35" s="257">
        <v>54</v>
      </c>
      <c r="S35" s="257">
        <v>0</v>
      </c>
      <c r="T35" s="257">
        <v>15</v>
      </c>
      <c r="U35" s="257">
        <v>110</v>
      </c>
      <c r="V35" s="257">
        <v>0</v>
      </c>
      <c r="W35" s="257">
        <v>72</v>
      </c>
      <c r="X35" s="257">
        <v>0</v>
      </c>
      <c r="Y35" s="15">
        <v>1</v>
      </c>
      <c r="Z35" s="12">
        <f t="shared" si="1"/>
        <v>619</v>
      </c>
      <c r="AA35" s="259">
        <v>101</v>
      </c>
      <c r="AB35" s="257">
        <v>1</v>
      </c>
      <c r="AC35" s="257">
        <v>0</v>
      </c>
      <c r="AD35" s="15">
        <v>517</v>
      </c>
      <c r="AE35" s="16">
        <v>0</v>
      </c>
      <c r="AF35" s="257">
        <v>0</v>
      </c>
      <c r="AG35" s="257">
        <v>0</v>
      </c>
      <c r="AH35" s="252">
        <v>0</v>
      </c>
      <c r="AI35" s="17">
        <f t="shared" si="4"/>
        <v>0</v>
      </c>
      <c r="AJ35" s="12">
        <f t="shared" si="2"/>
        <v>3</v>
      </c>
      <c r="AK35" s="259">
        <v>3</v>
      </c>
      <c r="AL35" s="257">
        <v>0</v>
      </c>
      <c r="AM35" s="78">
        <v>0</v>
      </c>
      <c r="AN35" s="14">
        <v>0</v>
      </c>
      <c r="AO35" s="15">
        <v>0</v>
      </c>
    </row>
    <row r="36" spans="1:41" ht="30">
      <c r="A36" s="18">
        <v>520043</v>
      </c>
      <c r="B36" s="219">
        <v>28</v>
      </c>
      <c r="C36" s="19" t="s">
        <v>75</v>
      </c>
      <c r="D36" s="12">
        <f t="shared" si="3"/>
        <v>1207</v>
      </c>
      <c r="E36" s="259">
        <v>1177</v>
      </c>
      <c r="F36" s="257">
        <v>84</v>
      </c>
      <c r="G36" s="257">
        <v>278</v>
      </c>
      <c r="H36" s="257">
        <v>0</v>
      </c>
      <c r="I36" s="257">
        <v>0</v>
      </c>
      <c r="J36" s="257">
        <v>0</v>
      </c>
      <c r="K36" s="257">
        <v>30</v>
      </c>
      <c r="L36" s="15">
        <v>0</v>
      </c>
      <c r="M36" s="14">
        <f t="shared" si="0"/>
        <v>328</v>
      </c>
      <c r="N36" s="257">
        <v>328</v>
      </c>
      <c r="O36" s="257">
        <v>12</v>
      </c>
      <c r="P36" s="257">
        <v>0</v>
      </c>
      <c r="Q36" s="257">
        <v>219</v>
      </c>
      <c r="R36" s="257">
        <v>49</v>
      </c>
      <c r="S36" s="257">
        <v>0</v>
      </c>
      <c r="T36" s="257">
        <v>0</v>
      </c>
      <c r="U36" s="257">
        <v>57</v>
      </c>
      <c r="V36" s="257">
        <v>0</v>
      </c>
      <c r="W36" s="257">
        <v>116</v>
      </c>
      <c r="X36" s="257">
        <v>0</v>
      </c>
      <c r="Y36" s="15">
        <v>0</v>
      </c>
      <c r="Z36" s="12">
        <f t="shared" si="1"/>
        <v>145</v>
      </c>
      <c r="AA36" s="259">
        <v>115</v>
      </c>
      <c r="AB36" s="257">
        <v>0</v>
      </c>
      <c r="AC36" s="257">
        <v>30</v>
      </c>
      <c r="AD36" s="15">
        <v>0</v>
      </c>
      <c r="AE36" s="16">
        <v>55</v>
      </c>
      <c r="AF36" s="257">
        <v>0</v>
      </c>
      <c r="AG36" s="257">
        <v>0</v>
      </c>
      <c r="AH36" s="252">
        <v>0</v>
      </c>
      <c r="AI36" s="17">
        <f t="shared" si="4"/>
        <v>55</v>
      </c>
      <c r="AJ36" s="12">
        <f t="shared" si="2"/>
        <v>19</v>
      </c>
      <c r="AK36" s="259">
        <v>19</v>
      </c>
      <c r="AL36" s="257">
        <v>0</v>
      </c>
      <c r="AM36" s="78">
        <v>0</v>
      </c>
      <c r="AN36" s="14">
        <v>0</v>
      </c>
      <c r="AO36" s="15">
        <v>0</v>
      </c>
    </row>
    <row r="37" spans="1:41" ht="30">
      <c r="A37" s="18">
        <v>520042</v>
      </c>
      <c r="B37" s="219">
        <v>29</v>
      </c>
      <c r="C37" s="19" t="s">
        <v>76</v>
      </c>
      <c r="D37" s="12">
        <f t="shared" si="3"/>
        <v>0</v>
      </c>
      <c r="E37" s="259">
        <v>0</v>
      </c>
      <c r="F37" s="257">
        <v>0</v>
      </c>
      <c r="G37" s="257">
        <v>0</v>
      </c>
      <c r="H37" s="257">
        <v>0</v>
      </c>
      <c r="I37" s="257">
        <v>0</v>
      </c>
      <c r="J37" s="257">
        <v>0</v>
      </c>
      <c r="K37" s="257">
        <v>0</v>
      </c>
      <c r="L37" s="15">
        <v>0</v>
      </c>
      <c r="M37" s="14">
        <f t="shared" si="0"/>
        <v>0</v>
      </c>
      <c r="N37" s="257">
        <v>0</v>
      </c>
      <c r="O37" s="257">
        <v>0</v>
      </c>
      <c r="P37" s="257">
        <v>0</v>
      </c>
      <c r="Q37" s="257">
        <v>0</v>
      </c>
      <c r="R37" s="257">
        <v>0</v>
      </c>
      <c r="S37" s="257">
        <v>0</v>
      </c>
      <c r="T37" s="257">
        <v>0</v>
      </c>
      <c r="U37" s="257">
        <v>0</v>
      </c>
      <c r="V37" s="257">
        <v>0</v>
      </c>
      <c r="W37" s="257">
        <v>0</v>
      </c>
      <c r="X37" s="257">
        <v>0</v>
      </c>
      <c r="Y37" s="15">
        <v>0</v>
      </c>
      <c r="Z37" s="12">
        <f t="shared" si="1"/>
        <v>54</v>
      </c>
      <c r="AA37" s="259">
        <v>0</v>
      </c>
      <c r="AB37" s="257">
        <v>0</v>
      </c>
      <c r="AC37" s="257">
        <v>54</v>
      </c>
      <c r="AD37" s="15">
        <v>0</v>
      </c>
      <c r="AE37" s="16">
        <v>48</v>
      </c>
      <c r="AF37" s="257">
        <v>0</v>
      </c>
      <c r="AG37" s="257">
        <v>0</v>
      </c>
      <c r="AH37" s="252">
        <v>0</v>
      </c>
      <c r="AI37" s="17">
        <f t="shared" si="4"/>
        <v>48</v>
      </c>
      <c r="AJ37" s="12">
        <f t="shared" si="2"/>
        <v>53</v>
      </c>
      <c r="AK37" s="259">
        <v>53</v>
      </c>
      <c r="AL37" s="257">
        <v>0</v>
      </c>
      <c r="AM37" s="78">
        <v>0</v>
      </c>
      <c r="AN37" s="14">
        <v>0</v>
      </c>
      <c r="AO37" s="15">
        <v>0</v>
      </c>
    </row>
    <row r="38" spans="1:41" ht="30">
      <c r="A38" s="18">
        <v>520044</v>
      </c>
      <c r="B38" s="219">
        <v>30</v>
      </c>
      <c r="C38" s="19" t="s">
        <v>77</v>
      </c>
      <c r="D38" s="12">
        <f t="shared" si="3"/>
        <v>443</v>
      </c>
      <c r="E38" s="259">
        <v>443</v>
      </c>
      <c r="F38" s="257">
        <v>128</v>
      </c>
      <c r="G38" s="257">
        <v>1</v>
      </c>
      <c r="H38" s="257">
        <v>0</v>
      </c>
      <c r="I38" s="257">
        <v>0</v>
      </c>
      <c r="J38" s="257">
        <v>0</v>
      </c>
      <c r="K38" s="257">
        <v>0</v>
      </c>
      <c r="L38" s="15">
        <v>0</v>
      </c>
      <c r="M38" s="14">
        <f t="shared" si="0"/>
        <v>159</v>
      </c>
      <c r="N38" s="257">
        <v>159</v>
      </c>
      <c r="O38" s="257">
        <v>0</v>
      </c>
      <c r="P38" s="257">
        <v>0</v>
      </c>
      <c r="Q38" s="257">
        <v>73</v>
      </c>
      <c r="R38" s="257">
        <v>3</v>
      </c>
      <c r="S38" s="257">
        <v>0</v>
      </c>
      <c r="T38" s="257">
        <v>0</v>
      </c>
      <c r="U38" s="257">
        <v>0</v>
      </c>
      <c r="V38" s="257">
        <v>0</v>
      </c>
      <c r="W38" s="257">
        <v>13</v>
      </c>
      <c r="X38" s="257">
        <v>0</v>
      </c>
      <c r="Y38" s="15">
        <v>0</v>
      </c>
      <c r="Z38" s="12">
        <f t="shared" si="1"/>
        <v>89</v>
      </c>
      <c r="AA38" s="259">
        <v>77</v>
      </c>
      <c r="AB38" s="257">
        <v>0</v>
      </c>
      <c r="AC38" s="257">
        <v>12</v>
      </c>
      <c r="AD38" s="15">
        <v>0</v>
      </c>
      <c r="AE38" s="16">
        <v>11</v>
      </c>
      <c r="AF38" s="257">
        <v>0</v>
      </c>
      <c r="AG38" s="257">
        <v>0</v>
      </c>
      <c r="AH38" s="252">
        <v>0</v>
      </c>
      <c r="AI38" s="17">
        <f t="shared" si="4"/>
        <v>11</v>
      </c>
      <c r="AJ38" s="12">
        <f t="shared" si="2"/>
        <v>4</v>
      </c>
      <c r="AK38" s="259">
        <v>4</v>
      </c>
      <c r="AL38" s="257">
        <v>0</v>
      </c>
      <c r="AM38" s="78">
        <v>0</v>
      </c>
      <c r="AN38" s="14">
        <v>0</v>
      </c>
      <c r="AO38" s="15">
        <v>0</v>
      </c>
    </row>
    <row r="39" spans="1:41" ht="30">
      <c r="A39" s="18">
        <v>520049</v>
      </c>
      <c r="B39" s="219">
        <v>31</v>
      </c>
      <c r="C39" s="19" t="s">
        <v>78</v>
      </c>
      <c r="D39" s="12">
        <f t="shared" si="3"/>
        <v>333</v>
      </c>
      <c r="E39" s="259">
        <v>298</v>
      </c>
      <c r="F39" s="257">
        <v>91</v>
      </c>
      <c r="G39" s="257">
        <v>1</v>
      </c>
      <c r="H39" s="257">
        <v>0</v>
      </c>
      <c r="I39" s="257">
        <v>0</v>
      </c>
      <c r="J39" s="257">
        <v>0</v>
      </c>
      <c r="K39" s="257">
        <v>35</v>
      </c>
      <c r="L39" s="15">
        <v>0</v>
      </c>
      <c r="M39" s="14">
        <f t="shared" si="0"/>
        <v>188</v>
      </c>
      <c r="N39" s="257">
        <v>188</v>
      </c>
      <c r="O39" s="257">
        <v>0</v>
      </c>
      <c r="P39" s="257">
        <v>0</v>
      </c>
      <c r="Q39" s="257">
        <v>10</v>
      </c>
      <c r="R39" s="257">
        <v>0</v>
      </c>
      <c r="S39" s="257">
        <v>0</v>
      </c>
      <c r="T39" s="257">
        <v>0</v>
      </c>
      <c r="U39" s="257">
        <v>0</v>
      </c>
      <c r="V39" s="257">
        <v>0</v>
      </c>
      <c r="W39" s="257">
        <v>12</v>
      </c>
      <c r="X39" s="257">
        <v>0</v>
      </c>
      <c r="Y39" s="15">
        <v>0</v>
      </c>
      <c r="Z39" s="12">
        <f t="shared" si="1"/>
        <v>59</v>
      </c>
      <c r="AA39" s="259">
        <v>59</v>
      </c>
      <c r="AB39" s="257">
        <v>0</v>
      </c>
      <c r="AC39" s="257">
        <v>0</v>
      </c>
      <c r="AD39" s="15">
        <v>0</v>
      </c>
      <c r="AE39" s="16">
        <v>0</v>
      </c>
      <c r="AF39" s="257">
        <v>0</v>
      </c>
      <c r="AG39" s="257">
        <v>0</v>
      </c>
      <c r="AH39" s="252">
        <v>0</v>
      </c>
      <c r="AI39" s="17">
        <f t="shared" si="4"/>
        <v>0</v>
      </c>
      <c r="AJ39" s="12">
        <f t="shared" si="2"/>
        <v>0</v>
      </c>
      <c r="AK39" s="259">
        <v>0</v>
      </c>
      <c r="AL39" s="257">
        <v>0</v>
      </c>
      <c r="AM39" s="78">
        <v>0</v>
      </c>
      <c r="AN39" s="14">
        <v>0</v>
      </c>
      <c r="AO39" s="15">
        <v>0</v>
      </c>
    </row>
    <row r="40" spans="1:41" ht="30">
      <c r="A40" s="18">
        <v>520053</v>
      </c>
      <c r="B40" s="219">
        <v>32</v>
      </c>
      <c r="C40" s="19" t="s">
        <v>79</v>
      </c>
      <c r="D40" s="12">
        <f t="shared" si="3"/>
        <v>0</v>
      </c>
      <c r="E40" s="259">
        <v>0</v>
      </c>
      <c r="F40" s="257">
        <v>0</v>
      </c>
      <c r="G40" s="257">
        <v>0</v>
      </c>
      <c r="H40" s="257">
        <v>0</v>
      </c>
      <c r="I40" s="257">
        <v>0</v>
      </c>
      <c r="J40" s="257">
        <v>0</v>
      </c>
      <c r="K40" s="257">
        <v>0</v>
      </c>
      <c r="L40" s="15">
        <v>0</v>
      </c>
      <c r="M40" s="215">
        <f t="shared" si="0"/>
        <v>12</v>
      </c>
      <c r="N40" s="257">
        <v>11</v>
      </c>
      <c r="O40" s="257">
        <v>17</v>
      </c>
      <c r="P40" s="257">
        <v>0</v>
      </c>
      <c r="Q40" s="257">
        <v>0</v>
      </c>
      <c r="R40" s="257">
        <v>0</v>
      </c>
      <c r="S40" s="257">
        <v>0</v>
      </c>
      <c r="T40" s="257">
        <v>0</v>
      </c>
      <c r="U40" s="257">
        <v>0</v>
      </c>
      <c r="V40" s="257">
        <v>0</v>
      </c>
      <c r="W40" s="257">
        <v>0</v>
      </c>
      <c r="X40" s="257">
        <v>1</v>
      </c>
      <c r="Y40" s="15">
        <v>0</v>
      </c>
      <c r="Z40" s="12">
        <f t="shared" si="1"/>
        <v>234</v>
      </c>
      <c r="AA40" s="259">
        <v>0</v>
      </c>
      <c r="AB40" s="257">
        <v>0</v>
      </c>
      <c r="AC40" s="257">
        <v>234</v>
      </c>
      <c r="AD40" s="15">
        <v>0</v>
      </c>
      <c r="AE40" s="16">
        <v>100</v>
      </c>
      <c r="AF40" s="257">
        <v>0</v>
      </c>
      <c r="AG40" s="257">
        <v>2</v>
      </c>
      <c r="AH40" s="252">
        <v>0</v>
      </c>
      <c r="AI40" s="17">
        <f t="shared" si="4"/>
        <v>100</v>
      </c>
      <c r="AJ40" s="12">
        <f t="shared" si="2"/>
        <v>18</v>
      </c>
      <c r="AK40" s="259">
        <v>18</v>
      </c>
      <c r="AL40" s="257">
        <v>0</v>
      </c>
      <c r="AM40" s="78">
        <v>0</v>
      </c>
      <c r="AN40" s="14">
        <v>439</v>
      </c>
      <c r="AO40" s="15">
        <v>1</v>
      </c>
    </row>
    <row r="41" spans="1:41" ht="30">
      <c r="A41" s="18">
        <v>520054</v>
      </c>
      <c r="B41" s="219">
        <v>33</v>
      </c>
      <c r="C41" s="19" t="s">
        <v>80</v>
      </c>
      <c r="D41" s="12">
        <f t="shared" si="3"/>
        <v>407</v>
      </c>
      <c r="E41" s="259">
        <v>407</v>
      </c>
      <c r="F41" s="257">
        <v>0</v>
      </c>
      <c r="G41" s="257">
        <v>0</v>
      </c>
      <c r="H41" s="257">
        <v>0</v>
      </c>
      <c r="I41" s="257">
        <v>0</v>
      </c>
      <c r="J41" s="257">
        <v>0</v>
      </c>
      <c r="K41" s="257">
        <v>0</v>
      </c>
      <c r="L41" s="15">
        <v>0</v>
      </c>
      <c r="M41" s="215">
        <f t="shared" si="0"/>
        <v>38</v>
      </c>
      <c r="N41" s="257">
        <v>38</v>
      </c>
      <c r="O41" s="257">
        <v>0</v>
      </c>
      <c r="P41" s="257">
        <v>0</v>
      </c>
      <c r="Q41" s="257">
        <v>0</v>
      </c>
      <c r="R41" s="257">
        <v>0</v>
      </c>
      <c r="S41" s="257">
        <v>0</v>
      </c>
      <c r="T41" s="257">
        <v>0</v>
      </c>
      <c r="U41" s="257">
        <v>0</v>
      </c>
      <c r="V41" s="257">
        <v>0</v>
      </c>
      <c r="W41" s="257">
        <v>0</v>
      </c>
      <c r="X41" s="257">
        <v>0</v>
      </c>
      <c r="Y41" s="15">
        <v>0</v>
      </c>
      <c r="Z41" s="12">
        <f t="shared" si="1"/>
        <v>5</v>
      </c>
      <c r="AA41" s="259">
        <v>0</v>
      </c>
      <c r="AB41" s="257">
        <v>0</v>
      </c>
      <c r="AC41" s="257">
        <v>5</v>
      </c>
      <c r="AD41" s="15">
        <v>0</v>
      </c>
      <c r="AE41" s="16">
        <v>74</v>
      </c>
      <c r="AF41" s="257">
        <v>3</v>
      </c>
      <c r="AG41" s="257">
        <v>0</v>
      </c>
      <c r="AH41" s="252">
        <v>0</v>
      </c>
      <c r="AI41" s="17">
        <f t="shared" si="4"/>
        <v>74</v>
      </c>
      <c r="AJ41" s="12">
        <f t="shared" si="2"/>
        <v>5</v>
      </c>
      <c r="AK41" s="259">
        <v>5</v>
      </c>
      <c r="AL41" s="257">
        <v>0</v>
      </c>
      <c r="AM41" s="78">
        <v>0</v>
      </c>
      <c r="AN41" s="14">
        <v>0</v>
      </c>
      <c r="AO41" s="15">
        <v>0</v>
      </c>
    </row>
    <row r="42" spans="1:41" ht="30">
      <c r="A42" s="18">
        <v>520050</v>
      </c>
      <c r="B42" s="219">
        <v>34</v>
      </c>
      <c r="C42" s="19" t="s">
        <v>81</v>
      </c>
      <c r="D42" s="12">
        <f t="shared" si="3"/>
        <v>273</v>
      </c>
      <c r="E42" s="259">
        <v>0</v>
      </c>
      <c r="F42" s="257">
        <v>0</v>
      </c>
      <c r="G42" s="257">
        <v>0</v>
      </c>
      <c r="H42" s="257">
        <v>0</v>
      </c>
      <c r="I42" s="257">
        <v>0</v>
      </c>
      <c r="J42" s="257">
        <v>0</v>
      </c>
      <c r="K42" s="257">
        <v>0</v>
      </c>
      <c r="L42" s="15">
        <v>273</v>
      </c>
      <c r="M42" s="215">
        <f t="shared" si="0"/>
        <v>325</v>
      </c>
      <c r="N42" s="257">
        <v>0</v>
      </c>
      <c r="O42" s="257">
        <v>0</v>
      </c>
      <c r="P42" s="257">
        <v>0</v>
      </c>
      <c r="Q42" s="257">
        <v>0</v>
      </c>
      <c r="R42" s="257">
        <v>0</v>
      </c>
      <c r="S42" s="257">
        <v>0</v>
      </c>
      <c r="T42" s="257">
        <v>0</v>
      </c>
      <c r="U42" s="257">
        <v>0</v>
      </c>
      <c r="V42" s="257">
        <v>0</v>
      </c>
      <c r="W42" s="257">
        <v>0</v>
      </c>
      <c r="X42" s="257">
        <v>0</v>
      </c>
      <c r="Y42" s="15">
        <v>325</v>
      </c>
      <c r="Z42" s="12">
        <f t="shared" si="1"/>
        <v>1</v>
      </c>
      <c r="AA42" s="259">
        <v>0</v>
      </c>
      <c r="AB42" s="257">
        <v>1</v>
      </c>
      <c r="AC42" s="257">
        <v>0</v>
      </c>
      <c r="AD42" s="15">
        <v>0</v>
      </c>
      <c r="AE42" s="16">
        <v>0</v>
      </c>
      <c r="AF42" s="257">
        <v>0</v>
      </c>
      <c r="AG42" s="257">
        <v>0</v>
      </c>
      <c r="AH42" s="252">
        <v>0</v>
      </c>
      <c r="AI42" s="17">
        <f t="shared" si="4"/>
        <v>0</v>
      </c>
      <c r="AJ42" s="12">
        <f t="shared" si="2"/>
        <v>0</v>
      </c>
      <c r="AK42" s="259">
        <v>0</v>
      </c>
      <c r="AL42" s="257">
        <v>0</v>
      </c>
      <c r="AM42" s="78">
        <v>0</v>
      </c>
      <c r="AN42" s="14">
        <v>0</v>
      </c>
      <c r="AO42" s="15">
        <v>0</v>
      </c>
    </row>
    <row r="43" spans="1:41" ht="30.75" thickBot="1">
      <c r="A43" s="18">
        <v>520051</v>
      </c>
      <c r="B43" s="219">
        <v>35</v>
      </c>
      <c r="C43" s="20" t="s">
        <v>82</v>
      </c>
      <c r="D43" s="22">
        <f t="shared" si="3"/>
        <v>371</v>
      </c>
      <c r="E43" s="23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5">
        <v>371</v>
      </c>
      <c r="M43" s="222">
        <f t="shared" si="0"/>
        <v>79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57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5">
        <v>79</v>
      </c>
      <c r="Z43" s="22">
        <f t="shared" si="1"/>
        <v>0</v>
      </c>
      <c r="AA43" s="23">
        <v>0</v>
      </c>
      <c r="AB43" s="24">
        <v>0</v>
      </c>
      <c r="AC43" s="24">
        <v>0</v>
      </c>
      <c r="AD43" s="25">
        <v>0</v>
      </c>
      <c r="AE43" s="27">
        <v>0</v>
      </c>
      <c r="AF43" s="24">
        <v>0</v>
      </c>
      <c r="AG43" s="24">
        <v>0</v>
      </c>
      <c r="AH43" s="256">
        <v>0</v>
      </c>
      <c r="AI43" s="28">
        <f t="shared" si="4"/>
        <v>0</v>
      </c>
      <c r="AJ43" s="22">
        <f t="shared" si="2"/>
        <v>0</v>
      </c>
      <c r="AK43" s="259">
        <v>0</v>
      </c>
      <c r="AL43" s="257">
        <v>0</v>
      </c>
      <c r="AM43" s="78">
        <v>0</v>
      </c>
      <c r="AN43" s="26">
        <v>0</v>
      </c>
      <c r="AO43" s="25">
        <v>0</v>
      </c>
    </row>
    <row r="44" spans="1:41" ht="19.5" thickBot="1">
      <c r="A44" s="128" t="s">
        <v>340</v>
      </c>
      <c r="B44" s="129"/>
      <c r="C44" s="130" t="s">
        <v>341</v>
      </c>
      <c r="D44" s="131">
        <f t="shared" ref="D44:V44" si="6">SUM(D35:D43)</f>
        <v>3582</v>
      </c>
      <c r="E44" s="132">
        <f t="shared" si="6"/>
        <v>2865</v>
      </c>
      <c r="F44" s="133">
        <f t="shared" si="6"/>
        <v>359</v>
      </c>
      <c r="G44" s="133">
        <f t="shared" si="6"/>
        <v>342</v>
      </c>
      <c r="H44" s="133">
        <f t="shared" si="6"/>
        <v>0</v>
      </c>
      <c r="I44" s="133">
        <f t="shared" si="6"/>
        <v>0</v>
      </c>
      <c r="J44" s="133">
        <f t="shared" si="6"/>
        <v>0</v>
      </c>
      <c r="K44" s="133">
        <f t="shared" si="6"/>
        <v>65</v>
      </c>
      <c r="L44" s="134">
        <f t="shared" si="6"/>
        <v>652</v>
      </c>
      <c r="M44" s="135">
        <f t="shared" si="6"/>
        <v>1548</v>
      </c>
      <c r="N44" s="133">
        <f t="shared" si="6"/>
        <v>1142</v>
      </c>
      <c r="O44" s="133">
        <f t="shared" si="6"/>
        <v>29</v>
      </c>
      <c r="P44" s="133">
        <f t="shared" si="6"/>
        <v>0</v>
      </c>
      <c r="Q44" s="133">
        <f t="shared" si="6"/>
        <v>342</v>
      </c>
      <c r="R44" s="133">
        <f t="shared" si="6"/>
        <v>106</v>
      </c>
      <c r="S44" s="133">
        <f t="shared" si="6"/>
        <v>0</v>
      </c>
      <c r="T44" s="133">
        <f t="shared" si="6"/>
        <v>15</v>
      </c>
      <c r="U44" s="133">
        <f t="shared" si="6"/>
        <v>167</v>
      </c>
      <c r="V44" s="133">
        <f t="shared" si="6"/>
        <v>0</v>
      </c>
      <c r="W44" s="133">
        <f>SUM(W35:W43)</f>
        <v>213</v>
      </c>
      <c r="X44" s="133">
        <f t="shared" ref="X44:AO44" si="7">SUM(X35:X43)</f>
        <v>1</v>
      </c>
      <c r="Y44" s="134">
        <f t="shared" si="7"/>
        <v>405</v>
      </c>
      <c r="Z44" s="131">
        <f t="shared" si="7"/>
        <v>1206</v>
      </c>
      <c r="AA44" s="132">
        <f t="shared" si="7"/>
        <v>352</v>
      </c>
      <c r="AB44" s="133">
        <f t="shared" si="7"/>
        <v>2</v>
      </c>
      <c r="AC44" s="133">
        <f t="shared" si="7"/>
        <v>335</v>
      </c>
      <c r="AD44" s="134">
        <f t="shared" si="7"/>
        <v>517</v>
      </c>
      <c r="AE44" s="135">
        <f t="shared" si="7"/>
        <v>288</v>
      </c>
      <c r="AF44" s="133">
        <f t="shared" si="7"/>
        <v>3</v>
      </c>
      <c r="AG44" s="133">
        <f t="shared" si="7"/>
        <v>2</v>
      </c>
      <c r="AH44" s="133">
        <f t="shared" si="7"/>
        <v>0</v>
      </c>
      <c r="AI44" s="136">
        <f t="shared" si="7"/>
        <v>288</v>
      </c>
      <c r="AJ44" s="131">
        <f t="shared" si="7"/>
        <v>102</v>
      </c>
      <c r="AK44" s="132">
        <f t="shared" si="7"/>
        <v>102</v>
      </c>
      <c r="AL44" s="133">
        <f t="shared" si="7"/>
        <v>0</v>
      </c>
      <c r="AM44" s="137">
        <f t="shared" si="7"/>
        <v>0</v>
      </c>
      <c r="AN44" s="135">
        <f t="shared" si="7"/>
        <v>439</v>
      </c>
      <c r="AO44" s="134">
        <f t="shared" si="7"/>
        <v>1</v>
      </c>
    </row>
    <row r="45" spans="1:41" ht="30">
      <c r="A45" s="18">
        <v>520056</v>
      </c>
      <c r="B45" s="219">
        <v>36</v>
      </c>
      <c r="C45" s="11" t="s">
        <v>83</v>
      </c>
      <c r="D45" s="21">
        <f t="shared" si="3"/>
        <v>27</v>
      </c>
      <c r="E45" s="259">
        <v>15</v>
      </c>
      <c r="F45" s="257">
        <v>37</v>
      </c>
      <c r="G45" s="257">
        <v>1</v>
      </c>
      <c r="H45" s="257">
        <v>0</v>
      </c>
      <c r="I45" s="257">
        <v>0</v>
      </c>
      <c r="J45" s="257">
        <v>0</v>
      </c>
      <c r="K45" s="257">
        <v>0</v>
      </c>
      <c r="L45" s="15">
        <v>12</v>
      </c>
      <c r="M45" s="14">
        <f t="shared" si="0"/>
        <v>41</v>
      </c>
      <c r="N45" s="257">
        <v>34</v>
      </c>
      <c r="O45" s="257">
        <v>0</v>
      </c>
      <c r="P45" s="257">
        <v>0</v>
      </c>
      <c r="Q45" s="257">
        <v>9</v>
      </c>
      <c r="R45" s="257">
        <v>8</v>
      </c>
      <c r="S45" s="257">
        <v>0</v>
      </c>
      <c r="T45" s="257">
        <v>0</v>
      </c>
      <c r="U45" s="257">
        <v>13</v>
      </c>
      <c r="V45" s="257">
        <v>0</v>
      </c>
      <c r="W45" s="257">
        <v>2</v>
      </c>
      <c r="X45" s="257">
        <v>0</v>
      </c>
      <c r="Y45" s="15">
        <v>7</v>
      </c>
      <c r="Z45" s="21">
        <f t="shared" si="1"/>
        <v>11</v>
      </c>
      <c r="AA45" s="259">
        <v>9</v>
      </c>
      <c r="AB45" s="257">
        <v>1</v>
      </c>
      <c r="AC45" s="257">
        <v>1</v>
      </c>
      <c r="AD45" s="15">
        <v>0</v>
      </c>
      <c r="AE45" s="16">
        <v>1</v>
      </c>
      <c r="AF45" s="257">
        <v>0</v>
      </c>
      <c r="AG45" s="257">
        <v>0</v>
      </c>
      <c r="AH45" s="257">
        <v>0</v>
      </c>
      <c r="AI45" s="17">
        <f t="shared" si="4"/>
        <v>1</v>
      </c>
      <c r="AJ45" s="21">
        <f t="shared" si="2"/>
        <v>1</v>
      </c>
      <c r="AK45" s="259">
        <v>1</v>
      </c>
      <c r="AL45" s="257">
        <v>0</v>
      </c>
      <c r="AM45" s="78">
        <v>0</v>
      </c>
      <c r="AN45" s="14">
        <v>5</v>
      </c>
      <c r="AO45" s="15">
        <v>1</v>
      </c>
    </row>
    <row r="46" spans="1:41" ht="30">
      <c r="A46" s="18">
        <v>520057</v>
      </c>
      <c r="B46" s="219">
        <v>37</v>
      </c>
      <c r="C46" s="19" t="s">
        <v>84</v>
      </c>
      <c r="D46" s="12">
        <f t="shared" si="3"/>
        <v>7</v>
      </c>
      <c r="E46" s="259">
        <v>5</v>
      </c>
      <c r="F46" s="257">
        <v>55</v>
      </c>
      <c r="G46" s="257">
        <v>2</v>
      </c>
      <c r="H46" s="257">
        <v>0</v>
      </c>
      <c r="I46" s="257">
        <v>0</v>
      </c>
      <c r="J46" s="257">
        <v>0</v>
      </c>
      <c r="K46" s="257">
        <v>0</v>
      </c>
      <c r="L46" s="15">
        <v>2</v>
      </c>
      <c r="M46" s="215">
        <f t="shared" si="0"/>
        <v>8</v>
      </c>
      <c r="N46" s="257">
        <v>7</v>
      </c>
      <c r="O46" s="257">
        <v>0</v>
      </c>
      <c r="P46" s="257">
        <v>0</v>
      </c>
      <c r="Q46" s="257">
        <v>33</v>
      </c>
      <c r="R46" s="257">
        <v>11</v>
      </c>
      <c r="S46" s="257">
        <v>0</v>
      </c>
      <c r="T46" s="257">
        <v>0</v>
      </c>
      <c r="U46" s="257">
        <v>0</v>
      </c>
      <c r="V46" s="257">
        <v>0</v>
      </c>
      <c r="W46" s="257">
        <v>2</v>
      </c>
      <c r="X46" s="257">
        <v>0</v>
      </c>
      <c r="Y46" s="15">
        <v>1</v>
      </c>
      <c r="Z46" s="12">
        <f t="shared" si="1"/>
        <v>5</v>
      </c>
      <c r="AA46" s="259">
        <v>1</v>
      </c>
      <c r="AB46" s="257">
        <v>1</v>
      </c>
      <c r="AC46" s="257">
        <v>3</v>
      </c>
      <c r="AD46" s="15">
        <v>0</v>
      </c>
      <c r="AE46" s="16">
        <v>2</v>
      </c>
      <c r="AF46" s="257">
        <v>0</v>
      </c>
      <c r="AG46" s="257">
        <v>0</v>
      </c>
      <c r="AH46" s="252">
        <v>0</v>
      </c>
      <c r="AI46" s="17">
        <f t="shared" si="4"/>
        <v>2</v>
      </c>
      <c r="AJ46" s="12">
        <f t="shared" si="2"/>
        <v>1</v>
      </c>
      <c r="AK46" s="259">
        <v>1</v>
      </c>
      <c r="AL46" s="257">
        <v>0</v>
      </c>
      <c r="AM46" s="78">
        <v>0</v>
      </c>
      <c r="AN46" s="14">
        <v>4</v>
      </c>
      <c r="AO46" s="15">
        <v>1</v>
      </c>
    </row>
    <row r="47" spans="1:41" ht="30">
      <c r="A47" s="18">
        <v>520058</v>
      </c>
      <c r="B47" s="219">
        <v>38</v>
      </c>
      <c r="C47" s="19" t="s">
        <v>85</v>
      </c>
      <c r="D47" s="12">
        <f t="shared" si="3"/>
        <v>33</v>
      </c>
      <c r="E47" s="259">
        <v>32</v>
      </c>
      <c r="F47" s="257">
        <v>1</v>
      </c>
      <c r="G47" s="257">
        <v>1</v>
      </c>
      <c r="H47" s="257">
        <v>0</v>
      </c>
      <c r="I47" s="257">
        <v>0</v>
      </c>
      <c r="J47" s="257">
        <v>0</v>
      </c>
      <c r="K47" s="257">
        <v>0</v>
      </c>
      <c r="L47" s="15">
        <v>1</v>
      </c>
      <c r="M47" s="215">
        <f t="shared" si="0"/>
        <v>34</v>
      </c>
      <c r="N47" s="257">
        <v>31</v>
      </c>
      <c r="O47" s="257">
        <v>0</v>
      </c>
      <c r="P47" s="257">
        <v>0</v>
      </c>
      <c r="Q47" s="257">
        <v>34</v>
      </c>
      <c r="R47" s="257">
        <v>8</v>
      </c>
      <c r="S47" s="257">
        <v>0</v>
      </c>
      <c r="T47" s="257">
        <v>0</v>
      </c>
      <c r="U47" s="257">
        <v>0</v>
      </c>
      <c r="V47" s="257">
        <v>0</v>
      </c>
      <c r="W47" s="257">
        <v>3</v>
      </c>
      <c r="X47" s="257">
        <v>0</v>
      </c>
      <c r="Y47" s="15">
        <v>3</v>
      </c>
      <c r="Z47" s="12">
        <f t="shared" si="1"/>
        <v>5</v>
      </c>
      <c r="AA47" s="259">
        <v>1</v>
      </c>
      <c r="AB47" s="257">
        <v>1</v>
      </c>
      <c r="AC47" s="257">
        <v>3</v>
      </c>
      <c r="AD47" s="15">
        <v>0</v>
      </c>
      <c r="AE47" s="16">
        <v>1</v>
      </c>
      <c r="AF47" s="257">
        <v>0</v>
      </c>
      <c r="AG47" s="257">
        <v>0</v>
      </c>
      <c r="AH47" s="252">
        <v>0</v>
      </c>
      <c r="AI47" s="17">
        <f t="shared" si="4"/>
        <v>1</v>
      </c>
      <c r="AJ47" s="12">
        <f t="shared" si="2"/>
        <v>2</v>
      </c>
      <c r="AK47" s="259">
        <v>2</v>
      </c>
      <c r="AL47" s="257">
        <v>0</v>
      </c>
      <c r="AM47" s="78">
        <v>0</v>
      </c>
      <c r="AN47" s="14">
        <v>8</v>
      </c>
      <c r="AO47" s="15">
        <v>1</v>
      </c>
    </row>
    <row r="48" spans="1:41" ht="30">
      <c r="A48" s="18">
        <v>520059</v>
      </c>
      <c r="B48" s="219">
        <v>39</v>
      </c>
      <c r="C48" s="19" t="s">
        <v>86</v>
      </c>
      <c r="D48" s="12">
        <f t="shared" si="3"/>
        <v>4</v>
      </c>
      <c r="E48" s="259">
        <v>3</v>
      </c>
      <c r="F48" s="257">
        <v>25</v>
      </c>
      <c r="G48" s="257">
        <v>1</v>
      </c>
      <c r="H48" s="257">
        <v>0</v>
      </c>
      <c r="I48" s="257">
        <v>0</v>
      </c>
      <c r="J48" s="257">
        <v>0</v>
      </c>
      <c r="K48" s="257">
        <v>0</v>
      </c>
      <c r="L48" s="15">
        <v>1</v>
      </c>
      <c r="M48" s="215">
        <f t="shared" si="0"/>
        <v>5</v>
      </c>
      <c r="N48" s="257">
        <v>4</v>
      </c>
      <c r="O48" s="257">
        <v>0</v>
      </c>
      <c r="P48" s="257">
        <v>0</v>
      </c>
      <c r="Q48" s="257">
        <v>17</v>
      </c>
      <c r="R48" s="257">
        <v>7</v>
      </c>
      <c r="S48" s="257">
        <v>0</v>
      </c>
      <c r="T48" s="257">
        <v>0</v>
      </c>
      <c r="U48" s="257">
        <v>0</v>
      </c>
      <c r="V48" s="257">
        <v>0</v>
      </c>
      <c r="W48" s="257">
        <v>0</v>
      </c>
      <c r="X48" s="257">
        <v>0</v>
      </c>
      <c r="Y48" s="15">
        <v>1</v>
      </c>
      <c r="Z48" s="12">
        <f t="shared" si="1"/>
        <v>4</v>
      </c>
      <c r="AA48" s="259">
        <v>2</v>
      </c>
      <c r="AB48" s="257">
        <v>1</v>
      </c>
      <c r="AC48" s="257">
        <v>1</v>
      </c>
      <c r="AD48" s="15">
        <v>0</v>
      </c>
      <c r="AE48" s="16">
        <v>1</v>
      </c>
      <c r="AF48" s="257">
        <v>0</v>
      </c>
      <c r="AG48" s="257">
        <v>0</v>
      </c>
      <c r="AH48" s="252">
        <v>0</v>
      </c>
      <c r="AI48" s="17">
        <f t="shared" si="4"/>
        <v>1</v>
      </c>
      <c r="AJ48" s="12">
        <f t="shared" si="2"/>
        <v>1</v>
      </c>
      <c r="AK48" s="259">
        <v>1</v>
      </c>
      <c r="AL48" s="257">
        <v>0</v>
      </c>
      <c r="AM48" s="78">
        <v>0</v>
      </c>
      <c r="AN48" s="14">
        <v>1</v>
      </c>
      <c r="AO48" s="15">
        <v>1</v>
      </c>
    </row>
    <row r="49" spans="1:41" ht="30">
      <c r="A49" s="18">
        <v>520060</v>
      </c>
      <c r="B49" s="219">
        <v>40</v>
      </c>
      <c r="C49" s="19" t="s">
        <v>87</v>
      </c>
      <c r="D49" s="12">
        <f t="shared" si="3"/>
        <v>2255</v>
      </c>
      <c r="E49" s="259">
        <v>2139</v>
      </c>
      <c r="F49" s="257">
        <v>186</v>
      </c>
      <c r="G49" s="257">
        <v>216</v>
      </c>
      <c r="H49" s="257">
        <v>0</v>
      </c>
      <c r="I49" s="257">
        <v>0</v>
      </c>
      <c r="J49" s="257">
        <v>0</v>
      </c>
      <c r="K49" s="257">
        <v>79</v>
      </c>
      <c r="L49" s="15">
        <v>37</v>
      </c>
      <c r="M49" s="215">
        <f t="shared" si="0"/>
        <v>2043</v>
      </c>
      <c r="N49" s="257">
        <v>1993</v>
      </c>
      <c r="O49" s="257">
        <v>32</v>
      </c>
      <c r="P49" s="257">
        <v>1</v>
      </c>
      <c r="Q49" s="257">
        <v>17</v>
      </c>
      <c r="R49" s="257">
        <v>7</v>
      </c>
      <c r="S49" s="257">
        <v>0</v>
      </c>
      <c r="T49" s="257">
        <v>3</v>
      </c>
      <c r="U49" s="257">
        <v>7</v>
      </c>
      <c r="V49" s="257">
        <v>0</v>
      </c>
      <c r="W49" s="257">
        <v>198</v>
      </c>
      <c r="X49" s="257">
        <v>0</v>
      </c>
      <c r="Y49" s="15">
        <v>50</v>
      </c>
      <c r="Z49" s="12">
        <f t="shared" si="1"/>
        <v>652</v>
      </c>
      <c r="AA49" s="259">
        <v>467</v>
      </c>
      <c r="AB49" s="257">
        <v>1</v>
      </c>
      <c r="AC49" s="257">
        <v>184</v>
      </c>
      <c r="AD49" s="15">
        <v>0</v>
      </c>
      <c r="AE49" s="16">
        <v>201</v>
      </c>
      <c r="AF49" s="257">
        <v>0</v>
      </c>
      <c r="AG49" s="257">
        <v>0</v>
      </c>
      <c r="AH49" s="252">
        <v>0</v>
      </c>
      <c r="AI49" s="17">
        <f t="shared" si="4"/>
        <v>201</v>
      </c>
      <c r="AJ49" s="12">
        <f t="shared" si="2"/>
        <v>100</v>
      </c>
      <c r="AK49" s="259">
        <v>100</v>
      </c>
      <c r="AL49" s="257">
        <v>0</v>
      </c>
      <c r="AM49" s="78">
        <v>0</v>
      </c>
      <c r="AN49" s="14">
        <v>483</v>
      </c>
      <c r="AO49" s="15">
        <v>0</v>
      </c>
    </row>
    <row r="50" spans="1:41" ht="30">
      <c r="A50" s="18">
        <v>520061</v>
      </c>
      <c r="B50" s="219">
        <v>41</v>
      </c>
      <c r="C50" s="19" t="s">
        <v>88</v>
      </c>
      <c r="D50" s="12">
        <f t="shared" si="3"/>
        <v>5</v>
      </c>
      <c r="E50" s="259">
        <v>3</v>
      </c>
      <c r="F50" s="257">
        <v>216</v>
      </c>
      <c r="G50" s="257">
        <v>1</v>
      </c>
      <c r="H50" s="257">
        <v>0</v>
      </c>
      <c r="I50" s="257">
        <v>0</v>
      </c>
      <c r="J50" s="257">
        <v>0</v>
      </c>
      <c r="K50" s="257">
        <v>0</v>
      </c>
      <c r="L50" s="15">
        <v>2</v>
      </c>
      <c r="M50" s="215">
        <f t="shared" si="0"/>
        <v>2</v>
      </c>
      <c r="N50" s="257">
        <v>1</v>
      </c>
      <c r="O50" s="257">
        <v>6</v>
      </c>
      <c r="P50" s="257">
        <v>0</v>
      </c>
      <c r="Q50" s="257">
        <v>64</v>
      </c>
      <c r="R50" s="257">
        <v>38</v>
      </c>
      <c r="S50" s="257">
        <v>0</v>
      </c>
      <c r="T50" s="257">
        <v>6</v>
      </c>
      <c r="U50" s="257">
        <v>1</v>
      </c>
      <c r="V50" s="257">
        <v>0</v>
      </c>
      <c r="W50" s="257">
        <v>3</v>
      </c>
      <c r="X50" s="257">
        <v>0</v>
      </c>
      <c r="Y50" s="15">
        <v>1</v>
      </c>
      <c r="Z50" s="12">
        <f t="shared" si="1"/>
        <v>3</v>
      </c>
      <c r="AA50" s="259">
        <v>1</v>
      </c>
      <c r="AB50" s="257">
        <v>1</v>
      </c>
      <c r="AC50" s="257">
        <v>1</v>
      </c>
      <c r="AD50" s="15">
        <v>0</v>
      </c>
      <c r="AE50" s="16">
        <v>1</v>
      </c>
      <c r="AF50" s="257">
        <v>0</v>
      </c>
      <c r="AG50" s="257">
        <v>0</v>
      </c>
      <c r="AH50" s="252">
        <v>0</v>
      </c>
      <c r="AI50" s="17">
        <f t="shared" si="4"/>
        <v>1</v>
      </c>
      <c r="AJ50" s="12">
        <f t="shared" si="2"/>
        <v>1</v>
      </c>
      <c r="AK50" s="259">
        <v>1</v>
      </c>
      <c r="AL50" s="257">
        <v>0</v>
      </c>
      <c r="AM50" s="78">
        <v>0</v>
      </c>
      <c r="AN50" s="14">
        <v>2</v>
      </c>
      <c r="AO50" s="15">
        <v>1</v>
      </c>
    </row>
    <row r="51" spans="1:41" ht="30">
      <c r="A51" s="18">
        <v>520062</v>
      </c>
      <c r="B51" s="219">
        <v>42</v>
      </c>
      <c r="C51" s="19" t="s">
        <v>89</v>
      </c>
      <c r="D51" s="12">
        <f t="shared" si="3"/>
        <v>57</v>
      </c>
      <c r="E51" s="259">
        <v>40</v>
      </c>
      <c r="F51" s="257">
        <v>51</v>
      </c>
      <c r="G51" s="257">
        <v>1</v>
      </c>
      <c r="H51" s="257">
        <v>0</v>
      </c>
      <c r="I51" s="257">
        <v>0</v>
      </c>
      <c r="J51" s="257">
        <v>0</v>
      </c>
      <c r="K51" s="257">
        <v>0</v>
      </c>
      <c r="L51" s="15">
        <v>17</v>
      </c>
      <c r="M51" s="215">
        <f t="shared" si="0"/>
        <v>54</v>
      </c>
      <c r="N51" s="257">
        <v>28</v>
      </c>
      <c r="O51" s="257">
        <v>0</v>
      </c>
      <c r="P51" s="257">
        <v>0</v>
      </c>
      <c r="Q51" s="257">
        <v>36</v>
      </c>
      <c r="R51" s="257">
        <v>19</v>
      </c>
      <c r="S51" s="257">
        <v>0</v>
      </c>
      <c r="T51" s="257">
        <v>0</v>
      </c>
      <c r="U51" s="257">
        <v>0</v>
      </c>
      <c r="V51" s="257">
        <v>0</v>
      </c>
      <c r="W51" s="257">
        <v>2</v>
      </c>
      <c r="X51" s="257">
        <v>0</v>
      </c>
      <c r="Y51" s="15">
        <v>26</v>
      </c>
      <c r="Z51" s="12">
        <f t="shared" si="1"/>
        <v>28</v>
      </c>
      <c r="AA51" s="259">
        <v>8</v>
      </c>
      <c r="AB51" s="257">
        <v>1</v>
      </c>
      <c r="AC51" s="257">
        <v>19</v>
      </c>
      <c r="AD51" s="15">
        <v>0</v>
      </c>
      <c r="AE51" s="16">
        <v>3</v>
      </c>
      <c r="AF51" s="257">
        <v>0</v>
      </c>
      <c r="AG51" s="257">
        <v>0</v>
      </c>
      <c r="AH51" s="252">
        <v>0</v>
      </c>
      <c r="AI51" s="17">
        <f t="shared" si="4"/>
        <v>3</v>
      </c>
      <c r="AJ51" s="12">
        <f t="shared" si="2"/>
        <v>2</v>
      </c>
      <c r="AK51" s="259">
        <v>2</v>
      </c>
      <c r="AL51" s="257">
        <v>0</v>
      </c>
      <c r="AM51" s="78">
        <v>0</v>
      </c>
      <c r="AN51" s="14">
        <v>8</v>
      </c>
      <c r="AO51" s="15">
        <v>1</v>
      </c>
    </row>
    <row r="52" spans="1:41" ht="30">
      <c r="A52" s="18">
        <v>520063</v>
      </c>
      <c r="B52" s="219">
        <v>43</v>
      </c>
      <c r="C52" s="19" t="s">
        <v>90</v>
      </c>
      <c r="D52" s="12">
        <f t="shared" si="3"/>
        <v>140</v>
      </c>
      <c r="E52" s="259">
        <v>109</v>
      </c>
      <c r="F52" s="257">
        <v>7</v>
      </c>
      <c r="G52" s="257">
        <v>19</v>
      </c>
      <c r="H52" s="257">
        <v>0</v>
      </c>
      <c r="I52" s="257">
        <v>0</v>
      </c>
      <c r="J52" s="257">
        <v>0</v>
      </c>
      <c r="K52" s="257">
        <v>0</v>
      </c>
      <c r="L52" s="15">
        <v>31</v>
      </c>
      <c r="M52" s="215">
        <f t="shared" si="0"/>
        <v>105</v>
      </c>
      <c r="N52" s="257">
        <v>78</v>
      </c>
      <c r="O52" s="257">
        <v>16</v>
      </c>
      <c r="P52" s="257">
        <v>0</v>
      </c>
      <c r="Q52" s="257">
        <v>10</v>
      </c>
      <c r="R52" s="257">
        <v>12</v>
      </c>
      <c r="S52" s="257">
        <v>0</v>
      </c>
      <c r="T52" s="257">
        <v>0</v>
      </c>
      <c r="U52" s="257">
        <v>8</v>
      </c>
      <c r="V52" s="257">
        <v>0</v>
      </c>
      <c r="W52" s="257">
        <v>8</v>
      </c>
      <c r="X52" s="257">
        <v>0</v>
      </c>
      <c r="Y52" s="15">
        <v>27</v>
      </c>
      <c r="Z52" s="12">
        <f t="shared" si="1"/>
        <v>48</v>
      </c>
      <c r="AA52" s="259">
        <v>19</v>
      </c>
      <c r="AB52" s="257">
        <v>8</v>
      </c>
      <c r="AC52" s="257">
        <v>21</v>
      </c>
      <c r="AD52" s="15">
        <v>0</v>
      </c>
      <c r="AE52" s="16">
        <v>18</v>
      </c>
      <c r="AF52" s="257">
        <v>0</v>
      </c>
      <c r="AG52" s="257">
        <v>13</v>
      </c>
      <c r="AH52" s="252">
        <v>0</v>
      </c>
      <c r="AI52" s="17">
        <f t="shared" si="4"/>
        <v>18</v>
      </c>
      <c r="AJ52" s="12">
        <f t="shared" si="2"/>
        <v>6</v>
      </c>
      <c r="AK52" s="259">
        <v>6</v>
      </c>
      <c r="AL52" s="257">
        <v>3</v>
      </c>
      <c r="AM52" s="78">
        <v>0</v>
      </c>
      <c r="AN52" s="14">
        <v>28</v>
      </c>
      <c r="AO52" s="15">
        <v>1</v>
      </c>
    </row>
    <row r="53" spans="1:41" ht="30">
      <c r="A53" s="18">
        <v>520064</v>
      </c>
      <c r="B53" s="219">
        <v>44</v>
      </c>
      <c r="C53" s="19" t="s">
        <v>91</v>
      </c>
      <c r="D53" s="12">
        <f t="shared" si="3"/>
        <v>11</v>
      </c>
      <c r="E53" s="259">
        <v>10</v>
      </c>
      <c r="F53" s="257">
        <v>1</v>
      </c>
      <c r="G53" s="257">
        <v>1</v>
      </c>
      <c r="H53" s="257">
        <v>0</v>
      </c>
      <c r="I53" s="257">
        <v>0</v>
      </c>
      <c r="J53" s="257">
        <v>0</v>
      </c>
      <c r="K53" s="257">
        <v>0</v>
      </c>
      <c r="L53" s="15">
        <v>1</v>
      </c>
      <c r="M53" s="215">
        <f t="shared" si="0"/>
        <v>5</v>
      </c>
      <c r="N53" s="257">
        <v>4</v>
      </c>
      <c r="O53" s="257">
        <v>0</v>
      </c>
      <c r="P53" s="257">
        <v>0</v>
      </c>
      <c r="Q53" s="257">
        <v>40</v>
      </c>
      <c r="R53" s="257">
        <v>17</v>
      </c>
      <c r="S53" s="257">
        <v>0</v>
      </c>
      <c r="T53" s="257">
        <v>0</v>
      </c>
      <c r="U53" s="257">
        <v>1</v>
      </c>
      <c r="V53" s="257">
        <v>0</v>
      </c>
      <c r="W53" s="257">
        <v>1</v>
      </c>
      <c r="X53" s="257">
        <v>0</v>
      </c>
      <c r="Y53" s="15">
        <v>1</v>
      </c>
      <c r="Z53" s="12">
        <f t="shared" si="1"/>
        <v>6</v>
      </c>
      <c r="AA53" s="259">
        <v>1</v>
      </c>
      <c r="AB53" s="257">
        <v>1</v>
      </c>
      <c r="AC53" s="257">
        <v>4</v>
      </c>
      <c r="AD53" s="15">
        <v>0</v>
      </c>
      <c r="AE53" s="16">
        <v>4</v>
      </c>
      <c r="AF53" s="257">
        <v>0</v>
      </c>
      <c r="AG53" s="257">
        <v>0</v>
      </c>
      <c r="AH53" s="252">
        <v>0</v>
      </c>
      <c r="AI53" s="17">
        <f t="shared" si="4"/>
        <v>4</v>
      </c>
      <c r="AJ53" s="12">
        <f t="shared" si="2"/>
        <v>1</v>
      </c>
      <c r="AK53" s="259">
        <v>1</v>
      </c>
      <c r="AL53" s="257">
        <v>0</v>
      </c>
      <c r="AM53" s="78">
        <v>0</v>
      </c>
      <c r="AN53" s="14">
        <v>4</v>
      </c>
      <c r="AO53" s="15">
        <v>1</v>
      </c>
    </row>
    <row r="54" spans="1:41" ht="30">
      <c r="A54" s="18">
        <v>520065</v>
      </c>
      <c r="B54" s="219">
        <v>45</v>
      </c>
      <c r="C54" s="19" t="s">
        <v>92</v>
      </c>
      <c r="D54" s="12">
        <f t="shared" si="3"/>
        <v>113</v>
      </c>
      <c r="E54" s="259">
        <v>100</v>
      </c>
      <c r="F54" s="257">
        <v>14</v>
      </c>
      <c r="G54" s="257">
        <v>32</v>
      </c>
      <c r="H54" s="257">
        <v>0</v>
      </c>
      <c r="I54" s="257">
        <v>0</v>
      </c>
      <c r="J54" s="257">
        <v>0</v>
      </c>
      <c r="K54" s="257">
        <v>4</v>
      </c>
      <c r="L54" s="15">
        <v>9</v>
      </c>
      <c r="M54" s="215">
        <f t="shared" si="0"/>
        <v>82</v>
      </c>
      <c r="N54" s="257">
        <v>57</v>
      </c>
      <c r="O54" s="257">
        <v>16</v>
      </c>
      <c r="P54" s="257">
        <v>4</v>
      </c>
      <c r="Q54" s="257">
        <v>0</v>
      </c>
      <c r="R54" s="257">
        <v>2</v>
      </c>
      <c r="S54" s="257">
        <v>0</v>
      </c>
      <c r="T54" s="257">
        <v>0</v>
      </c>
      <c r="U54" s="257">
        <v>1</v>
      </c>
      <c r="V54" s="257">
        <v>0</v>
      </c>
      <c r="W54" s="257">
        <v>2</v>
      </c>
      <c r="X54" s="257">
        <v>0</v>
      </c>
      <c r="Y54" s="15">
        <v>25</v>
      </c>
      <c r="Z54" s="12">
        <f t="shared" si="1"/>
        <v>72</v>
      </c>
      <c r="AA54" s="259">
        <v>32</v>
      </c>
      <c r="AB54" s="257">
        <v>3</v>
      </c>
      <c r="AC54" s="257">
        <v>16</v>
      </c>
      <c r="AD54" s="15">
        <v>21</v>
      </c>
      <c r="AE54" s="16">
        <v>24</v>
      </c>
      <c r="AF54" s="257">
        <v>0</v>
      </c>
      <c r="AG54" s="257">
        <v>7</v>
      </c>
      <c r="AH54" s="252">
        <v>1</v>
      </c>
      <c r="AI54" s="17">
        <f t="shared" si="4"/>
        <v>25</v>
      </c>
      <c r="AJ54" s="12">
        <f t="shared" si="2"/>
        <v>9</v>
      </c>
      <c r="AK54" s="259">
        <v>9</v>
      </c>
      <c r="AL54" s="257">
        <v>2</v>
      </c>
      <c r="AM54" s="78">
        <v>0</v>
      </c>
      <c r="AN54" s="14">
        <v>33</v>
      </c>
      <c r="AO54" s="15">
        <v>1</v>
      </c>
    </row>
    <row r="55" spans="1:41" ht="30">
      <c r="A55" s="18">
        <v>520069</v>
      </c>
      <c r="B55" s="219">
        <v>46</v>
      </c>
      <c r="C55" s="19" t="s">
        <v>93</v>
      </c>
      <c r="D55" s="12">
        <f t="shared" si="3"/>
        <v>7</v>
      </c>
      <c r="E55" s="259">
        <v>6</v>
      </c>
      <c r="F55" s="257">
        <v>1</v>
      </c>
      <c r="G55" s="257">
        <v>1</v>
      </c>
      <c r="H55" s="257">
        <v>0</v>
      </c>
      <c r="I55" s="257">
        <v>0</v>
      </c>
      <c r="J55" s="257">
        <v>0</v>
      </c>
      <c r="K55" s="257">
        <v>0</v>
      </c>
      <c r="L55" s="15">
        <v>1</v>
      </c>
      <c r="M55" s="215">
        <f t="shared" si="0"/>
        <v>4</v>
      </c>
      <c r="N55" s="257">
        <v>3</v>
      </c>
      <c r="O55" s="257">
        <v>0</v>
      </c>
      <c r="P55" s="257">
        <v>0</v>
      </c>
      <c r="Q55" s="257">
        <v>26</v>
      </c>
      <c r="R55" s="257">
        <v>11</v>
      </c>
      <c r="S55" s="257">
        <v>0</v>
      </c>
      <c r="T55" s="257">
        <v>0</v>
      </c>
      <c r="U55" s="257">
        <v>1</v>
      </c>
      <c r="V55" s="257">
        <v>0</v>
      </c>
      <c r="W55" s="257">
        <v>2</v>
      </c>
      <c r="X55" s="257">
        <v>0</v>
      </c>
      <c r="Y55" s="15">
        <v>1</v>
      </c>
      <c r="Z55" s="12">
        <f t="shared" si="1"/>
        <v>4</v>
      </c>
      <c r="AA55" s="259">
        <v>1</v>
      </c>
      <c r="AB55" s="257">
        <v>1</v>
      </c>
      <c r="AC55" s="257">
        <v>2</v>
      </c>
      <c r="AD55" s="15">
        <v>0</v>
      </c>
      <c r="AE55" s="16">
        <v>1</v>
      </c>
      <c r="AF55" s="257">
        <v>0</v>
      </c>
      <c r="AG55" s="257">
        <v>0</v>
      </c>
      <c r="AH55" s="252">
        <v>0</v>
      </c>
      <c r="AI55" s="17">
        <f t="shared" si="4"/>
        <v>1</v>
      </c>
      <c r="AJ55" s="12">
        <f t="shared" si="2"/>
        <v>1</v>
      </c>
      <c r="AK55" s="259">
        <v>1</v>
      </c>
      <c r="AL55" s="257">
        <v>0</v>
      </c>
      <c r="AM55" s="78">
        <v>0</v>
      </c>
      <c r="AN55" s="14">
        <v>1</v>
      </c>
      <c r="AO55" s="15">
        <v>1</v>
      </c>
    </row>
    <row r="56" spans="1:41" ht="30">
      <c r="A56" s="18">
        <v>520070</v>
      </c>
      <c r="B56" s="219">
        <v>47</v>
      </c>
      <c r="C56" s="19" t="s">
        <v>94</v>
      </c>
      <c r="D56" s="12">
        <f t="shared" si="3"/>
        <v>8</v>
      </c>
      <c r="E56" s="259">
        <v>5</v>
      </c>
      <c r="F56" s="257">
        <v>64</v>
      </c>
      <c r="G56" s="257">
        <v>3</v>
      </c>
      <c r="H56" s="257">
        <v>0</v>
      </c>
      <c r="I56" s="257">
        <v>0</v>
      </c>
      <c r="J56" s="257">
        <v>0</v>
      </c>
      <c r="K56" s="257">
        <v>0</v>
      </c>
      <c r="L56" s="15">
        <v>3</v>
      </c>
      <c r="M56" s="215">
        <f t="shared" si="0"/>
        <v>7</v>
      </c>
      <c r="N56" s="257">
        <v>1</v>
      </c>
      <c r="O56" s="257">
        <v>0</v>
      </c>
      <c r="P56" s="257">
        <v>0</v>
      </c>
      <c r="Q56" s="257">
        <v>17</v>
      </c>
      <c r="R56" s="257">
        <v>12</v>
      </c>
      <c r="S56" s="257">
        <v>0</v>
      </c>
      <c r="T56" s="257">
        <v>2</v>
      </c>
      <c r="U56" s="257">
        <v>0</v>
      </c>
      <c r="V56" s="257">
        <v>0</v>
      </c>
      <c r="W56" s="257">
        <v>1</v>
      </c>
      <c r="X56" s="257">
        <v>0</v>
      </c>
      <c r="Y56" s="15">
        <v>6</v>
      </c>
      <c r="Z56" s="12">
        <f t="shared" si="1"/>
        <v>9</v>
      </c>
      <c r="AA56" s="259">
        <v>3</v>
      </c>
      <c r="AB56" s="257">
        <v>2</v>
      </c>
      <c r="AC56" s="257">
        <v>4</v>
      </c>
      <c r="AD56" s="15">
        <v>0</v>
      </c>
      <c r="AE56" s="16">
        <v>2</v>
      </c>
      <c r="AF56" s="257">
        <v>0</v>
      </c>
      <c r="AG56" s="257">
        <v>0</v>
      </c>
      <c r="AH56" s="252">
        <v>0</v>
      </c>
      <c r="AI56" s="17">
        <f t="shared" si="4"/>
        <v>2</v>
      </c>
      <c r="AJ56" s="12">
        <f t="shared" si="2"/>
        <v>1</v>
      </c>
      <c r="AK56" s="259">
        <v>1</v>
      </c>
      <c r="AL56" s="257">
        <v>0</v>
      </c>
      <c r="AM56" s="78">
        <v>0</v>
      </c>
      <c r="AN56" s="14">
        <v>7</v>
      </c>
      <c r="AO56" s="15">
        <v>1</v>
      </c>
    </row>
    <row r="57" spans="1:41" ht="30">
      <c r="A57" s="18">
        <v>520071</v>
      </c>
      <c r="B57" s="219">
        <v>48</v>
      </c>
      <c r="C57" s="19" t="s">
        <v>95</v>
      </c>
      <c r="D57" s="12">
        <f t="shared" si="3"/>
        <v>16</v>
      </c>
      <c r="E57" s="259">
        <v>10</v>
      </c>
      <c r="F57" s="257">
        <v>71</v>
      </c>
      <c r="G57" s="257">
        <v>1</v>
      </c>
      <c r="H57" s="257">
        <v>0</v>
      </c>
      <c r="I57" s="257">
        <v>0</v>
      </c>
      <c r="J57" s="257">
        <v>0</v>
      </c>
      <c r="K57" s="257">
        <v>0</v>
      </c>
      <c r="L57" s="15">
        <v>6</v>
      </c>
      <c r="M57" s="215">
        <f t="shared" si="0"/>
        <v>10</v>
      </c>
      <c r="N57" s="257">
        <v>9</v>
      </c>
      <c r="O57" s="257">
        <v>0</v>
      </c>
      <c r="P57" s="257">
        <v>0</v>
      </c>
      <c r="Q57" s="257">
        <v>26</v>
      </c>
      <c r="R57" s="257">
        <v>14</v>
      </c>
      <c r="S57" s="257">
        <v>0</v>
      </c>
      <c r="T57" s="257">
        <v>0</v>
      </c>
      <c r="U57" s="257">
        <v>0</v>
      </c>
      <c r="V57" s="257">
        <v>0</v>
      </c>
      <c r="W57" s="257">
        <v>1</v>
      </c>
      <c r="X57" s="257">
        <v>0</v>
      </c>
      <c r="Y57" s="15">
        <v>1</v>
      </c>
      <c r="Z57" s="12">
        <f t="shared" si="1"/>
        <v>11</v>
      </c>
      <c r="AA57" s="259">
        <v>5</v>
      </c>
      <c r="AB57" s="257">
        <v>3</v>
      </c>
      <c r="AC57" s="257">
        <v>3</v>
      </c>
      <c r="AD57" s="15">
        <v>0</v>
      </c>
      <c r="AE57" s="16">
        <v>2</v>
      </c>
      <c r="AF57" s="257">
        <v>0</v>
      </c>
      <c r="AG57" s="257">
        <v>1</v>
      </c>
      <c r="AH57" s="252">
        <v>0</v>
      </c>
      <c r="AI57" s="17">
        <f t="shared" si="4"/>
        <v>2</v>
      </c>
      <c r="AJ57" s="12">
        <f t="shared" si="2"/>
        <v>1</v>
      </c>
      <c r="AK57" s="259">
        <v>1</v>
      </c>
      <c r="AL57" s="257">
        <v>0</v>
      </c>
      <c r="AM57" s="78">
        <v>0</v>
      </c>
      <c r="AN57" s="14">
        <v>8</v>
      </c>
      <c r="AO57" s="15">
        <v>1</v>
      </c>
    </row>
    <row r="58" spans="1:41" ht="30">
      <c r="A58" s="18">
        <v>520072</v>
      </c>
      <c r="B58" s="219">
        <v>49</v>
      </c>
      <c r="C58" s="19" t="s">
        <v>96</v>
      </c>
      <c r="D58" s="12">
        <f t="shared" si="3"/>
        <v>19</v>
      </c>
      <c r="E58" s="259">
        <v>18</v>
      </c>
      <c r="F58" s="257">
        <v>1</v>
      </c>
      <c r="G58" s="257">
        <v>1</v>
      </c>
      <c r="H58" s="257">
        <v>0</v>
      </c>
      <c r="I58" s="257">
        <v>0</v>
      </c>
      <c r="J58" s="257">
        <v>0</v>
      </c>
      <c r="K58" s="257">
        <v>0</v>
      </c>
      <c r="L58" s="15">
        <v>1</v>
      </c>
      <c r="M58" s="215">
        <f t="shared" si="0"/>
        <v>13</v>
      </c>
      <c r="N58" s="257">
        <v>12</v>
      </c>
      <c r="O58" s="257">
        <v>1</v>
      </c>
      <c r="P58" s="257">
        <v>0</v>
      </c>
      <c r="Q58" s="257">
        <v>1</v>
      </c>
      <c r="R58" s="257">
        <v>1</v>
      </c>
      <c r="S58" s="257">
        <v>0</v>
      </c>
      <c r="T58" s="257">
        <v>0</v>
      </c>
      <c r="U58" s="257">
        <v>1</v>
      </c>
      <c r="V58" s="257">
        <v>0</v>
      </c>
      <c r="W58" s="257">
        <v>2</v>
      </c>
      <c r="X58" s="257">
        <v>0</v>
      </c>
      <c r="Y58" s="15">
        <v>1</v>
      </c>
      <c r="Z58" s="12">
        <f t="shared" si="1"/>
        <v>7</v>
      </c>
      <c r="AA58" s="259">
        <v>5</v>
      </c>
      <c r="AB58" s="257">
        <v>1</v>
      </c>
      <c r="AC58" s="257">
        <v>1</v>
      </c>
      <c r="AD58" s="15">
        <v>0</v>
      </c>
      <c r="AE58" s="16">
        <v>2</v>
      </c>
      <c r="AF58" s="257">
        <v>0</v>
      </c>
      <c r="AG58" s="257">
        <v>1</v>
      </c>
      <c r="AH58" s="252">
        <v>0</v>
      </c>
      <c r="AI58" s="17">
        <f t="shared" si="4"/>
        <v>2</v>
      </c>
      <c r="AJ58" s="12">
        <f t="shared" si="2"/>
        <v>2</v>
      </c>
      <c r="AK58" s="259">
        <v>2</v>
      </c>
      <c r="AL58" s="257">
        <v>1</v>
      </c>
      <c r="AM58" s="78">
        <v>0</v>
      </c>
      <c r="AN58" s="14">
        <v>23</v>
      </c>
      <c r="AO58" s="15">
        <v>1</v>
      </c>
    </row>
    <row r="59" spans="1:41" ht="30">
      <c r="A59" s="18">
        <v>520073</v>
      </c>
      <c r="B59" s="219">
        <v>50</v>
      </c>
      <c r="C59" s="19" t="s">
        <v>97</v>
      </c>
      <c r="D59" s="12">
        <f t="shared" si="3"/>
        <v>103</v>
      </c>
      <c r="E59" s="259">
        <v>90</v>
      </c>
      <c r="F59" s="257">
        <v>8</v>
      </c>
      <c r="G59" s="257">
        <v>5</v>
      </c>
      <c r="H59" s="257">
        <v>0</v>
      </c>
      <c r="I59" s="257">
        <v>0</v>
      </c>
      <c r="J59" s="257">
        <v>0</v>
      </c>
      <c r="K59" s="257">
        <v>0</v>
      </c>
      <c r="L59" s="15">
        <v>13</v>
      </c>
      <c r="M59" s="215">
        <f t="shared" si="0"/>
        <v>70</v>
      </c>
      <c r="N59" s="257">
        <v>55</v>
      </c>
      <c r="O59" s="257">
        <v>9</v>
      </c>
      <c r="P59" s="257">
        <v>1</v>
      </c>
      <c r="Q59" s="257">
        <v>4</v>
      </c>
      <c r="R59" s="257">
        <v>1</v>
      </c>
      <c r="S59" s="257">
        <v>0</v>
      </c>
      <c r="T59" s="257">
        <v>0</v>
      </c>
      <c r="U59" s="257">
        <v>2</v>
      </c>
      <c r="V59" s="257">
        <v>0</v>
      </c>
      <c r="W59" s="257">
        <v>2</v>
      </c>
      <c r="X59" s="257">
        <v>0</v>
      </c>
      <c r="Y59" s="15">
        <v>15</v>
      </c>
      <c r="Z59" s="12">
        <f t="shared" si="1"/>
        <v>61</v>
      </c>
      <c r="AA59" s="259">
        <v>20</v>
      </c>
      <c r="AB59" s="257">
        <v>3</v>
      </c>
      <c r="AC59" s="257">
        <v>38</v>
      </c>
      <c r="AD59" s="15">
        <v>0</v>
      </c>
      <c r="AE59" s="16">
        <v>15</v>
      </c>
      <c r="AF59" s="257">
        <v>0</v>
      </c>
      <c r="AG59" s="257">
        <v>1</v>
      </c>
      <c r="AH59" s="252">
        <v>1</v>
      </c>
      <c r="AI59" s="17">
        <f t="shared" si="4"/>
        <v>16</v>
      </c>
      <c r="AJ59" s="12">
        <f t="shared" si="2"/>
        <v>1</v>
      </c>
      <c r="AK59" s="259">
        <v>1</v>
      </c>
      <c r="AL59" s="257">
        <v>1</v>
      </c>
      <c r="AM59" s="78">
        <v>0</v>
      </c>
      <c r="AN59" s="14">
        <v>35</v>
      </c>
      <c r="AO59" s="15">
        <v>1</v>
      </c>
    </row>
    <row r="60" spans="1:41" ht="30">
      <c r="A60" s="18">
        <v>520074</v>
      </c>
      <c r="B60" s="219">
        <v>51</v>
      </c>
      <c r="C60" s="19" t="s">
        <v>98</v>
      </c>
      <c r="D60" s="12">
        <f t="shared" si="3"/>
        <v>17</v>
      </c>
      <c r="E60" s="259">
        <v>14</v>
      </c>
      <c r="F60" s="257">
        <v>3</v>
      </c>
      <c r="G60" s="257">
        <v>1</v>
      </c>
      <c r="H60" s="257">
        <v>0</v>
      </c>
      <c r="I60" s="257">
        <v>0</v>
      </c>
      <c r="J60" s="257">
        <v>0</v>
      </c>
      <c r="K60" s="257">
        <v>0</v>
      </c>
      <c r="L60" s="15">
        <v>3</v>
      </c>
      <c r="M60" s="215">
        <f t="shared" si="0"/>
        <v>16</v>
      </c>
      <c r="N60" s="257">
        <v>15</v>
      </c>
      <c r="O60" s="257">
        <v>1</v>
      </c>
      <c r="P60" s="257">
        <v>0</v>
      </c>
      <c r="Q60" s="257">
        <v>2</v>
      </c>
      <c r="R60" s="257">
        <v>1</v>
      </c>
      <c r="S60" s="257">
        <v>0</v>
      </c>
      <c r="T60" s="257">
        <v>0</v>
      </c>
      <c r="U60" s="257">
        <v>1</v>
      </c>
      <c r="V60" s="257">
        <v>0</v>
      </c>
      <c r="W60" s="257">
        <v>2</v>
      </c>
      <c r="X60" s="257">
        <v>0</v>
      </c>
      <c r="Y60" s="15">
        <v>1</v>
      </c>
      <c r="Z60" s="12">
        <f t="shared" si="1"/>
        <v>11</v>
      </c>
      <c r="AA60" s="259">
        <v>5</v>
      </c>
      <c r="AB60" s="257">
        <v>2</v>
      </c>
      <c r="AC60" s="257">
        <v>4</v>
      </c>
      <c r="AD60" s="15">
        <v>0</v>
      </c>
      <c r="AE60" s="16">
        <v>2</v>
      </c>
      <c r="AF60" s="257">
        <v>0</v>
      </c>
      <c r="AG60" s="257">
        <v>1</v>
      </c>
      <c r="AH60" s="252">
        <v>0</v>
      </c>
      <c r="AI60" s="17">
        <f t="shared" si="4"/>
        <v>2</v>
      </c>
      <c r="AJ60" s="12">
        <f t="shared" si="2"/>
        <v>2</v>
      </c>
      <c r="AK60" s="259">
        <v>2</v>
      </c>
      <c r="AL60" s="257">
        <v>1</v>
      </c>
      <c r="AM60" s="78">
        <v>0</v>
      </c>
      <c r="AN60" s="14">
        <v>4</v>
      </c>
      <c r="AO60" s="15">
        <v>1</v>
      </c>
    </row>
    <row r="61" spans="1:41" ht="30">
      <c r="A61" s="18">
        <v>520076</v>
      </c>
      <c r="B61" s="219">
        <v>52</v>
      </c>
      <c r="C61" s="19" t="s">
        <v>99</v>
      </c>
      <c r="D61" s="12">
        <f t="shared" si="3"/>
        <v>6</v>
      </c>
      <c r="E61" s="259">
        <v>4</v>
      </c>
      <c r="F61" s="257">
        <v>37</v>
      </c>
      <c r="G61" s="257">
        <v>1</v>
      </c>
      <c r="H61" s="257">
        <v>0</v>
      </c>
      <c r="I61" s="257">
        <v>0</v>
      </c>
      <c r="J61" s="257">
        <v>0</v>
      </c>
      <c r="K61" s="257">
        <v>0</v>
      </c>
      <c r="L61" s="15">
        <v>2</v>
      </c>
      <c r="M61" s="215">
        <f t="shared" si="0"/>
        <v>12</v>
      </c>
      <c r="N61" s="257">
        <v>11</v>
      </c>
      <c r="O61" s="257">
        <v>0</v>
      </c>
      <c r="P61" s="257">
        <v>0</v>
      </c>
      <c r="Q61" s="257">
        <v>25</v>
      </c>
      <c r="R61" s="257">
        <v>11</v>
      </c>
      <c r="S61" s="257">
        <v>0</v>
      </c>
      <c r="T61" s="257">
        <v>4</v>
      </c>
      <c r="U61" s="257">
        <v>6</v>
      </c>
      <c r="V61" s="257">
        <v>0</v>
      </c>
      <c r="W61" s="257">
        <v>1</v>
      </c>
      <c r="X61" s="257">
        <v>0</v>
      </c>
      <c r="Y61" s="15">
        <v>1</v>
      </c>
      <c r="Z61" s="12">
        <f t="shared" si="1"/>
        <v>3</v>
      </c>
      <c r="AA61" s="259">
        <v>1</v>
      </c>
      <c r="AB61" s="257">
        <v>1</v>
      </c>
      <c r="AC61" s="257">
        <v>1</v>
      </c>
      <c r="AD61" s="15">
        <v>0</v>
      </c>
      <c r="AE61" s="16">
        <v>4</v>
      </c>
      <c r="AF61" s="257">
        <v>0</v>
      </c>
      <c r="AG61" s="257">
        <v>0</v>
      </c>
      <c r="AH61" s="252">
        <v>0</v>
      </c>
      <c r="AI61" s="17">
        <f t="shared" si="4"/>
        <v>4</v>
      </c>
      <c r="AJ61" s="12">
        <f t="shared" si="2"/>
        <v>1</v>
      </c>
      <c r="AK61" s="259">
        <v>1</v>
      </c>
      <c r="AL61" s="257">
        <v>0</v>
      </c>
      <c r="AM61" s="78">
        <v>0</v>
      </c>
      <c r="AN61" s="14">
        <v>3</v>
      </c>
      <c r="AO61" s="15">
        <v>1</v>
      </c>
    </row>
    <row r="62" spans="1:41" ht="30">
      <c r="A62" s="18">
        <v>520077</v>
      </c>
      <c r="B62" s="219">
        <v>53</v>
      </c>
      <c r="C62" s="19" t="s">
        <v>100</v>
      </c>
      <c r="D62" s="12">
        <f t="shared" si="3"/>
        <v>51</v>
      </c>
      <c r="E62" s="259">
        <v>48</v>
      </c>
      <c r="F62" s="257">
        <v>1</v>
      </c>
      <c r="G62" s="257">
        <v>1</v>
      </c>
      <c r="H62" s="257">
        <v>0</v>
      </c>
      <c r="I62" s="257">
        <v>0</v>
      </c>
      <c r="J62" s="257">
        <v>0</v>
      </c>
      <c r="K62" s="257">
        <v>0</v>
      </c>
      <c r="L62" s="15">
        <v>3</v>
      </c>
      <c r="M62" s="215">
        <f t="shared" si="0"/>
        <v>41</v>
      </c>
      <c r="N62" s="257">
        <v>39</v>
      </c>
      <c r="O62" s="257">
        <v>0</v>
      </c>
      <c r="P62" s="257">
        <v>0</v>
      </c>
      <c r="Q62" s="257">
        <v>22</v>
      </c>
      <c r="R62" s="257">
        <v>0</v>
      </c>
      <c r="S62" s="257">
        <v>0</v>
      </c>
      <c r="T62" s="257">
        <v>0</v>
      </c>
      <c r="U62" s="257">
        <v>0</v>
      </c>
      <c r="V62" s="257">
        <v>0</v>
      </c>
      <c r="W62" s="257">
        <v>5</v>
      </c>
      <c r="X62" s="257">
        <v>0</v>
      </c>
      <c r="Y62" s="15">
        <v>2</v>
      </c>
      <c r="Z62" s="12">
        <f t="shared" si="1"/>
        <v>13</v>
      </c>
      <c r="AA62" s="259">
        <v>2</v>
      </c>
      <c r="AB62" s="257">
        <v>0</v>
      </c>
      <c r="AC62" s="257">
        <v>11</v>
      </c>
      <c r="AD62" s="15">
        <v>0</v>
      </c>
      <c r="AE62" s="16">
        <v>3</v>
      </c>
      <c r="AF62" s="257">
        <v>0</v>
      </c>
      <c r="AG62" s="257">
        <v>0</v>
      </c>
      <c r="AH62" s="252">
        <v>0</v>
      </c>
      <c r="AI62" s="17">
        <f t="shared" si="4"/>
        <v>3</v>
      </c>
      <c r="AJ62" s="12">
        <f t="shared" si="2"/>
        <v>3</v>
      </c>
      <c r="AK62" s="259">
        <v>3</v>
      </c>
      <c r="AL62" s="257">
        <v>0</v>
      </c>
      <c r="AM62" s="78">
        <v>0</v>
      </c>
      <c r="AN62" s="14">
        <v>9</v>
      </c>
      <c r="AO62" s="15">
        <v>0</v>
      </c>
    </row>
    <row r="63" spans="1:41" ht="30">
      <c r="A63" s="18">
        <v>520078</v>
      </c>
      <c r="B63" s="219">
        <v>54</v>
      </c>
      <c r="C63" s="19" t="s">
        <v>101</v>
      </c>
      <c r="D63" s="12">
        <f t="shared" si="3"/>
        <v>38</v>
      </c>
      <c r="E63" s="259">
        <v>35</v>
      </c>
      <c r="F63" s="257">
        <v>2</v>
      </c>
      <c r="G63" s="257">
        <v>5</v>
      </c>
      <c r="H63" s="257">
        <v>0</v>
      </c>
      <c r="I63" s="257">
        <v>0</v>
      </c>
      <c r="J63" s="257">
        <v>0</v>
      </c>
      <c r="K63" s="257">
        <v>0</v>
      </c>
      <c r="L63" s="15">
        <v>3</v>
      </c>
      <c r="M63" s="215">
        <f t="shared" si="0"/>
        <v>49</v>
      </c>
      <c r="N63" s="257">
        <v>39</v>
      </c>
      <c r="O63" s="257">
        <v>0</v>
      </c>
      <c r="P63" s="257">
        <v>0</v>
      </c>
      <c r="Q63" s="257">
        <v>29</v>
      </c>
      <c r="R63" s="257">
        <v>8</v>
      </c>
      <c r="S63" s="257">
        <v>0</v>
      </c>
      <c r="T63" s="257">
        <v>0</v>
      </c>
      <c r="U63" s="257">
        <v>1</v>
      </c>
      <c r="V63" s="257">
        <v>0</v>
      </c>
      <c r="W63" s="257">
        <v>1</v>
      </c>
      <c r="X63" s="257">
        <v>0</v>
      </c>
      <c r="Y63" s="15">
        <v>10</v>
      </c>
      <c r="Z63" s="12">
        <f t="shared" si="1"/>
        <v>22</v>
      </c>
      <c r="AA63" s="259">
        <v>8</v>
      </c>
      <c r="AB63" s="257">
        <v>1</v>
      </c>
      <c r="AC63" s="257">
        <v>13</v>
      </c>
      <c r="AD63" s="15">
        <v>0</v>
      </c>
      <c r="AE63" s="16">
        <v>3</v>
      </c>
      <c r="AF63" s="257">
        <v>0</v>
      </c>
      <c r="AG63" s="257">
        <v>0</v>
      </c>
      <c r="AH63" s="252">
        <v>0</v>
      </c>
      <c r="AI63" s="17">
        <f t="shared" si="4"/>
        <v>3</v>
      </c>
      <c r="AJ63" s="12">
        <f t="shared" si="2"/>
        <v>1</v>
      </c>
      <c r="AK63" s="259">
        <v>1</v>
      </c>
      <c r="AL63" s="257">
        <v>1</v>
      </c>
      <c r="AM63" s="78">
        <v>0</v>
      </c>
      <c r="AN63" s="14">
        <v>12</v>
      </c>
      <c r="AO63" s="15">
        <v>1</v>
      </c>
    </row>
    <row r="64" spans="1:41" ht="30">
      <c r="A64" s="18">
        <v>520079</v>
      </c>
      <c r="B64" s="219">
        <v>55</v>
      </c>
      <c r="C64" s="19" t="s">
        <v>102</v>
      </c>
      <c r="D64" s="12">
        <f t="shared" si="3"/>
        <v>15</v>
      </c>
      <c r="E64" s="259">
        <v>13</v>
      </c>
      <c r="F64" s="257">
        <v>1</v>
      </c>
      <c r="G64" s="257">
        <v>3</v>
      </c>
      <c r="H64" s="257">
        <v>0</v>
      </c>
      <c r="I64" s="257">
        <v>0</v>
      </c>
      <c r="J64" s="257">
        <v>0</v>
      </c>
      <c r="K64" s="257">
        <v>0</v>
      </c>
      <c r="L64" s="15">
        <v>2</v>
      </c>
      <c r="M64" s="215">
        <f t="shared" si="0"/>
        <v>10</v>
      </c>
      <c r="N64" s="257">
        <v>8</v>
      </c>
      <c r="O64" s="257">
        <v>0</v>
      </c>
      <c r="P64" s="257">
        <v>0</v>
      </c>
      <c r="Q64" s="257">
        <v>17</v>
      </c>
      <c r="R64" s="257">
        <v>7</v>
      </c>
      <c r="S64" s="257">
        <v>0</v>
      </c>
      <c r="T64" s="257">
        <v>3</v>
      </c>
      <c r="U64" s="257">
        <v>0</v>
      </c>
      <c r="V64" s="257">
        <v>0</v>
      </c>
      <c r="W64" s="257">
        <v>0</v>
      </c>
      <c r="X64" s="257">
        <v>0</v>
      </c>
      <c r="Y64" s="15">
        <v>2</v>
      </c>
      <c r="Z64" s="12">
        <f t="shared" si="1"/>
        <v>15</v>
      </c>
      <c r="AA64" s="259">
        <v>2</v>
      </c>
      <c r="AB64" s="257">
        <v>1</v>
      </c>
      <c r="AC64" s="257">
        <v>12</v>
      </c>
      <c r="AD64" s="15">
        <v>0</v>
      </c>
      <c r="AE64" s="16">
        <v>3</v>
      </c>
      <c r="AF64" s="257">
        <v>0</v>
      </c>
      <c r="AG64" s="257">
        <v>0</v>
      </c>
      <c r="AH64" s="252">
        <v>0</v>
      </c>
      <c r="AI64" s="17">
        <f t="shared" si="4"/>
        <v>3</v>
      </c>
      <c r="AJ64" s="12">
        <f t="shared" si="2"/>
        <v>1</v>
      </c>
      <c r="AK64" s="259">
        <v>1</v>
      </c>
      <c r="AL64" s="257">
        <v>0</v>
      </c>
      <c r="AM64" s="78">
        <v>0</v>
      </c>
      <c r="AN64" s="14">
        <v>12</v>
      </c>
      <c r="AO64" s="15">
        <v>1</v>
      </c>
    </row>
    <row r="65" spans="1:41" ht="30">
      <c r="A65" s="18">
        <v>520080</v>
      </c>
      <c r="B65" s="219">
        <v>56</v>
      </c>
      <c r="C65" s="19" t="s">
        <v>103</v>
      </c>
      <c r="D65" s="12">
        <f t="shared" si="3"/>
        <v>4</v>
      </c>
      <c r="E65" s="259">
        <v>3</v>
      </c>
      <c r="F65" s="257">
        <v>1</v>
      </c>
      <c r="G65" s="257">
        <v>1</v>
      </c>
      <c r="H65" s="257">
        <v>0</v>
      </c>
      <c r="I65" s="257">
        <v>0</v>
      </c>
      <c r="J65" s="257">
        <v>0</v>
      </c>
      <c r="K65" s="257">
        <v>0</v>
      </c>
      <c r="L65" s="15">
        <v>1</v>
      </c>
      <c r="M65" s="215">
        <f t="shared" si="0"/>
        <v>2</v>
      </c>
      <c r="N65" s="257">
        <v>1</v>
      </c>
      <c r="O65" s="257">
        <v>0</v>
      </c>
      <c r="P65" s="257">
        <v>0</v>
      </c>
      <c r="Q65" s="257">
        <v>8</v>
      </c>
      <c r="R65" s="257">
        <v>6</v>
      </c>
      <c r="S65" s="257">
        <v>0</v>
      </c>
      <c r="T65" s="257">
        <v>0</v>
      </c>
      <c r="U65" s="257">
        <v>0</v>
      </c>
      <c r="V65" s="257">
        <v>0</v>
      </c>
      <c r="W65" s="257">
        <v>1</v>
      </c>
      <c r="X65" s="257">
        <v>0</v>
      </c>
      <c r="Y65" s="15">
        <v>1</v>
      </c>
      <c r="Z65" s="12">
        <f t="shared" si="1"/>
        <v>3</v>
      </c>
      <c r="AA65" s="259">
        <v>1</v>
      </c>
      <c r="AB65" s="257">
        <v>1</v>
      </c>
      <c r="AC65" s="257">
        <v>1</v>
      </c>
      <c r="AD65" s="15">
        <v>0</v>
      </c>
      <c r="AE65" s="16">
        <v>1</v>
      </c>
      <c r="AF65" s="257">
        <v>0</v>
      </c>
      <c r="AG65" s="257">
        <v>0</v>
      </c>
      <c r="AH65" s="252">
        <v>0</v>
      </c>
      <c r="AI65" s="17">
        <f t="shared" si="4"/>
        <v>1</v>
      </c>
      <c r="AJ65" s="12">
        <f t="shared" si="2"/>
        <v>2</v>
      </c>
      <c r="AK65" s="259">
        <v>2</v>
      </c>
      <c r="AL65" s="257">
        <v>0</v>
      </c>
      <c r="AM65" s="78">
        <v>0</v>
      </c>
      <c r="AN65" s="14">
        <v>1</v>
      </c>
      <c r="AO65" s="15">
        <v>1</v>
      </c>
    </row>
    <row r="66" spans="1:41" ht="30">
      <c r="A66" s="18">
        <v>520082</v>
      </c>
      <c r="B66" s="219">
        <v>57</v>
      </c>
      <c r="C66" s="19" t="s">
        <v>104</v>
      </c>
      <c r="D66" s="12">
        <f t="shared" si="3"/>
        <v>14</v>
      </c>
      <c r="E66" s="259">
        <v>13</v>
      </c>
      <c r="F66" s="257">
        <v>42</v>
      </c>
      <c r="G66" s="257">
        <v>1</v>
      </c>
      <c r="H66" s="257">
        <v>0</v>
      </c>
      <c r="I66" s="257">
        <v>0</v>
      </c>
      <c r="J66" s="257">
        <v>0</v>
      </c>
      <c r="K66" s="257">
        <v>0</v>
      </c>
      <c r="L66" s="15">
        <v>1</v>
      </c>
      <c r="M66" s="215">
        <f t="shared" si="0"/>
        <v>7</v>
      </c>
      <c r="N66" s="257">
        <v>6</v>
      </c>
      <c r="O66" s="257">
        <v>0</v>
      </c>
      <c r="P66" s="257">
        <v>0</v>
      </c>
      <c r="Q66" s="257">
        <v>21</v>
      </c>
      <c r="R66" s="257">
        <v>11</v>
      </c>
      <c r="S66" s="257">
        <v>0</v>
      </c>
      <c r="T66" s="257">
        <v>4</v>
      </c>
      <c r="U66" s="257">
        <v>8</v>
      </c>
      <c r="V66" s="257">
        <v>0</v>
      </c>
      <c r="W66" s="257">
        <v>1</v>
      </c>
      <c r="X66" s="257">
        <v>0</v>
      </c>
      <c r="Y66" s="15">
        <v>1</v>
      </c>
      <c r="Z66" s="12">
        <f t="shared" si="1"/>
        <v>3</v>
      </c>
      <c r="AA66" s="259">
        <v>1</v>
      </c>
      <c r="AB66" s="257">
        <v>1</v>
      </c>
      <c r="AC66" s="257">
        <v>1</v>
      </c>
      <c r="AD66" s="15">
        <v>0</v>
      </c>
      <c r="AE66" s="16">
        <v>1</v>
      </c>
      <c r="AF66" s="257">
        <v>0</v>
      </c>
      <c r="AG66" s="257">
        <v>0</v>
      </c>
      <c r="AH66" s="252">
        <v>0</v>
      </c>
      <c r="AI66" s="17">
        <f t="shared" si="4"/>
        <v>1</v>
      </c>
      <c r="AJ66" s="12">
        <f t="shared" si="2"/>
        <v>1</v>
      </c>
      <c r="AK66" s="259">
        <v>1</v>
      </c>
      <c r="AL66" s="257">
        <v>0</v>
      </c>
      <c r="AM66" s="78">
        <v>0</v>
      </c>
      <c r="AN66" s="14">
        <v>2</v>
      </c>
      <c r="AO66" s="15">
        <v>0</v>
      </c>
    </row>
    <row r="67" spans="1:41" ht="30">
      <c r="A67" s="18">
        <v>520084</v>
      </c>
      <c r="B67" s="219">
        <v>58</v>
      </c>
      <c r="C67" s="19" t="s">
        <v>105</v>
      </c>
      <c r="D67" s="12">
        <f t="shared" si="3"/>
        <v>16</v>
      </c>
      <c r="E67" s="259">
        <v>15</v>
      </c>
      <c r="F67" s="257">
        <v>109</v>
      </c>
      <c r="G67" s="257">
        <v>1</v>
      </c>
      <c r="H67" s="257">
        <v>0</v>
      </c>
      <c r="I67" s="257">
        <v>0</v>
      </c>
      <c r="J67" s="257">
        <v>0</v>
      </c>
      <c r="K67" s="257">
        <v>0</v>
      </c>
      <c r="L67" s="15">
        <v>1</v>
      </c>
      <c r="M67" s="215">
        <f t="shared" si="0"/>
        <v>13</v>
      </c>
      <c r="N67" s="257">
        <v>10</v>
      </c>
      <c r="O67" s="257">
        <v>5</v>
      </c>
      <c r="P67" s="257">
        <v>0</v>
      </c>
      <c r="Q67" s="257">
        <v>1</v>
      </c>
      <c r="R67" s="257">
        <v>1</v>
      </c>
      <c r="S67" s="257">
        <v>0</v>
      </c>
      <c r="T67" s="257">
        <v>0</v>
      </c>
      <c r="U67" s="257">
        <v>0</v>
      </c>
      <c r="V67" s="257">
        <v>0</v>
      </c>
      <c r="W67" s="257">
        <v>4</v>
      </c>
      <c r="X67" s="257">
        <v>0</v>
      </c>
      <c r="Y67" s="15">
        <v>3</v>
      </c>
      <c r="Z67" s="12">
        <f t="shared" si="1"/>
        <v>5</v>
      </c>
      <c r="AA67" s="259">
        <v>1</v>
      </c>
      <c r="AB67" s="257">
        <v>1</v>
      </c>
      <c r="AC67" s="257">
        <v>3</v>
      </c>
      <c r="AD67" s="15">
        <v>0</v>
      </c>
      <c r="AE67" s="16">
        <v>8</v>
      </c>
      <c r="AF67" s="257">
        <v>0</v>
      </c>
      <c r="AG67" s="257">
        <v>0</v>
      </c>
      <c r="AH67" s="252">
        <v>0</v>
      </c>
      <c r="AI67" s="17">
        <f t="shared" si="4"/>
        <v>8</v>
      </c>
      <c r="AJ67" s="12">
        <f t="shared" si="2"/>
        <v>2</v>
      </c>
      <c r="AK67" s="259">
        <v>2</v>
      </c>
      <c r="AL67" s="257">
        <v>0</v>
      </c>
      <c r="AM67" s="78">
        <v>0</v>
      </c>
      <c r="AN67" s="14">
        <v>7</v>
      </c>
      <c r="AO67" s="15">
        <v>1</v>
      </c>
    </row>
    <row r="68" spans="1:41" ht="30">
      <c r="A68" s="18">
        <v>520085</v>
      </c>
      <c r="B68" s="219">
        <v>59</v>
      </c>
      <c r="C68" s="19" t="s">
        <v>106</v>
      </c>
      <c r="D68" s="12">
        <f t="shared" si="3"/>
        <v>45</v>
      </c>
      <c r="E68" s="259">
        <v>41</v>
      </c>
      <c r="F68" s="257">
        <v>2</v>
      </c>
      <c r="G68" s="257">
        <v>2</v>
      </c>
      <c r="H68" s="257">
        <v>0</v>
      </c>
      <c r="I68" s="257">
        <v>0</v>
      </c>
      <c r="J68" s="257">
        <v>0</v>
      </c>
      <c r="K68" s="257">
        <v>0</v>
      </c>
      <c r="L68" s="15">
        <v>4</v>
      </c>
      <c r="M68" s="215">
        <f t="shared" si="0"/>
        <v>63</v>
      </c>
      <c r="N68" s="257">
        <v>50</v>
      </c>
      <c r="O68" s="257">
        <v>0</v>
      </c>
      <c r="P68" s="257">
        <v>0</v>
      </c>
      <c r="Q68" s="257">
        <v>38</v>
      </c>
      <c r="R68" s="257">
        <v>16</v>
      </c>
      <c r="S68" s="257">
        <v>0</v>
      </c>
      <c r="T68" s="257">
        <v>0</v>
      </c>
      <c r="U68" s="257">
        <v>0</v>
      </c>
      <c r="V68" s="257">
        <v>0</v>
      </c>
      <c r="W68" s="257">
        <v>5</v>
      </c>
      <c r="X68" s="257">
        <v>0</v>
      </c>
      <c r="Y68" s="15">
        <v>13</v>
      </c>
      <c r="Z68" s="12">
        <f t="shared" si="1"/>
        <v>19</v>
      </c>
      <c r="AA68" s="259">
        <v>10</v>
      </c>
      <c r="AB68" s="257">
        <v>1</v>
      </c>
      <c r="AC68" s="257">
        <v>8</v>
      </c>
      <c r="AD68" s="15">
        <v>0</v>
      </c>
      <c r="AE68" s="16">
        <v>7</v>
      </c>
      <c r="AF68" s="257">
        <v>0</v>
      </c>
      <c r="AG68" s="257">
        <v>0</v>
      </c>
      <c r="AH68" s="252">
        <v>0</v>
      </c>
      <c r="AI68" s="17">
        <f t="shared" si="4"/>
        <v>7</v>
      </c>
      <c r="AJ68" s="12">
        <f t="shared" si="2"/>
        <v>2</v>
      </c>
      <c r="AK68" s="259">
        <v>2</v>
      </c>
      <c r="AL68" s="257">
        <v>1</v>
      </c>
      <c r="AM68" s="78">
        <v>0</v>
      </c>
      <c r="AN68" s="14">
        <v>27</v>
      </c>
      <c r="AO68" s="15">
        <v>1</v>
      </c>
    </row>
    <row r="69" spans="1:41" ht="30">
      <c r="A69" s="18">
        <v>520087</v>
      </c>
      <c r="B69" s="219">
        <v>60</v>
      </c>
      <c r="C69" s="19" t="s">
        <v>107</v>
      </c>
      <c r="D69" s="12">
        <f t="shared" si="3"/>
        <v>31</v>
      </c>
      <c r="E69" s="259">
        <v>19</v>
      </c>
      <c r="F69" s="257">
        <v>2</v>
      </c>
      <c r="G69" s="257">
        <v>1</v>
      </c>
      <c r="H69" s="257">
        <v>0</v>
      </c>
      <c r="I69" s="257">
        <v>0</v>
      </c>
      <c r="J69" s="257">
        <v>0</v>
      </c>
      <c r="K69" s="257">
        <v>0</v>
      </c>
      <c r="L69" s="15">
        <v>12</v>
      </c>
      <c r="M69" s="215">
        <f t="shared" si="0"/>
        <v>26</v>
      </c>
      <c r="N69" s="257">
        <v>19</v>
      </c>
      <c r="O69" s="257">
        <v>0</v>
      </c>
      <c r="P69" s="257">
        <v>0</v>
      </c>
      <c r="Q69" s="257">
        <v>42</v>
      </c>
      <c r="R69" s="257">
        <v>18</v>
      </c>
      <c r="S69" s="257">
        <v>0</v>
      </c>
      <c r="T69" s="257">
        <v>7</v>
      </c>
      <c r="U69" s="257">
        <v>1</v>
      </c>
      <c r="V69" s="257">
        <v>0</v>
      </c>
      <c r="W69" s="257">
        <v>1</v>
      </c>
      <c r="X69" s="257">
        <v>0</v>
      </c>
      <c r="Y69" s="15">
        <v>7</v>
      </c>
      <c r="Z69" s="12">
        <f t="shared" si="1"/>
        <v>23</v>
      </c>
      <c r="AA69" s="259">
        <v>6</v>
      </c>
      <c r="AB69" s="257">
        <v>2</v>
      </c>
      <c r="AC69" s="257">
        <v>15</v>
      </c>
      <c r="AD69" s="15">
        <v>0</v>
      </c>
      <c r="AE69" s="16">
        <v>2</v>
      </c>
      <c r="AF69" s="257">
        <v>0</v>
      </c>
      <c r="AG69" s="257">
        <v>0</v>
      </c>
      <c r="AH69" s="252">
        <v>1</v>
      </c>
      <c r="AI69" s="17">
        <f t="shared" si="4"/>
        <v>3</v>
      </c>
      <c r="AJ69" s="12">
        <f t="shared" si="2"/>
        <v>2</v>
      </c>
      <c r="AK69" s="259">
        <v>2</v>
      </c>
      <c r="AL69" s="257">
        <v>0</v>
      </c>
      <c r="AM69" s="78">
        <v>0</v>
      </c>
      <c r="AN69" s="14">
        <v>8</v>
      </c>
      <c r="AO69" s="15">
        <v>1</v>
      </c>
    </row>
    <row r="70" spans="1:41" ht="30">
      <c r="A70" s="18">
        <v>520086</v>
      </c>
      <c r="B70" s="219">
        <v>61</v>
      </c>
      <c r="C70" s="19" t="s">
        <v>108</v>
      </c>
      <c r="D70" s="12">
        <f t="shared" si="3"/>
        <v>4</v>
      </c>
      <c r="E70" s="259">
        <v>3</v>
      </c>
      <c r="F70" s="257">
        <v>45</v>
      </c>
      <c r="G70" s="257">
        <v>1</v>
      </c>
      <c r="H70" s="257">
        <v>0</v>
      </c>
      <c r="I70" s="257">
        <v>0</v>
      </c>
      <c r="J70" s="257">
        <v>0</v>
      </c>
      <c r="K70" s="257">
        <v>0</v>
      </c>
      <c r="L70" s="15">
        <v>1</v>
      </c>
      <c r="M70" s="215">
        <f t="shared" si="0"/>
        <v>2</v>
      </c>
      <c r="N70" s="257">
        <v>1</v>
      </c>
      <c r="O70" s="257">
        <v>0</v>
      </c>
      <c r="P70" s="257">
        <v>0</v>
      </c>
      <c r="Q70" s="257">
        <v>37</v>
      </c>
      <c r="R70" s="257">
        <v>11</v>
      </c>
      <c r="S70" s="257">
        <v>0</v>
      </c>
      <c r="T70" s="257">
        <v>3</v>
      </c>
      <c r="U70" s="257">
        <v>0</v>
      </c>
      <c r="V70" s="257">
        <v>0</v>
      </c>
      <c r="W70" s="257">
        <v>1</v>
      </c>
      <c r="X70" s="257">
        <v>0</v>
      </c>
      <c r="Y70" s="15">
        <v>1</v>
      </c>
      <c r="Z70" s="12">
        <f t="shared" si="1"/>
        <v>3</v>
      </c>
      <c r="AA70" s="259">
        <v>1</v>
      </c>
      <c r="AB70" s="257">
        <v>1</v>
      </c>
      <c r="AC70" s="257">
        <v>1</v>
      </c>
      <c r="AD70" s="15">
        <v>0</v>
      </c>
      <c r="AE70" s="16">
        <v>2</v>
      </c>
      <c r="AF70" s="257">
        <v>0</v>
      </c>
      <c r="AG70" s="257">
        <v>0</v>
      </c>
      <c r="AH70" s="252">
        <v>0</v>
      </c>
      <c r="AI70" s="17">
        <f t="shared" si="4"/>
        <v>2</v>
      </c>
      <c r="AJ70" s="12">
        <f t="shared" si="2"/>
        <v>2</v>
      </c>
      <c r="AK70" s="259">
        <v>2</v>
      </c>
      <c r="AL70" s="257">
        <v>0</v>
      </c>
      <c r="AM70" s="78">
        <v>0</v>
      </c>
      <c r="AN70" s="14">
        <v>1</v>
      </c>
      <c r="AO70" s="15">
        <v>1</v>
      </c>
    </row>
    <row r="71" spans="1:41" ht="30.75" thickBot="1">
      <c r="A71" s="18">
        <v>520088</v>
      </c>
      <c r="B71" s="219">
        <v>62</v>
      </c>
      <c r="C71" s="19" t="s">
        <v>109</v>
      </c>
      <c r="D71" s="22">
        <f t="shared" si="3"/>
        <v>67</v>
      </c>
      <c r="E71" s="259">
        <v>58</v>
      </c>
      <c r="F71" s="257">
        <v>3</v>
      </c>
      <c r="G71" s="257">
        <v>3</v>
      </c>
      <c r="H71" s="257">
        <v>0</v>
      </c>
      <c r="I71" s="257">
        <v>0</v>
      </c>
      <c r="J71" s="257">
        <v>0</v>
      </c>
      <c r="K71" s="257">
        <v>5</v>
      </c>
      <c r="L71" s="15">
        <v>4</v>
      </c>
      <c r="M71" s="222">
        <f t="shared" si="0"/>
        <v>38</v>
      </c>
      <c r="N71" s="257">
        <v>37</v>
      </c>
      <c r="O71" s="257">
        <v>1</v>
      </c>
      <c r="P71" s="257">
        <v>0</v>
      </c>
      <c r="Q71" s="257">
        <v>2</v>
      </c>
      <c r="R71" s="257">
        <v>1</v>
      </c>
      <c r="S71" s="257">
        <v>0</v>
      </c>
      <c r="T71" s="257">
        <v>5</v>
      </c>
      <c r="U71" s="257">
        <v>1</v>
      </c>
      <c r="V71" s="257">
        <v>0</v>
      </c>
      <c r="W71" s="257">
        <v>4</v>
      </c>
      <c r="X71" s="257">
        <v>0</v>
      </c>
      <c r="Y71" s="15">
        <v>1</v>
      </c>
      <c r="Z71" s="22">
        <f t="shared" si="1"/>
        <v>7</v>
      </c>
      <c r="AA71" s="259">
        <v>5</v>
      </c>
      <c r="AB71" s="257">
        <v>1</v>
      </c>
      <c r="AC71" s="257">
        <v>1</v>
      </c>
      <c r="AD71" s="15">
        <v>0</v>
      </c>
      <c r="AE71" s="16">
        <v>7</v>
      </c>
      <c r="AF71" s="257">
        <v>0</v>
      </c>
      <c r="AG71" s="257">
        <v>1</v>
      </c>
      <c r="AH71" s="252">
        <v>0</v>
      </c>
      <c r="AI71" s="28">
        <f t="shared" si="4"/>
        <v>7</v>
      </c>
      <c r="AJ71" s="22">
        <f t="shared" si="2"/>
        <v>2</v>
      </c>
      <c r="AK71" s="259">
        <v>2</v>
      </c>
      <c r="AL71" s="257">
        <v>1</v>
      </c>
      <c r="AM71" s="78">
        <v>0</v>
      </c>
      <c r="AN71" s="14">
        <v>11</v>
      </c>
      <c r="AO71" s="15">
        <v>1</v>
      </c>
    </row>
    <row r="72" spans="1:41" ht="29.25" thickBot="1">
      <c r="A72" s="138" t="s">
        <v>342</v>
      </c>
      <c r="B72" s="139"/>
      <c r="C72" s="130" t="s">
        <v>343</v>
      </c>
      <c r="D72" s="131">
        <f>SUM(D8:D71)-D14-D44</f>
        <v>15586</v>
      </c>
      <c r="E72" s="132">
        <f t="shared" ref="E72:AO72" si="8">SUM(E8:E71)-E14-E44</f>
        <v>14016</v>
      </c>
      <c r="F72" s="133">
        <f t="shared" si="8"/>
        <v>3141</v>
      </c>
      <c r="G72" s="133">
        <f t="shared" si="8"/>
        <v>987</v>
      </c>
      <c r="H72" s="133">
        <f t="shared" si="8"/>
        <v>0</v>
      </c>
      <c r="I72" s="133">
        <f t="shared" si="8"/>
        <v>0</v>
      </c>
      <c r="J72" s="133">
        <f t="shared" si="8"/>
        <v>0</v>
      </c>
      <c r="K72" s="133">
        <f t="shared" si="8"/>
        <v>215</v>
      </c>
      <c r="L72" s="134">
        <f t="shared" si="8"/>
        <v>1355</v>
      </c>
      <c r="M72" s="135">
        <f t="shared" si="8"/>
        <v>9873</v>
      </c>
      <c r="N72" s="133">
        <f t="shared" si="8"/>
        <v>8701</v>
      </c>
      <c r="O72" s="133">
        <f t="shared" si="8"/>
        <v>250</v>
      </c>
      <c r="P72" s="133">
        <f t="shared" si="8"/>
        <v>37</v>
      </c>
      <c r="Q72" s="133">
        <f t="shared" si="8"/>
        <v>1568</v>
      </c>
      <c r="R72" s="133">
        <f t="shared" si="8"/>
        <v>606</v>
      </c>
      <c r="S72" s="133">
        <f t="shared" si="8"/>
        <v>0</v>
      </c>
      <c r="T72" s="133">
        <f t="shared" si="8"/>
        <v>93</v>
      </c>
      <c r="U72" s="133">
        <f t="shared" si="8"/>
        <v>303</v>
      </c>
      <c r="V72" s="133">
        <f t="shared" si="8"/>
        <v>0</v>
      </c>
      <c r="W72" s="133">
        <f t="shared" si="8"/>
        <v>824</v>
      </c>
      <c r="X72" s="133">
        <f t="shared" si="8"/>
        <v>3</v>
      </c>
      <c r="Y72" s="134">
        <f t="shared" si="8"/>
        <v>1169</v>
      </c>
      <c r="Z72" s="131">
        <f t="shared" si="8"/>
        <v>4128</v>
      </c>
      <c r="AA72" s="132">
        <f t="shared" si="8"/>
        <v>2155</v>
      </c>
      <c r="AB72" s="133">
        <f t="shared" si="8"/>
        <v>92</v>
      </c>
      <c r="AC72" s="133">
        <f t="shared" si="8"/>
        <v>1282</v>
      </c>
      <c r="AD72" s="134">
        <f t="shared" si="8"/>
        <v>599</v>
      </c>
      <c r="AE72" s="135">
        <f t="shared" si="8"/>
        <v>1161</v>
      </c>
      <c r="AF72" s="133">
        <f t="shared" si="8"/>
        <v>3</v>
      </c>
      <c r="AG72" s="133">
        <f t="shared" si="8"/>
        <v>55</v>
      </c>
      <c r="AH72" s="133">
        <f t="shared" si="8"/>
        <v>21</v>
      </c>
      <c r="AI72" s="136">
        <f t="shared" si="8"/>
        <v>1182</v>
      </c>
      <c r="AJ72" s="131">
        <f t="shared" si="8"/>
        <v>392</v>
      </c>
      <c r="AK72" s="132">
        <f t="shared" si="8"/>
        <v>392</v>
      </c>
      <c r="AL72" s="133">
        <f t="shared" si="8"/>
        <v>17</v>
      </c>
      <c r="AM72" s="137">
        <f t="shared" si="8"/>
        <v>0</v>
      </c>
      <c r="AN72" s="135">
        <f t="shared" si="8"/>
        <v>2261</v>
      </c>
      <c r="AO72" s="134">
        <f t="shared" si="8"/>
        <v>45</v>
      </c>
    </row>
    <row r="73" spans="1:41" ht="45">
      <c r="A73" s="18">
        <v>520090</v>
      </c>
      <c r="B73" s="219">
        <v>63</v>
      </c>
      <c r="C73" s="19" t="s">
        <v>110</v>
      </c>
      <c r="D73" s="21">
        <f t="shared" ref="D73:D136" si="9">E73+H73+J73+K73+L73</f>
        <v>0</v>
      </c>
      <c r="E73" s="259">
        <v>0</v>
      </c>
      <c r="F73" s="257">
        <v>0</v>
      </c>
      <c r="G73" s="257">
        <v>0</v>
      </c>
      <c r="H73" s="257">
        <v>0</v>
      </c>
      <c r="I73" s="257">
        <v>0</v>
      </c>
      <c r="J73" s="257">
        <v>0</v>
      </c>
      <c r="K73" s="257">
        <v>0</v>
      </c>
      <c r="L73" s="15">
        <v>0</v>
      </c>
      <c r="M73" s="14">
        <f t="shared" ref="M73:M136" si="10">N73+X73+Y73</f>
        <v>0</v>
      </c>
      <c r="N73" s="257">
        <v>0</v>
      </c>
      <c r="O73" s="257">
        <v>0</v>
      </c>
      <c r="P73" s="257">
        <v>0</v>
      </c>
      <c r="Q73" s="257">
        <v>0</v>
      </c>
      <c r="R73" s="257">
        <v>0</v>
      </c>
      <c r="S73" s="257">
        <v>0</v>
      </c>
      <c r="T73" s="257">
        <v>0</v>
      </c>
      <c r="U73" s="257">
        <v>0</v>
      </c>
      <c r="V73" s="257">
        <v>0</v>
      </c>
      <c r="W73" s="257">
        <v>0</v>
      </c>
      <c r="X73" s="257">
        <v>0</v>
      </c>
      <c r="Y73" s="15">
        <v>0</v>
      </c>
      <c r="Z73" s="21">
        <f t="shared" ref="Z73:Z136" si="11">AA73+AB73+AC73+AD73</f>
        <v>102</v>
      </c>
      <c r="AA73" s="259">
        <v>0</v>
      </c>
      <c r="AB73" s="257">
        <v>0</v>
      </c>
      <c r="AC73" s="257">
        <v>102</v>
      </c>
      <c r="AD73" s="15">
        <v>0</v>
      </c>
      <c r="AE73" s="16">
        <v>183</v>
      </c>
      <c r="AF73" s="257">
        <v>0</v>
      </c>
      <c r="AG73" s="257">
        <v>0</v>
      </c>
      <c r="AH73" s="252">
        <v>0</v>
      </c>
      <c r="AI73" s="17">
        <f t="shared" si="4"/>
        <v>183</v>
      </c>
      <c r="AJ73" s="21">
        <f t="shared" ref="AJ73:AJ136" si="12">AK73+AM73</f>
        <v>25</v>
      </c>
      <c r="AK73" s="221">
        <v>25</v>
      </c>
      <c r="AL73" s="220">
        <v>7</v>
      </c>
      <c r="AM73" s="78">
        <v>0</v>
      </c>
      <c r="AN73" s="14">
        <v>0</v>
      </c>
      <c r="AO73" s="15">
        <v>0</v>
      </c>
    </row>
    <row r="74" spans="1:41" ht="45">
      <c r="A74" s="18">
        <v>520091</v>
      </c>
      <c r="B74" s="219">
        <v>64</v>
      </c>
      <c r="C74" s="19" t="s">
        <v>111</v>
      </c>
      <c r="D74" s="12">
        <f t="shared" si="9"/>
        <v>1760</v>
      </c>
      <c r="E74" s="259">
        <v>1760</v>
      </c>
      <c r="F74" s="257">
        <v>70</v>
      </c>
      <c r="G74" s="257">
        <v>189</v>
      </c>
      <c r="H74" s="257">
        <v>0</v>
      </c>
      <c r="I74" s="257">
        <v>0</v>
      </c>
      <c r="J74" s="257">
        <v>0</v>
      </c>
      <c r="K74" s="257">
        <v>0</v>
      </c>
      <c r="L74" s="15">
        <v>0</v>
      </c>
      <c r="M74" s="215">
        <f t="shared" si="10"/>
        <v>937</v>
      </c>
      <c r="N74" s="257">
        <v>937</v>
      </c>
      <c r="O74" s="257">
        <v>0</v>
      </c>
      <c r="P74" s="257">
        <v>0</v>
      </c>
      <c r="Q74" s="257">
        <v>118</v>
      </c>
      <c r="R74" s="257">
        <v>36</v>
      </c>
      <c r="S74" s="257">
        <v>0</v>
      </c>
      <c r="T74" s="257">
        <v>12</v>
      </c>
      <c r="U74" s="257">
        <v>0</v>
      </c>
      <c r="V74" s="257">
        <v>0</v>
      </c>
      <c r="W74" s="257">
        <v>160</v>
      </c>
      <c r="X74" s="257">
        <v>0</v>
      </c>
      <c r="Y74" s="15">
        <v>0</v>
      </c>
      <c r="Z74" s="12">
        <f t="shared" si="11"/>
        <v>462</v>
      </c>
      <c r="AA74" s="259">
        <v>462</v>
      </c>
      <c r="AB74" s="257">
        <v>0</v>
      </c>
      <c r="AC74" s="257">
        <v>0</v>
      </c>
      <c r="AD74" s="15">
        <v>0</v>
      </c>
      <c r="AE74" s="16">
        <v>0</v>
      </c>
      <c r="AF74" s="257">
        <v>0</v>
      </c>
      <c r="AG74" s="257">
        <v>0</v>
      </c>
      <c r="AH74" s="252">
        <v>0</v>
      </c>
      <c r="AI74" s="17">
        <f t="shared" ref="AI74:AI137" si="13">AE74+AH74</f>
        <v>0</v>
      </c>
      <c r="AJ74" s="12">
        <f t="shared" si="12"/>
        <v>49</v>
      </c>
      <c r="AK74" s="221">
        <v>49</v>
      </c>
      <c r="AL74" s="220">
        <v>0</v>
      </c>
      <c r="AM74" s="78">
        <v>0</v>
      </c>
      <c r="AN74" s="14">
        <v>0</v>
      </c>
      <c r="AO74" s="15">
        <v>0</v>
      </c>
    </row>
    <row r="75" spans="1:41" ht="45">
      <c r="A75" s="18">
        <v>520092</v>
      </c>
      <c r="B75" s="219">
        <v>65</v>
      </c>
      <c r="C75" s="19" t="s">
        <v>112</v>
      </c>
      <c r="D75" s="12">
        <f t="shared" si="9"/>
        <v>5412</v>
      </c>
      <c r="E75" s="259">
        <v>5412</v>
      </c>
      <c r="F75" s="257">
        <v>1780</v>
      </c>
      <c r="G75" s="257">
        <v>20</v>
      </c>
      <c r="H75" s="257">
        <v>0</v>
      </c>
      <c r="I75" s="257">
        <v>0</v>
      </c>
      <c r="J75" s="257">
        <v>0</v>
      </c>
      <c r="K75" s="257">
        <v>0</v>
      </c>
      <c r="L75" s="15">
        <v>0</v>
      </c>
      <c r="M75" s="215">
        <f t="shared" si="10"/>
        <v>3273</v>
      </c>
      <c r="N75" s="257">
        <v>3273</v>
      </c>
      <c r="O75" s="257">
        <v>0</v>
      </c>
      <c r="P75" s="257">
        <v>0</v>
      </c>
      <c r="Q75" s="257">
        <v>85</v>
      </c>
      <c r="R75" s="257">
        <v>35</v>
      </c>
      <c r="S75" s="257">
        <v>0</v>
      </c>
      <c r="T75" s="257">
        <v>0</v>
      </c>
      <c r="U75" s="257">
        <v>0</v>
      </c>
      <c r="V75" s="257">
        <v>0</v>
      </c>
      <c r="W75" s="257">
        <v>236</v>
      </c>
      <c r="X75" s="257">
        <v>0</v>
      </c>
      <c r="Y75" s="15">
        <v>0</v>
      </c>
      <c r="Z75" s="12">
        <f t="shared" si="11"/>
        <v>867</v>
      </c>
      <c r="AA75" s="259">
        <v>837</v>
      </c>
      <c r="AB75" s="257">
        <v>0</v>
      </c>
      <c r="AC75" s="257">
        <v>30</v>
      </c>
      <c r="AD75" s="15">
        <v>0</v>
      </c>
      <c r="AE75" s="16">
        <v>75</v>
      </c>
      <c r="AF75" s="257">
        <v>0</v>
      </c>
      <c r="AG75" s="257">
        <v>0</v>
      </c>
      <c r="AH75" s="252">
        <v>0</v>
      </c>
      <c r="AI75" s="17">
        <f t="shared" si="13"/>
        <v>75</v>
      </c>
      <c r="AJ75" s="12">
        <f t="shared" si="12"/>
        <v>55</v>
      </c>
      <c r="AK75" s="221">
        <v>55</v>
      </c>
      <c r="AL75" s="220">
        <v>0</v>
      </c>
      <c r="AM75" s="78">
        <v>0</v>
      </c>
      <c r="AN75" s="14">
        <v>0</v>
      </c>
      <c r="AO75" s="15">
        <v>0</v>
      </c>
    </row>
    <row r="76" spans="1:41" ht="45">
      <c r="A76" s="18">
        <v>520093</v>
      </c>
      <c r="B76" s="219">
        <v>66</v>
      </c>
      <c r="C76" s="19" t="s">
        <v>113</v>
      </c>
      <c r="D76" s="12">
        <f t="shared" si="9"/>
        <v>6538</v>
      </c>
      <c r="E76" s="259">
        <v>6383</v>
      </c>
      <c r="F76" s="257">
        <v>553</v>
      </c>
      <c r="G76" s="257">
        <v>1157</v>
      </c>
      <c r="H76" s="257">
        <v>0</v>
      </c>
      <c r="I76" s="257">
        <v>0</v>
      </c>
      <c r="J76" s="257">
        <v>0</v>
      </c>
      <c r="K76" s="257">
        <v>0</v>
      </c>
      <c r="L76" s="15">
        <v>155</v>
      </c>
      <c r="M76" s="215">
        <f t="shared" si="10"/>
        <v>8909</v>
      </c>
      <c r="N76" s="257">
        <v>8491</v>
      </c>
      <c r="O76" s="257">
        <v>0</v>
      </c>
      <c r="P76" s="257">
        <v>0</v>
      </c>
      <c r="Q76" s="257">
        <v>69</v>
      </c>
      <c r="R76" s="257">
        <v>47</v>
      </c>
      <c r="S76" s="257">
        <v>0</v>
      </c>
      <c r="T76" s="257">
        <v>0</v>
      </c>
      <c r="U76" s="257">
        <v>0</v>
      </c>
      <c r="V76" s="257">
        <v>0</v>
      </c>
      <c r="W76" s="257">
        <v>605</v>
      </c>
      <c r="X76" s="257">
        <v>0</v>
      </c>
      <c r="Y76" s="15">
        <v>418</v>
      </c>
      <c r="Z76" s="12">
        <f t="shared" si="11"/>
        <v>1626</v>
      </c>
      <c r="AA76" s="259">
        <v>1083</v>
      </c>
      <c r="AB76" s="257">
        <v>1</v>
      </c>
      <c r="AC76" s="257">
        <v>0</v>
      </c>
      <c r="AD76" s="15">
        <v>542</v>
      </c>
      <c r="AE76" s="16">
        <v>0</v>
      </c>
      <c r="AF76" s="257">
        <v>0</v>
      </c>
      <c r="AG76" s="257">
        <v>0</v>
      </c>
      <c r="AH76" s="252">
        <v>0</v>
      </c>
      <c r="AI76" s="17">
        <f t="shared" si="13"/>
        <v>0</v>
      </c>
      <c r="AJ76" s="12">
        <f t="shared" si="12"/>
        <v>242</v>
      </c>
      <c r="AK76" s="221">
        <v>242</v>
      </c>
      <c r="AL76" s="220">
        <v>0</v>
      </c>
      <c r="AM76" s="78">
        <v>0</v>
      </c>
      <c r="AN76" s="14">
        <v>0</v>
      </c>
      <c r="AO76" s="15">
        <v>0</v>
      </c>
    </row>
    <row r="77" spans="1:41" ht="45">
      <c r="A77" s="18">
        <v>520094</v>
      </c>
      <c r="B77" s="219">
        <v>67</v>
      </c>
      <c r="C77" s="30" t="s">
        <v>114</v>
      </c>
      <c r="D77" s="12">
        <f t="shared" si="9"/>
        <v>6868</v>
      </c>
      <c r="E77" s="259">
        <v>6215</v>
      </c>
      <c r="F77" s="257">
        <v>742</v>
      </c>
      <c r="G77" s="257">
        <v>540</v>
      </c>
      <c r="H77" s="257">
        <v>102</v>
      </c>
      <c r="I77" s="257">
        <v>0</v>
      </c>
      <c r="J77" s="257">
        <v>0</v>
      </c>
      <c r="K77" s="257">
        <v>397</v>
      </c>
      <c r="L77" s="15">
        <v>154</v>
      </c>
      <c r="M77" s="215">
        <f t="shared" si="10"/>
        <v>4487</v>
      </c>
      <c r="N77" s="257">
        <v>4205</v>
      </c>
      <c r="O77" s="257">
        <v>71</v>
      </c>
      <c r="P77" s="257">
        <v>0</v>
      </c>
      <c r="Q77" s="257">
        <v>156</v>
      </c>
      <c r="R77" s="257">
        <v>106</v>
      </c>
      <c r="S77" s="257">
        <v>0</v>
      </c>
      <c r="T77" s="257">
        <v>0</v>
      </c>
      <c r="U77" s="257">
        <v>13</v>
      </c>
      <c r="V77" s="257">
        <v>0</v>
      </c>
      <c r="W77" s="257">
        <v>382</v>
      </c>
      <c r="X77" s="257">
        <v>0</v>
      </c>
      <c r="Y77" s="15">
        <v>282</v>
      </c>
      <c r="Z77" s="12">
        <f t="shared" si="11"/>
        <v>1312</v>
      </c>
      <c r="AA77" s="259">
        <v>414</v>
      </c>
      <c r="AB77" s="257">
        <v>2</v>
      </c>
      <c r="AC77" s="257">
        <v>896</v>
      </c>
      <c r="AD77" s="15">
        <v>0</v>
      </c>
      <c r="AE77" s="16">
        <v>550</v>
      </c>
      <c r="AF77" s="257">
        <v>1</v>
      </c>
      <c r="AG77" s="257">
        <v>0</v>
      </c>
      <c r="AH77" s="252">
        <v>46</v>
      </c>
      <c r="AI77" s="17">
        <f t="shared" si="13"/>
        <v>596</v>
      </c>
      <c r="AJ77" s="12">
        <f t="shared" si="12"/>
        <v>103</v>
      </c>
      <c r="AK77" s="221">
        <v>103</v>
      </c>
      <c r="AL77" s="220">
        <v>0</v>
      </c>
      <c r="AM77" s="78">
        <v>0</v>
      </c>
      <c r="AN77" s="14">
        <v>0</v>
      </c>
      <c r="AO77" s="15">
        <v>0</v>
      </c>
    </row>
    <row r="78" spans="1:41" ht="45">
      <c r="A78" s="18">
        <v>520100</v>
      </c>
      <c r="B78" s="219">
        <v>68</v>
      </c>
      <c r="C78" s="19" t="s">
        <v>115</v>
      </c>
      <c r="D78" s="12">
        <f t="shared" si="9"/>
        <v>0</v>
      </c>
      <c r="E78" s="259">
        <v>0</v>
      </c>
      <c r="F78" s="257">
        <v>0</v>
      </c>
      <c r="G78" s="257">
        <v>0</v>
      </c>
      <c r="H78" s="257">
        <v>0</v>
      </c>
      <c r="I78" s="257">
        <v>0</v>
      </c>
      <c r="J78" s="257">
        <v>0</v>
      </c>
      <c r="K78" s="257">
        <v>0</v>
      </c>
      <c r="L78" s="15">
        <v>0</v>
      </c>
      <c r="M78" s="215">
        <f t="shared" si="10"/>
        <v>0</v>
      </c>
      <c r="N78" s="257">
        <v>0</v>
      </c>
      <c r="O78" s="257">
        <v>83</v>
      </c>
      <c r="P78" s="257">
        <v>23</v>
      </c>
      <c r="Q78" s="257">
        <v>0</v>
      </c>
      <c r="R78" s="257">
        <v>0</v>
      </c>
      <c r="S78" s="257">
        <v>0</v>
      </c>
      <c r="T78" s="257">
        <v>0</v>
      </c>
      <c r="U78" s="257">
        <v>0</v>
      </c>
      <c r="V78" s="257">
        <v>0</v>
      </c>
      <c r="W78" s="257">
        <v>0</v>
      </c>
      <c r="X78" s="257">
        <v>0</v>
      </c>
      <c r="Y78" s="15">
        <v>0</v>
      </c>
      <c r="Z78" s="12">
        <f t="shared" si="11"/>
        <v>381</v>
      </c>
      <c r="AA78" s="259">
        <v>0</v>
      </c>
      <c r="AB78" s="257">
        <v>0</v>
      </c>
      <c r="AC78" s="257">
        <v>381</v>
      </c>
      <c r="AD78" s="15">
        <v>0</v>
      </c>
      <c r="AE78" s="16">
        <v>600</v>
      </c>
      <c r="AF78" s="257">
        <v>31</v>
      </c>
      <c r="AG78" s="257">
        <v>0</v>
      </c>
      <c r="AH78" s="252">
        <v>16</v>
      </c>
      <c r="AI78" s="17">
        <f t="shared" si="13"/>
        <v>616</v>
      </c>
      <c r="AJ78" s="12">
        <f t="shared" si="12"/>
        <v>124</v>
      </c>
      <c r="AK78" s="221">
        <v>124</v>
      </c>
      <c r="AL78" s="220">
        <v>0</v>
      </c>
      <c r="AM78" s="78">
        <v>0</v>
      </c>
      <c r="AN78" s="14">
        <v>0</v>
      </c>
      <c r="AO78" s="15">
        <v>0</v>
      </c>
    </row>
    <row r="79" spans="1:41" ht="45">
      <c r="A79" s="18">
        <v>520101</v>
      </c>
      <c r="B79" s="219">
        <v>69</v>
      </c>
      <c r="C79" s="19" t="s">
        <v>116</v>
      </c>
      <c r="D79" s="12">
        <f t="shared" si="9"/>
        <v>3753</v>
      </c>
      <c r="E79" s="259">
        <v>3562</v>
      </c>
      <c r="F79" s="257">
        <v>130</v>
      </c>
      <c r="G79" s="257">
        <v>299</v>
      </c>
      <c r="H79" s="257">
        <v>191</v>
      </c>
      <c r="I79" s="257">
        <v>0</v>
      </c>
      <c r="J79" s="257">
        <v>0</v>
      </c>
      <c r="K79" s="257">
        <v>0</v>
      </c>
      <c r="L79" s="15">
        <v>0</v>
      </c>
      <c r="M79" s="215">
        <f t="shared" si="10"/>
        <v>1503</v>
      </c>
      <c r="N79" s="257">
        <v>1503</v>
      </c>
      <c r="O79" s="257">
        <v>0</v>
      </c>
      <c r="P79" s="257">
        <v>0</v>
      </c>
      <c r="Q79" s="257">
        <v>196</v>
      </c>
      <c r="R79" s="257">
        <v>73</v>
      </c>
      <c r="S79" s="257">
        <v>0</v>
      </c>
      <c r="T79" s="257">
        <v>0</v>
      </c>
      <c r="U79" s="257">
        <v>31</v>
      </c>
      <c r="V79" s="257">
        <v>0</v>
      </c>
      <c r="W79" s="257">
        <v>191</v>
      </c>
      <c r="X79" s="257">
        <v>0</v>
      </c>
      <c r="Y79" s="15">
        <v>0</v>
      </c>
      <c r="Z79" s="12">
        <f t="shared" si="11"/>
        <v>701</v>
      </c>
      <c r="AA79" s="259">
        <v>701</v>
      </c>
      <c r="AB79" s="257">
        <v>0</v>
      </c>
      <c r="AC79" s="257">
        <v>0</v>
      </c>
      <c r="AD79" s="15">
        <v>0</v>
      </c>
      <c r="AE79" s="16">
        <v>0</v>
      </c>
      <c r="AF79" s="257">
        <v>0</v>
      </c>
      <c r="AG79" s="257">
        <v>0</v>
      </c>
      <c r="AH79" s="252">
        <v>0</v>
      </c>
      <c r="AI79" s="17">
        <f t="shared" si="13"/>
        <v>0</v>
      </c>
      <c r="AJ79" s="12">
        <f t="shared" si="12"/>
        <v>216</v>
      </c>
      <c r="AK79" s="221">
        <v>216</v>
      </c>
      <c r="AL79" s="220">
        <v>0</v>
      </c>
      <c r="AM79" s="78">
        <v>0</v>
      </c>
      <c r="AN79" s="14">
        <v>0</v>
      </c>
      <c r="AO79" s="15">
        <v>0</v>
      </c>
    </row>
    <row r="80" spans="1:41" ht="45">
      <c r="A80" s="18">
        <v>520106</v>
      </c>
      <c r="B80" s="219">
        <v>70</v>
      </c>
      <c r="C80" s="19" t="s">
        <v>117</v>
      </c>
      <c r="D80" s="12">
        <f t="shared" si="9"/>
        <v>2909</v>
      </c>
      <c r="E80" s="259">
        <v>2845</v>
      </c>
      <c r="F80" s="257">
        <v>0</v>
      </c>
      <c r="G80" s="257">
        <v>0</v>
      </c>
      <c r="H80" s="257">
        <v>0</v>
      </c>
      <c r="I80" s="257">
        <v>0</v>
      </c>
      <c r="J80" s="257">
        <v>0</v>
      </c>
      <c r="K80" s="257">
        <v>0</v>
      </c>
      <c r="L80" s="15">
        <v>64</v>
      </c>
      <c r="M80" s="215">
        <f t="shared" si="10"/>
        <v>626</v>
      </c>
      <c r="N80" s="257">
        <v>625</v>
      </c>
      <c r="O80" s="257">
        <v>0</v>
      </c>
      <c r="P80" s="257">
        <v>0</v>
      </c>
      <c r="Q80" s="257">
        <v>0</v>
      </c>
      <c r="R80" s="257">
        <v>0</v>
      </c>
      <c r="S80" s="257">
        <v>0</v>
      </c>
      <c r="T80" s="257">
        <v>0</v>
      </c>
      <c r="U80" s="257">
        <v>0</v>
      </c>
      <c r="V80" s="257">
        <v>0</v>
      </c>
      <c r="W80" s="257">
        <v>0</v>
      </c>
      <c r="X80" s="257">
        <v>0</v>
      </c>
      <c r="Y80" s="15">
        <v>1</v>
      </c>
      <c r="Z80" s="12">
        <f t="shared" si="11"/>
        <v>1</v>
      </c>
      <c r="AA80" s="259">
        <v>0</v>
      </c>
      <c r="AB80" s="257">
        <v>1</v>
      </c>
      <c r="AC80" s="257">
        <v>0</v>
      </c>
      <c r="AD80" s="15">
        <v>0</v>
      </c>
      <c r="AE80" s="16">
        <v>0</v>
      </c>
      <c r="AF80" s="257">
        <v>0</v>
      </c>
      <c r="AG80" s="257">
        <v>0</v>
      </c>
      <c r="AH80" s="252">
        <v>0</v>
      </c>
      <c r="AI80" s="17">
        <f t="shared" si="13"/>
        <v>0</v>
      </c>
      <c r="AJ80" s="12">
        <f t="shared" si="12"/>
        <v>35</v>
      </c>
      <c r="AK80" s="221">
        <v>35</v>
      </c>
      <c r="AL80" s="220">
        <v>0</v>
      </c>
      <c r="AM80" s="78">
        <v>0</v>
      </c>
      <c r="AN80" s="14">
        <v>0</v>
      </c>
      <c r="AO80" s="15">
        <v>0</v>
      </c>
    </row>
    <row r="81" spans="1:41" ht="45">
      <c r="A81" s="18">
        <v>520102</v>
      </c>
      <c r="B81" s="219">
        <v>71</v>
      </c>
      <c r="C81" s="19" t="s">
        <v>118</v>
      </c>
      <c r="D81" s="12">
        <f t="shared" si="9"/>
        <v>2252</v>
      </c>
      <c r="E81" s="259">
        <v>1362</v>
      </c>
      <c r="F81" s="257">
        <v>214</v>
      </c>
      <c r="G81" s="257">
        <v>215</v>
      </c>
      <c r="H81" s="257">
        <v>0</v>
      </c>
      <c r="I81" s="257">
        <v>0</v>
      </c>
      <c r="J81" s="257">
        <v>0</v>
      </c>
      <c r="K81" s="257">
        <v>760</v>
      </c>
      <c r="L81" s="15">
        <v>130</v>
      </c>
      <c r="M81" s="215">
        <f t="shared" si="10"/>
        <v>1121</v>
      </c>
      <c r="N81" s="257">
        <v>1023</v>
      </c>
      <c r="O81" s="257">
        <v>14</v>
      </c>
      <c r="P81" s="257">
        <v>0</v>
      </c>
      <c r="Q81" s="257">
        <v>48</v>
      </c>
      <c r="R81" s="257">
        <v>16</v>
      </c>
      <c r="S81" s="257">
        <v>0</v>
      </c>
      <c r="T81" s="257">
        <v>0</v>
      </c>
      <c r="U81" s="257">
        <v>1</v>
      </c>
      <c r="V81" s="257">
        <v>0</v>
      </c>
      <c r="W81" s="257">
        <v>83</v>
      </c>
      <c r="X81" s="257">
        <v>0</v>
      </c>
      <c r="Y81" s="15">
        <v>98</v>
      </c>
      <c r="Z81" s="12">
        <f t="shared" si="11"/>
        <v>671</v>
      </c>
      <c r="AA81" s="259">
        <v>113</v>
      </c>
      <c r="AB81" s="257">
        <v>2</v>
      </c>
      <c r="AC81" s="257">
        <v>556</v>
      </c>
      <c r="AD81" s="15">
        <v>0</v>
      </c>
      <c r="AE81" s="16">
        <v>204</v>
      </c>
      <c r="AF81" s="257">
        <v>4</v>
      </c>
      <c r="AG81" s="257">
        <v>4</v>
      </c>
      <c r="AH81" s="252">
        <v>6</v>
      </c>
      <c r="AI81" s="17">
        <f t="shared" si="13"/>
        <v>210</v>
      </c>
      <c r="AJ81" s="12">
        <f t="shared" si="12"/>
        <v>15</v>
      </c>
      <c r="AK81" s="221">
        <v>15</v>
      </c>
      <c r="AL81" s="220">
        <v>0</v>
      </c>
      <c r="AM81" s="78">
        <v>0</v>
      </c>
      <c r="AN81" s="14">
        <v>0</v>
      </c>
      <c r="AO81" s="15">
        <v>0</v>
      </c>
    </row>
    <row r="82" spans="1:41" ht="45">
      <c r="A82" s="18">
        <v>520104</v>
      </c>
      <c r="B82" s="219">
        <v>72</v>
      </c>
      <c r="C82" s="19" t="s">
        <v>119</v>
      </c>
      <c r="D82" s="12">
        <f t="shared" si="9"/>
        <v>4003</v>
      </c>
      <c r="E82" s="259">
        <v>4003</v>
      </c>
      <c r="F82" s="257">
        <v>1485</v>
      </c>
      <c r="G82" s="257">
        <v>2</v>
      </c>
      <c r="H82" s="257">
        <v>0</v>
      </c>
      <c r="I82" s="257">
        <v>0</v>
      </c>
      <c r="J82" s="257">
        <v>0</v>
      </c>
      <c r="K82" s="257">
        <v>0</v>
      </c>
      <c r="L82" s="15">
        <v>0</v>
      </c>
      <c r="M82" s="215">
        <f t="shared" si="10"/>
        <v>1516</v>
      </c>
      <c r="N82" s="257">
        <v>1516</v>
      </c>
      <c r="O82" s="257">
        <v>0</v>
      </c>
      <c r="P82" s="257">
        <v>0</v>
      </c>
      <c r="Q82" s="257">
        <v>135</v>
      </c>
      <c r="R82" s="257">
        <v>0</v>
      </c>
      <c r="S82" s="257">
        <v>0</v>
      </c>
      <c r="T82" s="257">
        <v>0</v>
      </c>
      <c r="U82" s="257">
        <v>0</v>
      </c>
      <c r="V82" s="257">
        <v>0</v>
      </c>
      <c r="W82" s="257">
        <v>128</v>
      </c>
      <c r="X82" s="257">
        <v>0</v>
      </c>
      <c r="Y82" s="15">
        <v>0</v>
      </c>
      <c r="Z82" s="12">
        <f t="shared" si="11"/>
        <v>1032</v>
      </c>
      <c r="AA82" s="259">
        <v>1032</v>
      </c>
      <c r="AB82" s="257">
        <v>0</v>
      </c>
      <c r="AC82" s="257">
        <v>0</v>
      </c>
      <c r="AD82" s="15">
        <v>0</v>
      </c>
      <c r="AE82" s="16">
        <v>0</v>
      </c>
      <c r="AF82" s="257">
        <v>0</v>
      </c>
      <c r="AG82" s="257">
        <v>0</v>
      </c>
      <c r="AH82" s="252">
        <v>0</v>
      </c>
      <c r="AI82" s="17">
        <f t="shared" si="13"/>
        <v>0</v>
      </c>
      <c r="AJ82" s="12">
        <f t="shared" si="12"/>
        <v>7</v>
      </c>
      <c r="AK82" s="221">
        <v>7</v>
      </c>
      <c r="AL82" s="220">
        <v>0</v>
      </c>
      <c r="AM82" s="78">
        <v>0</v>
      </c>
      <c r="AN82" s="14">
        <v>0</v>
      </c>
      <c r="AO82" s="15">
        <v>0</v>
      </c>
    </row>
    <row r="83" spans="1:41" ht="45">
      <c r="A83" s="18">
        <v>520105</v>
      </c>
      <c r="B83" s="219">
        <v>73</v>
      </c>
      <c r="C83" s="19" t="s">
        <v>120</v>
      </c>
      <c r="D83" s="12">
        <f t="shared" si="9"/>
        <v>2265</v>
      </c>
      <c r="E83" s="259">
        <v>1865</v>
      </c>
      <c r="F83" s="257">
        <v>143</v>
      </c>
      <c r="G83" s="257">
        <v>338</v>
      </c>
      <c r="H83" s="257">
        <v>0</v>
      </c>
      <c r="I83" s="257">
        <v>0</v>
      </c>
      <c r="J83" s="257">
        <v>0</v>
      </c>
      <c r="K83" s="257">
        <v>0</v>
      </c>
      <c r="L83" s="15">
        <v>400</v>
      </c>
      <c r="M83" s="215">
        <f t="shared" si="10"/>
        <v>2034</v>
      </c>
      <c r="N83" s="257">
        <v>1759</v>
      </c>
      <c r="O83" s="257">
        <v>0</v>
      </c>
      <c r="P83" s="257">
        <v>0</v>
      </c>
      <c r="Q83" s="257">
        <v>48</v>
      </c>
      <c r="R83" s="257">
        <v>57</v>
      </c>
      <c r="S83" s="257">
        <v>0</v>
      </c>
      <c r="T83" s="257">
        <v>0</v>
      </c>
      <c r="U83" s="257">
        <v>3</v>
      </c>
      <c r="V83" s="257">
        <v>0</v>
      </c>
      <c r="W83" s="257">
        <v>217</v>
      </c>
      <c r="X83" s="257">
        <v>0</v>
      </c>
      <c r="Y83" s="15">
        <v>275</v>
      </c>
      <c r="Z83" s="12">
        <f t="shared" si="11"/>
        <v>482</v>
      </c>
      <c r="AA83" s="259">
        <v>481</v>
      </c>
      <c r="AB83" s="257">
        <v>1</v>
      </c>
      <c r="AC83" s="257">
        <v>0</v>
      </c>
      <c r="AD83" s="15">
        <v>0</v>
      </c>
      <c r="AE83" s="16">
        <v>0</v>
      </c>
      <c r="AF83" s="257">
        <v>0</v>
      </c>
      <c r="AG83" s="257">
        <v>0</v>
      </c>
      <c r="AH83" s="252">
        <v>0</v>
      </c>
      <c r="AI83" s="17">
        <f t="shared" si="13"/>
        <v>0</v>
      </c>
      <c r="AJ83" s="12">
        <f t="shared" si="12"/>
        <v>32</v>
      </c>
      <c r="AK83" s="221">
        <v>32</v>
      </c>
      <c r="AL83" s="220">
        <v>0</v>
      </c>
      <c r="AM83" s="78">
        <v>0</v>
      </c>
      <c r="AN83" s="14">
        <v>0</v>
      </c>
      <c r="AO83" s="15">
        <v>0</v>
      </c>
    </row>
    <row r="84" spans="1:41" ht="45">
      <c r="A84" s="18">
        <v>520108</v>
      </c>
      <c r="B84" s="219">
        <v>74</v>
      </c>
      <c r="C84" s="19" t="s">
        <v>121</v>
      </c>
      <c r="D84" s="12">
        <f t="shared" si="9"/>
        <v>438</v>
      </c>
      <c r="E84" s="259">
        <v>334</v>
      </c>
      <c r="F84" s="257">
        <v>27</v>
      </c>
      <c r="G84" s="257">
        <v>63</v>
      </c>
      <c r="H84" s="257">
        <v>0</v>
      </c>
      <c r="I84" s="257">
        <v>0</v>
      </c>
      <c r="J84" s="257">
        <v>0</v>
      </c>
      <c r="K84" s="257">
        <v>0</v>
      </c>
      <c r="L84" s="15">
        <v>104</v>
      </c>
      <c r="M84" s="215">
        <f t="shared" si="10"/>
        <v>627</v>
      </c>
      <c r="N84" s="257">
        <v>519</v>
      </c>
      <c r="O84" s="257">
        <v>0</v>
      </c>
      <c r="P84" s="257">
        <v>0</v>
      </c>
      <c r="Q84" s="257">
        <v>30</v>
      </c>
      <c r="R84" s="257">
        <v>10</v>
      </c>
      <c r="S84" s="257">
        <v>0</v>
      </c>
      <c r="T84" s="257">
        <v>4</v>
      </c>
      <c r="U84" s="257">
        <v>0</v>
      </c>
      <c r="V84" s="257">
        <v>0</v>
      </c>
      <c r="W84" s="257">
        <v>36</v>
      </c>
      <c r="X84" s="257">
        <v>0</v>
      </c>
      <c r="Y84" s="15">
        <v>108</v>
      </c>
      <c r="Z84" s="12">
        <f t="shared" si="11"/>
        <v>136</v>
      </c>
      <c r="AA84" s="259">
        <v>107</v>
      </c>
      <c r="AB84" s="257">
        <v>4</v>
      </c>
      <c r="AC84" s="257">
        <v>25</v>
      </c>
      <c r="AD84" s="15">
        <v>0</v>
      </c>
      <c r="AE84" s="16">
        <v>86</v>
      </c>
      <c r="AF84" s="257">
        <v>0</v>
      </c>
      <c r="AG84" s="257">
        <v>0</v>
      </c>
      <c r="AH84" s="252">
        <v>0</v>
      </c>
      <c r="AI84" s="17">
        <f t="shared" si="13"/>
        <v>86</v>
      </c>
      <c r="AJ84" s="12">
        <f t="shared" si="12"/>
        <v>32</v>
      </c>
      <c r="AK84" s="221">
        <v>32</v>
      </c>
      <c r="AL84" s="220">
        <v>0</v>
      </c>
      <c r="AM84" s="78">
        <v>0</v>
      </c>
      <c r="AN84" s="14">
        <v>0</v>
      </c>
      <c r="AO84" s="15">
        <v>0</v>
      </c>
    </row>
    <row r="85" spans="1:41" ht="30">
      <c r="A85" s="18">
        <v>520111</v>
      </c>
      <c r="B85" s="219">
        <v>75</v>
      </c>
      <c r="C85" s="19" t="s">
        <v>122</v>
      </c>
      <c r="D85" s="12">
        <f t="shared" si="9"/>
        <v>4025</v>
      </c>
      <c r="E85" s="259">
        <v>2867</v>
      </c>
      <c r="F85" s="257">
        <v>35</v>
      </c>
      <c r="G85" s="257">
        <v>121</v>
      </c>
      <c r="H85" s="257">
        <v>601</v>
      </c>
      <c r="I85" s="257">
        <v>0</v>
      </c>
      <c r="J85" s="257">
        <v>0</v>
      </c>
      <c r="K85" s="257">
        <v>484</v>
      </c>
      <c r="L85" s="15">
        <v>73</v>
      </c>
      <c r="M85" s="215">
        <f t="shared" si="10"/>
        <v>1622</v>
      </c>
      <c r="N85" s="257">
        <v>1476</v>
      </c>
      <c r="O85" s="257">
        <v>19</v>
      </c>
      <c r="P85" s="257">
        <v>0</v>
      </c>
      <c r="Q85" s="257">
        <v>63</v>
      </c>
      <c r="R85" s="257">
        <v>27</v>
      </c>
      <c r="S85" s="257">
        <v>0</v>
      </c>
      <c r="T85" s="257">
        <v>10</v>
      </c>
      <c r="U85" s="257">
        <v>3</v>
      </c>
      <c r="V85" s="257">
        <v>0</v>
      </c>
      <c r="W85" s="257">
        <v>61</v>
      </c>
      <c r="X85" s="257">
        <v>75</v>
      </c>
      <c r="Y85" s="15">
        <v>71</v>
      </c>
      <c r="Z85" s="12">
        <f t="shared" si="11"/>
        <v>532</v>
      </c>
      <c r="AA85" s="259">
        <v>242</v>
      </c>
      <c r="AB85" s="257">
        <v>6</v>
      </c>
      <c r="AC85" s="257">
        <v>284</v>
      </c>
      <c r="AD85" s="15">
        <v>0</v>
      </c>
      <c r="AE85" s="16">
        <v>274</v>
      </c>
      <c r="AF85" s="257">
        <v>0</v>
      </c>
      <c r="AG85" s="257">
        <v>3</v>
      </c>
      <c r="AH85" s="252">
        <v>19</v>
      </c>
      <c r="AI85" s="17">
        <f t="shared" si="13"/>
        <v>293</v>
      </c>
      <c r="AJ85" s="12">
        <f t="shared" si="12"/>
        <v>222</v>
      </c>
      <c r="AK85" s="221">
        <v>222</v>
      </c>
      <c r="AL85" s="220">
        <v>15</v>
      </c>
      <c r="AM85" s="78">
        <v>0</v>
      </c>
      <c r="AN85" s="14">
        <v>0</v>
      </c>
      <c r="AO85" s="15">
        <v>0</v>
      </c>
    </row>
    <row r="86" spans="1:41" ht="45">
      <c r="A86" s="18">
        <v>520112</v>
      </c>
      <c r="B86" s="219">
        <v>76</v>
      </c>
      <c r="C86" s="19" t="s">
        <v>123</v>
      </c>
      <c r="D86" s="12">
        <f t="shared" si="9"/>
        <v>470</v>
      </c>
      <c r="E86" s="259">
        <v>431</v>
      </c>
      <c r="F86" s="257">
        <v>0</v>
      </c>
      <c r="G86" s="257">
        <v>0</v>
      </c>
      <c r="H86" s="257">
        <v>0</v>
      </c>
      <c r="I86" s="257">
        <v>0</v>
      </c>
      <c r="J86" s="257">
        <v>0</v>
      </c>
      <c r="K86" s="257">
        <v>0</v>
      </c>
      <c r="L86" s="15">
        <v>39</v>
      </c>
      <c r="M86" s="215">
        <f t="shared" si="10"/>
        <v>94</v>
      </c>
      <c r="N86" s="257">
        <v>93</v>
      </c>
      <c r="O86" s="257">
        <v>0</v>
      </c>
      <c r="P86" s="257">
        <v>0</v>
      </c>
      <c r="Q86" s="257">
        <v>0</v>
      </c>
      <c r="R86" s="257">
        <v>0</v>
      </c>
      <c r="S86" s="257">
        <v>0</v>
      </c>
      <c r="T86" s="257">
        <v>0</v>
      </c>
      <c r="U86" s="257">
        <v>0</v>
      </c>
      <c r="V86" s="257">
        <v>0</v>
      </c>
      <c r="W86" s="257">
        <v>0</v>
      </c>
      <c r="X86" s="257">
        <v>0</v>
      </c>
      <c r="Y86" s="15">
        <v>1</v>
      </c>
      <c r="Z86" s="12">
        <f t="shared" si="11"/>
        <v>51</v>
      </c>
      <c r="AA86" s="259">
        <v>0</v>
      </c>
      <c r="AB86" s="257">
        <v>0</v>
      </c>
      <c r="AC86" s="257">
        <v>51</v>
      </c>
      <c r="AD86" s="15">
        <v>0</v>
      </c>
      <c r="AE86" s="16">
        <v>201</v>
      </c>
      <c r="AF86" s="257">
        <v>0</v>
      </c>
      <c r="AG86" s="257">
        <v>0</v>
      </c>
      <c r="AH86" s="252">
        <v>0</v>
      </c>
      <c r="AI86" s="17">
        <f t="shared" si="13"/>
        <v>201</v>
      </c>
      <c r="AJ86" s="12">
        <f t="shared" si="12"/>
        <v>22</v>
      </c>
      <c r="AK86" s="259">
        <v>22</v>
      </c>
      <c r="AL86" s="220">
        <v>0</v>
      </c>
      <c r="AM86" s="78">
        <v>0</v>
      </c>
      <c r="AN86" s="14">
        <v>0</v>
      </c>
      <c r="AO86" s="15">
        <v>0</v>
      </c>
    </row>
    <row r="87" spans="1:41" ht="45">
      <c r="A87" s="18">
        <v>520113</v>
      </c>
      <c r="B87" s="219">
        <v>77</v>
      </c>
      <c r="C87" s="19" t="s">
        <v>124</v>
      </c>
      <c r="D87" s="12">
        <f t="shared" si="9"/>
        <v>593</v>
      </c>
      <c r="E87" s="259">
        <v>593</v>
      </c>
      <c r="F87" s="257">
        <v>179</v>
      </c>
      <c r="G87" s="257">
        <v>3</v>
      </c>
      <c r="H87" s="257">
        <v>0</v>
      </c>
      <c r="I87" s="257">
        <v>0</v>
      </c>
      <c r="J87" s="257">
        <v>0</v>
      </c>
      <c r="K87" s="257">
        <v>0</v>
      </c>
      <c r="L87" s="15">
        <v>0</v>
      </c>
      <c r="M87" s="215">
        <f t="shared" si="10"/>
        <v>486</v>
      </c>
      <c r="N87" s="257">
        <v>486</v>
      </c>
      <c r="O87" s="257">
        <v>0</v>
      </c>
      <c r="P87" s="257">
        <v>0</v>
      </c>
      <c r="Q87" s="257">
        <v>19</v>
      </c>
      <c r="R87" s="257">
        <v>8</v>
      </c>
      <c r="S87" s="257">
        <v>0</v>
      </c>
      <c r="T87" s="257">
        <v>0</v>
      </c>
      <c r="U87" s="257">
        <v>0</v>
      </c>
      <c r="V87" s="257">
        <v>0</v>
      </c>
      <c r="W87" s="257">
        <v>59</v>
      </c>
      <c r="X87" s="257">
        <v>0</v>
      </c>
      <c r="Y87" s="15">
        <v>0</v>
      </c>
      <c r="Z87" s="12">
        <f t="shared" si="11"/>
        <v>136</v>
      </c>
      <c r="AA87" s="259">
        <v>136</v>
      </c>
      <c r="AB87" s="257">
        <v>0</v>
      </c>
      <c r="AC87" s="257">
        <v>0</v>
      </c>
      <c r="AD87" s="15">
        <v>0</v>
      </c>
      <c r="AE87" s="16">
        <v>0</v>
      </c>
      <c r="AF87" s="257">
        <v>0</v>
      </c>
      <c r="AG87" s="257">
        <v>0</v>
      </c>
      <c r="AH87" s="252">
        <v>0</v>
      </c>
      <c r="AI87" s="17">
        <f t="shared" si="13"/>
        <v>0</v>
      </c>
      <c r="AJ87" s="12">
        <f t="shared" si="12"/>
        <v>0</v>
      </c>
      <c r="AK87" s="221">
        <v>0</v>
      </c>
      <c r="AL87" s="220">
        <v>0</v>
      </c>
      <c r="AM87" s="78">
        <v>0</v>
      </c>
      <c r="AN87" s="14">
        <v>0</v>
      </c>
      <c r="AO87" s="15">
        <v>0</v>
      </c>
    </row>
    <row r="88" spans="1:41" ht="45">
      <c r="A88" s="18">
        <v>520114</v>
      </c>
      <c r="B88" s="219">
        <v>78</v>
      </c>
      <c r="C88" s="19" t="s">
        <v>125</v>
      </c>
      <c r="D88" s="12">
        <f t="shared" si="9"/>
        <v>1216</v>
      </c>
      <c r="E88" s="259">
        <v>1216</v>
      </c>
      <c r="F88" s="257">
        <v>362</v>
      </c>
      <c r="G88" s="257">
        <v>1</v>
      </c>
      <c r="H88" s="257">
        <v>0</v>
      </c>
      <c r="I88" s="257">
        <v>0</v>
      </c>
      <c r="J88" s="257">
        <v>0</v>
      </c>
      <c r="K88" s="257">
        <v>0</v>
      </c>
      <c r="L88" s="15">
        <v>0</v>
      </c>
      <c r="M88" s="215">
        <f t="shared" si="10"/>
        <v>640</v>
      </c>
      <c r="N88" s="257">
        <v>640</v>
      </c>
      <c r="O88" s="257">
        <v>0</v>
      </c>
      <c r="P88" s="257">
        <v>0</v>
      </c>
      <c r="Q88" s="257">
        <v>40</v>
      </c>
      <c r="R88" s="257">
        <v>2</v>
      </c>
      <c r="S88" s="257">
        <v>0</v>
      </c>
      <c r="T88" s="257">
        <v>0</v>
      </c>
      <c r="U88" s="257">
        <v>0</v>
      </c>
      <c r="V88" s="257">
        <v>0</v>
      </c>
      <c r="W88" s="257">
        <v>105</v>
      </c>
      <c r="X88" s="257">
        <v>0</v>
      </c>
      <c r="Y88" s="15">
        <v>0</v>
      </c>
      <c r="Z88" s="12">
        <f t="shared" si="11"/>
        <v>228</v>
      </c>
      <c r="AA88" s="259">
        <v>228</v>
      </c>
      <c r="AB88" s="257">
        <v>0</v>
      </c>
      <c r="AC88" s="257">
        <v>0</v>
      </c>
      <c r="AD88" s="15">
        <v>0</v>
      </c>
      <c r="AE88" s="16">
        <v>0</v>
      </c>
      <c r="AF88" s="257">
        <v>0</v>
      </c>
      <c r="AG88" s="257">
        <v>0</v>
      </c>
      <c r="AH88" s="252">
        <v>0</v>
      </c>
      <c r="AI88" s="17">
        <f t="shared" si="13"/>
        <v>0</v>
      </c>
      <c r="AJ88" s="12">
        <f t="shared" si="12"/>
        <v>0</v>
      </c>
      <c r="AK88" s="221">
        <v>0</v>
      </c>
      <c r="AL88" s="220">
        <v>0</v>
      </c>
      <c r="AM88" s="78">
        <v>0</v>
      </c>
      <c r="AN88" s="14">
        <v>0</v>
      </c>
      <c r="AO88" s="15">
        <v>0</v>
      </c>
    </row>
    <row r="89" spans="1:41" ht="45">
      <c r="A89" s="18">
        <v>520115</v>
      </c>
      <c r="B89" s="219">
        <v>79</v>
      </c>
      <c r="C89" s="19" t="s">
        <v>126</v>
      </c>
      <c r="D89" s="12">
        <f t="shared" si="9"/>
        <v>1068</v>
      </c>
      <c r="E89" s="259">
        <v>1013</v>
      </c>
      <c r="F89" s="257">
        <v>78</v>
      </c>
      <c r="G89" s="257">
        <v>231</v>
      </c>
      <c r="H89" s="257">
        <v>0</v>
      </c>
      <c r="I89" s="257">
        <v>0</v>
      </c>
      <c r="J89" s="257">
        <v>0</v>
      </c>
      <c r="K89" s="257">
        <v>0</v>
      </c>
      <c r="L89" s="15">
        <v>55</v>
      </c>
      <c r="M89" s="215">
        <f t="shared" si="10"/>
        <v>846</v>
      </c>
      <c r="N89" s="257">
        <v>698</v>
      </c>
      <c r="O89" s="257">
        <v>0</v>
      </c>
      <c r="P89" s="257">
        <v>0</v>
      </c>
      <c r="Q89" s="257">
        <v>2</v>
      </c>
      <c r="R89" s="257">
        <v>0</v>
      </c>
      <c r="S89" s="257">
        <v>0</v>
      </c>
      <c r="T89" s="257">
        <v>0</v>
      </c>
      <c r="U89" s="257">
        <v>4</v>
      </c>
      <c r="V89" s="257">
        <v>0</v>
      </c>
      <c r="W89" s="257">
        <v>85</v>
      </c>
      <c r="X89" s="257">
        <v>0</v>
      </c>
      <c r="Y89" s="15">
        <v>148</v>
      </c>
      <c r="Z89" s="12">
        <f t="shared" si="11"/>
        <v>326</v>
      </c>
      <c r="AA89" s="259">
        <v>325</v>
      </c>
      <c r="AB89" s="257">
        <v>1</v>
      </c>
      <c r="AC89" s="257">
        <v>0</v>
      </c>
      <c r="AD89" s="15">
        <v>0</v>
      </c>
      <c r="AE89" s="16">
        <v>0</v>
      </c>
      <c r="AF89" s="257">
        <v>0</v>
      </c>
      <c r="AG89" s="257">
        <v>0</v>
      </c>
      <c r="AH89" s="252">
        <v>0</v>
      </c>
      <c r="AI89" s="17">
        <f t="shared" si="13"/>
        <v>0</v>
      </c>
      <c r="AJ89" s="12">
        <f t="shared" si="12"/>
        <v>0</v>
      </c>
      <c r="AK89" s="221">
        <v>0</v>
      </c>
      <c r="AL89" s="220">
        <v>0</v>
      </c>
      <c r="AM89" s="78">
        <v>0</v>
      </c>
      <c r="AN89" s="14">
        <v>0</v>
      </c>
      <c r="AO89" s="15">
        <v>0</v>
      </c>
    </row>
    <row r="90" spans="1:41" ht="60">
      <c r="A90" s="18">
        <v>520117</v>
      </c>
      <c r="B90" s="219">
        <v>80</v>
      </c>
      <c r="C90" s="19" t="s">
        <v>127</v>
      </c>
      <c r="D90" s="12">
        <f t="shared" si="9"/>
        <v>927</v>
      </c>
      <c r="E90" s="259">
        <v>927</v>
      </c>
      <c r="F90" s="257">
        <v>61</v>
      </c>
      <c r="G90" s="257">
        <v>119</v>
      </c>
      <c r="H90" s="257">
        <v>0</v>
      </c>
      <c r="I90" s="257">
        <v>0</v>
      </c>
      <c r="J90" s="257">
        <v>0</v>
      </c>
      <c r="K90" s="257">
        <v>0</v>
      </c>
      <c r="L90" s="15">
        <v>0</v>
      </c>
      <c r="M90" s="215">
        <f t="shared" si="10"/>
        <v>964</v>
      </c>
      <c r="N90" s="257">
        <v>964</v>
      </c>
      <c r="O90" s="257">
        <v>39</v>
      </c>
      <c r="P90" s="257">
        <v>0</v>
      </c>
      <c r="Q90" s="257">
        <v>45</v>
      </c>
      <c r="R90" s="257">
        <v>52</v>
      </c>
      <c r="S90" s="257">
        <v>0</v>
      </c>
      <c r="T90" s="257">
        <v>20</v>
      </c>
      <c r="U90" s="257">
        <v>1</v>
      </c>
      <c r="V90" s="257">
        <v>0</v>
      </c>
      <c r="W90" s="257">
        <v>83</v>
      </c>
      <c r="X90" s="257">
        <v>0</v>
      </c>
      <c r="Y90" s="15">
        <v>0</v>
      </c>
      <c r="Z90" s="12">
        <f t="shared" si="11"/>
        <v>943</v>
      </c>
      <c r="AA90" s="259">
        <v>265</v>
      </c>
      <c r="AB90" s="257">
        <v>0</v>
      </c>
      <c r="AC90" s="257">
        <v>123</v>
      </c>
      <c r="AD90" s="15">
        <v>555</v>
      </c>
      <c r="AE90" s="16">
        <v>119</v>
      </c>
      <c r="AF90" s="257">
        <v>0</v>
      </c>
      <c r="AG90" s="257">
        <v>1</v>
      </c>
      <c r="AH90" s="252">
        <v>0</v>
      </c>
      <c r="AI90" s="17">
        <f t="shared" si="13"/>
        <v>119</v>
      </c>
      <c r="AJ90" s="12">
        <f t="shared" si="12"/>
        <v>35</v>
      </c>
      <c r="AK90" s="221">
        <v>35</v>
      </c>
      <c r="AL90" s="220">
        <v>0</v>
      </c>
      <c r="AM90" s="78">
        <v>0</v>
      </c>
      <c r="AN90" s="14">
        <v>0</v>
      </c>
      <c r="AO90" s="15">
        <v>0</v>
      </c>
    </row>
    <row r="91" spans="1:41" ht="60">
      <c r="A91" s="18">
        <v>520118</v>
      </c>
      <c r="B91" s="219">
        <v>81</v>
      </c>
      <c r="C91" s="19" t="s">
        <v>128</v>
      </c>
      <c r="D91" s="12">
        <f t="shared" si="9"/>
        <v>695</v>
      </c>
      <c r="E91" s="259">
        <v>695</v>
      </c>
      <c r="F91" s="257">
        <v>157</v>
      </c>
      <c r="G91" s="257">
        <v>1</v>
      </c>
      <c r="H91" s="257">
        <v>0</v>
      </c>
      <c r="I91" s="257">
        <v>0</v>
      </c>
      <c r="J91" s="257">
        <v>0</v>
      </c>
      <c r="K91" s="257">
        <v>0</v>
      </c>
      <c r="L91" s="15">
        <v>0</v>
      </c>
      <c r="M91" s="215">
        <f t="shared" si="10"/>
        <v>138</v>
      </c>
      <c r="N91" s="257">
        <v>138</v>
      </c>
      <c r="O91" s="257">
        <v>0</v>
      </c>
      <c r="P91" s="257">
        <v>0</v>
      </c>
      <c r="Q91" s="257">
        <v>18</v>
      </c>
      <c r="R91" s="257">
        <v>3</v>
      </c>
      <c r="S91" s="257">
        <v>0</v>
      </c>
      <c r="T91" s="257">
        <v>0</v>
      </c>
      <c r="U91" s="257">
        <v>0</v>
      </c>
      <c r="V91" s="257">
        <v>0</v>
      </c>
      <c r="W91" s="257">
        <v>9</v>
      </c>
      <c r="X91" s="257">
        <v>0</v>
      </c>
      <c r="Y91" s="15">
        <v>0</v>
      </c>
      <c r="Z91" s="12">
        <f t="shared" si="11"/>
        <v>134</v>
      </c>
      <c r="AA91" s="259">
        <v>14</v>
      </c>
      <c r="AB91" s="257">
        <v>0</v>
      </c>
      <c r="AC91" s="257">
        <v>120</v>
      </c>
      <c r="AD91" s="15">
        <v>0</v>
      </c>
      <c r="AE91" s="16">
        <v>79</v>
      </c>
      <c r="AF91" s="257">
        <v>0</v>
      </c>
      <c r="AG91" s="257">
        <v>0</v>
      </c>
      <c r="AH91" s="252">
        <v>0</v>
      </c>
      <c r="AI91" s="17">
        <f t="shared" si="13"/>
        <v>79</v>
      </c>
      <c r="AJ91" s="12">
        <f t="shared" si="12"/>
        <v>7</v>
      </c>
      <c r="AK91" s="221">
        <v>7</v>
      </c>
      <c r="AL91" s="220">
        <v>0</v>
      </c>
      <c r="AM91" s="78">
        <v>0</v>
      </c>
      <c r="AN91" s="14">
        <v>0</v>
      </c>
      <c r="AO91" s="15">
        <v>0</v>
      </c>
    </row>
    <row r="92" spans="1:41" ht="45">
      <c r="A92" s="18">
        <v>520119</v>
      </c>
      <c r="B92" s="219">
        <v>82</v>
      </c>
      <c r="C92" s="19" t="s">
        <v>129</v>
      </c>
      <c r="D92" s="12">
        <f t="shared" si="9"/>
        <v>683</v>
      </c>
      <c r="E92" s="259">
        <v>491</v>
      </c>
      <c r="F92" s="257">
        <v>22</v>
      </c>
      <c r="G92" s="257">
        <v>48</v>
      </c>
      <c r="H92" s="257">
        <v>185</v>
      </c>
      <c r="I92" s="257">
        <v>0</v>
      </c>
      <c r="J92" s="257">
        <v>0</v>
      </c>
      <c r="K92" s="257">
        <v>0</v>
      </c>
      <c r="L92" s="15">
        <v>7</v>
      </c>
      <c r="M92" s="215">
        <f t="shared" si="10"/>
        <v>326</v>
      </c>
      <c r="N92" s="257">
        <v>303</v>
      </c>
      <c r="O92" s="257">
        <v>32</v>
      </c>
      <c r="P92" s="257">
        <v>0</v>
      </c>
      <c r="Q92" s="257">
        <v>34</v>
      </c>
      <c r="R92" s="257">
        <v>22</v>
      </c>
      <c r="S92" s="257">
        <v>0</v>
      </c>
      <c r="T92" s="257">
        <v>0</v>
      </c>
      <c r="U92" s="257">
        <v>1</v>
      </c>
      <c r="V92" s="257">
        <v>0</v>
      </c>
      <c r="W92" s="257">
        <v>59</v>
      </c>
      <c r="X92" s="257">
        <v>0</v>
      </c>
      <c r="Y92" s="15">
        <v>23</v>
      </c>
      <c r="Z92" s="12">
        <f t="shared" si="11"/>
        <v>215</v>
      </c>
      <c r="AA92" s="259">
        <v>143</v>
      </c>
      <c r="AB92" s="257">
        <v>0</v>
      </c>
      <c r="AC92" s="257">
        <v>72</v>
      </c>
      <c r="AD92" s="15">
        <v>0</v>
      </c>
      <c r="AE92" s="16">
        <v>95</v>
      </c>
      <c r="AF92" s="257">
        <v>0</v>
      </c>
      <c r="AG92" s="257">
        <v>0</v>
      </c>
      <c r="AH92" s="252">
        <v>0</v>
      </c>
      <c r="AI92" s="17">
        <f t="shared" si="13"/>
        <v>95</v>
      </c>
      <c r="AJ92" s="12">
        <f t="shared" si="12"/>
        <v>35</v>
      </c>
      <c r="AK92" s="221">
        <v>35</v>
      </c>
      <c r="AL92" s="220">
        <v>0</v>
      </c>
      <c r="AM92" s="78">
        <v>0</v>
      </c>
      <c r="AN92" s="14">
        <v>0</v>
      </c>
      <c r="AO92" s="15">
        <v>0</v>
      </c>
    </row>
    <row r="93" spans="1:41" ht="45">
      <c r="A93" s="18">
        <v>520120</v>
      </c>
      <c r="B93" s="219">
        <v>83</v>
      </c>
      <c r="C93" s="19" t="s">
        <v>130</v>
      </c>
      <c r="D93" s="12">
        <f t="shared" si="9"/>
        <v>548</v>
      </c>
      <c r="E93" s="259">
        <v>548</v>
      </c>
      <c r="F93" s="257">
        <v>56</v>
      </c>
      <c r="G93" s="257">
        <v>111</v>
      </c>
      <c r="H93" s="257">
        <v>0</v>
      </c>
      <c r="I93" s="257">
        <v>0</v>
      </c>
      <c r="J93" s="257">
        <v>0</v>
      </c>
      <c r="K93" s="257">
        <v>0</v>
      </c>
      <c r="L93" s="15">
        <v>0</v>
      </c>
      <c r="M93" s="215">
        <f t="shared" si="10"/>
        <v>455</v>
      </c>
      <c r="N93" s="257">
        <v>455</v>
      </c>
      <c r="O93" s="257">
        <v>33</v>
      </c>
      <c r="P93" s="257">
        <v>0</v>
      </c>
      <c r="Q93" s="257">
        <v>34</v>
      </c>
      <c r="R93" s="257">
        <v>14</v>
      </c>
      <c r="S93" s="257">
        <v>0</v>
      </c>
      <c r="T93" s="257">
        <v>5</v>
      </c>
      <c r="U93" s="257">
        <v>0</v>
      </c>
      <c r="V93" s="257">
        <v>0</v>
      </c>
      <c r="W93" s="257">
        <v>47</v>
      </c>
      <c r="X93" s="257">
        <v>0</v>
      </c>
      <c r="Y93" s="15">
        <v>0</v>
      </c>
      <c r="Z93" s="12">
        <f t="shared" si="11"/>
        <v>145</v>
      </c>
      <c r="AA93" s="259">
        <v>78</v>
      </c>
      <c r="AB93" s="257">
        <v>0</v>
      </c>
      <c r="AC93" s="257">
        <v>67</v>
      </c>
      <c r="AD93" s="15">
        <v>0</v>
      </c>
      <c r="AE93" s="16">
        <v>74</v>
      </c>
      <c r="AF93" s="257">
        <v>0</v>
      </c>
      <c r="AG93" s="257">
        <v>1</v>
      </c>
      <c r="AH93" s="252">
        <v>0</v>
      </c>
      <c r="AI93" s="17">
        <f t="shared" si="13"/>
        <v>74</v>
      </c>
      <c r="AJ93" s="12">
        <f t="shared" si="12"/>
        <v>19</v>
      </c>
      <c r="AK93" s="221">
        <v>19</v>
      </c>
      <c r="AL93" s="220">
        <v>0</v>
      </c>
      <c r="AM93" s="78">
        <v>0</v>
      </c>
      <c r="AN93" s="14">
        <v>0</v>
      </c>
      <c r="AO93" s="15">
        <v>0</v>
      </c>
    </row>
    <row r="94" spans="1:41" ht="45">
      <c r="A94" s="18">
        <v>520121</v>
      </c>
      <c r="B94" s="219">
        <v>84</v>
      </c>
      <c r="C94" s="19" t="s">
        <v>131</v>
      </c>
      <c r="D94" s="12">
        <f t="shared" si="9"/>
        <v>661</v>
      </c>
      <c r="E94" s="259">
        <v>661</v>
      </c>
      <c r="F94" s="257">
        <v>145</v>
      </c>
      <c r="G94" s="257">
        <v>2</v>
      </c>
      <c r="H94" s="257">
        <v>0</v>
      </c>
      <c r="I94" s="257">
        <v>0</v>
      </c>
      <c r="J94" s="257">
        <v>0</v>
      </c>
      <c r="K94" s="257">
        <v>0</v>
      </c>
      <c r="L94" s="15">
        <v>0</v>
      </c>
      <c r="M94" s="215">
        <f t="shared" si="10"/>
        <v>284</v>
      </c>
      <c r="N94" s="257">
        <v>284</v>
      </c>
      <c r="O94" s="257">
        <v>0</v>
      </c>
      <c r="P94" s="257">
        <v>0</v>
      </c>
      <c r="Q94" s="257">
        <v>0</v>
      </c>
      <c r="R94" s="257">
        <v>0</v>
      </c>
      <c r="S94" s="257">
        <v>0</v>
      </c>
      <c r="T94" s="257">
        <v>0</v>
      </c>
      <c r="U94" s="257">
        <v>0</v>
      </c>
      <c r="V94" s="257">
        <v>0</v>
      </c>
      <c r="W94" s="257">
        <v>4</v>
      </c>
      <c r="X94" s="257">
        <v>0</v>
      </c>
      <c r="Y94" s="15">
        <v>0</v>
      </c>
      <c r="Z94" s="12">
        <f t="shared" si="11"/>
        <v>162</v>
      </c>
      <c r="AA94" s="259">
        <v>100</v>
      </c>
      <c r="AB94" s="257">
        <v>0</v>
      </c>
      <c r="AC94" s="257">
        <v>62</v>
      </c>
      <c r="AD94" s="15">
        <v>0</v>
      </c>
      <c r="AE94" s="16">
        <v>76</v>
      </c>
      <c r="AF94" s="257">
        <v>0</v>
      </c>
      <c r="AG94" s="257">
        <v>0</v>
      </c>
      <c r="AH94" s="252">
        <v>0</v>
      </c>
      <c r="AI94" s="17">
        <f t="shared" si="13"/>
        <v>76</v>
      </c>
      <c r="AJ94" s="12">
        <f t="shared" si="12"/>
        <v>58</v>
      </c>
      <c r="AK94" s="221">
        <v>58</v>
      </c>
      <c r="AL94" s="220">
        <v>0</v>
      </c>
      <c r="AM94" s="78">
        <v>0</v>
      </c>
      <c r="AN94" s="14">
        <v>0</v>
      </c>
      <c r="AO94" s="15">
        <v>0</v>
      </c>
    </row>
    <row r="95" spans="1:41" ht="45">
      <c r="A95" s="18">
        <v>520122</v>
      </c>
      <c r="B95" s="219">
        <v>85</v>
      </c>
      <c r="C95" s="19" t="s">
        <v>132</v>
      </c>
      <c r="D95" s="12">
        <f t="shared" si="9"/>
        <v>634</v>
      </c>
      <c r="E95" s="259">
        <v>599</v>
      </c>
      <c r="F95" s="257">
        <v>0</v>
      </c>
      <c r="G95" s="257">
        <v>0</v>
      </c>
      <c r="H95" s="257">
        <v>0</v>
      </c>
      <c r="I95" s="257">
        <v>0</v>
      </c>
      <c r="J95" s="257">
        <v>0</v>
      </c>
      <c r="K95" s="257">
        <v>0</v>
      </c>
      <c r="L95" s="15">
        <v>35</v>
      </c>
      <c r="M95" s="215">
        <f t="shared" si="10"/>
        <v>227</v>
      </c>
      <c r="N95" s="257">
        <v>200</v>
      </c>
      <c r="O95" s="257">
        <v>0</v>
      </c>
      <c r="P95" s="257">
        <v>0</v>
      </c>
      <c r="Q95" s="257">
        <v>0</v>
      </c>
      <c r="R95" s="257">
        <v>0</v>
      </c>
      <c r="S95" s="257">
        <v>0</v>
      </c>
      <c r="T95" s="257">
        <v>0</v>
      </c>
      <c r="U95" s="257">
        <v>0</v>
      </c>
      <c r="V95" s="257">
        <v>0</v>
      </c>
      <c r="W95" s="257">
        <v>0</v>
      </c>
      <c r="X95" s="257">
        <v>0</v>
      </c>
      <c r="Y95" s="15">
        <v>27</v>
      </c>
      <c r="Z95" s="12">
        <f t="shared" si="11"/>
        <v>66</v>
      </c>
      <c r="AA95" s="259">
        <v>0</v>
      </c>
      <c r="AB95" s="257">
        <v>0</v>
      </c>
      <c r="AC95" s="257">
        <v>66</v>
      </c>
      <c r="AD95" s="15">
        <v>0</v>
      </c>
      <c r="AE95" s="16">
        <v>122</v>
      </c>
      <c r="AF95" s="257">
        <v>0</v>
      </c>
      <c r="AG95" s="257">
        <v>0</v>
      </c>
      <c r="AH95" s="252">
        <v>0</v>
      </c>
      <c r="AI95" s="17">
        <f t="shared" si="13"/>
        <v>122</v>
      </c>
      <c r="AJ95" s="12">
        <f t="shared" si="12"/>
        <v>45</v>
      </c>
      <c r="AK95" s="259">
        <v>45</v>
      </c>
      <c r="AL95" s="220">
        <v>0</v>
      </c>
      <c r="AM95" s="78">
        <v>0</v>
      </c>
      <c r="AN95" s="14">
        <v>0</v>
      </c>
      <c r="AO95" s="15">
        <v>0</v>
      </c>
    </row>
    <row r="96" spans="1:41" ht="45">
      <c r="A96" s="18">
        <v>520123</v>
      </c>
      <c r="B96" s="219">
        <v>86</v>
      </c>
      <c r="C96" s="19" t="s">
        <v>133</v>
      </c>
      <c r="D96" s="12">
        <f t="shared" si="9"/>
        <v>525</v>
      </c>
      <c r="E96" s="259">
        <v>506</v>
      </c>
      <c r="F96" s="257">
        <v>25</v>
      </c>
      <c r="G96" s="257">
        <v>107</v>
      </c>
      <c r="H96" s="257">
        <v>0</v>
      </c>
      <c r="I96" s="257">
        <v>0</v>
      </c>
      <c r="J96" s="257">
        <v>0</v>
      </c>
      <c r="K96" s="257">
        <v>0</v>
      </c>
      <c r="L96" s="15">
        <v>19</v>
      </c>
      <c r="M96" s="215">
        <f t="shared" si="10"/>
        <v>606</v>
      </c>
      <c r="N96" s="257">
        <v>602</v>
      </c>
      <c r="O96" s="257">
        <v>0</v>
      </c>
      <c r="P96" s="257">
        <v>0</v>
      </c>
      <c r="Q96" s="257">
        <v>65</v>
      </c>
      <c r="R96" s="257">
        <v>28</v>
      </c>
      <c r="S96" s="257">
        <v>0</v>
      </c>
      <c r="T96" s="257">
        <v>0</v>
      </c>
      <c r="U96" s="257">
        <v>40</v>
      </c>
      <c r="V96" s="257">
        <v>0</v>
      </c>
      <c r="W96" s="257">
        <v>218</v>
      </c>
      <c r="X96" s="257">
        <v>0</v>
      </c>
      <c r="Y96" s="15">
        <v>4</v>
      </c>
      <c r="Z96" s="12">
        <f t="shared" si="11"/>
        <v>611</v>
      </c>
      <c r="AA96" s="259">
        <v>189</v>
      </c>
      <c r="AB96" s="257">
        <v>0</v>
      </c>
      <c r="AC96" s="257">
        <v>0</v>
      </c>
      <c r="AD96" s="15">
        <v>422</v>
      </c>
      <c r="AE96" s="16">
        <v>0</v>
      </c>
      <c r="AF96" s="257">
        <v>0</v>
      </c>
      <c r="AG96" s="257">
        <v>0</v>
      </c>
      <c r="AH96" s="252">
        <v>0</v>
      </c>
      <c r="AI96" s="17">
        <f t="shared" si="13"/>
        <v>0</v>
      </c>
      <c r="AJ96" s="12">
        <f t="shared" si="12"/>
        <v>33</v>
      </c>
      <c r="AK96" s="221">
        <v>33</v>
      </c>
      <c r="AL96" s="220">
        <v>0</v>
      </c>
      <c r="AM96" s="78">
        <v>0</v>
      </c>
      <c r="AN96" s="14">
        <v>0</v>
      </c>
      <c r="AO96" s="15">
        <v>0</v>
      </c>
    </row>
    <row r="97" spans="1:41" ht="45">
      <c r="A97" s="18">
        <v>520126</v>
      </c>
      <c r="B97" s="219">
        <v>87</v>
      </c>
      <c r="C97" s="19" t="s">
        <v>134</v>
      </c>
      <c r="D97" s="12">
        <f t="shared" si="9"/>
        <v>4442</v>
      </c>
      <c r="E97" s="259">
        <v>4006</v>
      </c>
      <c r="F97" s="257">
        <v>0</v>
      </c>
      <c r="G97" s="257">
        <v>0</v>
      </c>
      <c r="H97" s="257">
        <v>0</v>
      </c>
      <c r="I97" s="257">
        <v>0</v>
      </c>
      <c r="J97" s="257">
        <v>0</v>
      </c>
      <c r="K97" s="257">
        <v>0</v>
      </c>
      <c r="L97" s="15">
        <v>436</v>
      </c>
      <c r="M97" s="215">
        <f t="shared" si="10"/>
        <v>1110</v>
      </c>
      <c r="N97" s="257">
        <v>1095</v>
      </c>
      <c r="O97" s="257">
        <v>0</v>
      </c>
      <c r="P97" s="257">
        <v>0</v>
      </c>
      <c r="Q97" s="257">
        <v>0</v>
      </c>
      <c r="R97" s="257">
        <v>0</v>
      </c>
      <c r="S97" s="257">
        <v>0</v>
      </c>
      <c r="T97" s="257">
        <v>0</v>
      </c>
      <c r="U97" s="257">
        <v>0</v>
      </c>
      <c r="V97" s="257">
        <v>0</v>
      </c>
      <c r="W97" s="257">
        <v>0</v>
      </c>
      <c r="X97" s="257">
        <v>0</v>
      </c>
      <c r="Y97" s="15">
        <v>15</v>
      </c>
      <c r="Z97" s="12">
        <f t="shared" si="11"/>
        <v>27</v>
      </c>
      <c r="AA97" s="259">
        <v>0</v>
      </c>
      <c r="AB97" s="257">
        <v>0</v>
      </c>
      <c r="AC97" s="257">
        <v>27</v>
      </c>
      <c r="AD97" s="15">
        <v>0</v>
      </c>
      <c r="AE97" s="16">
        <v>150</v>
      </c>
      <c r="AF97" s="257">
        <v>0</v>
      </c>
      <c r="AG97" s="257">
        <v>0</v>
      </c>
      <c r="AH97" s="252">
        <v>0</v>
      </c>
      <c r="AI97" s="17">
        <f t="shared" si="13"/>
        <v>150</v>
      </c>
      <c r="AJ97" s="12">
        <f t="shared" si="12"/>
        <v>33</v>
      </c>
      <c r="AK97" s="259">
        <v>33</v>
      </c>
      <c r="AL97" s="220">
        <v>0</v>
      </c>
      <c r="AM97" s="78">
        <v>0</v>
      </c>
      <c r="AN97" s="14">
        <v>0</v>
      </c>
      <c r="AO97" s="15">
        <v>0</v>
      </c>
    </row>
    <row r="98" spans="1:41" ht="45">
      <c r="A98" s="18">
        <v>520131</v>
      </c>
      <c r="B98" s="219">
        <v>88</v>
      </c>
      <c r="C98" s="19" t="s">
        <v>135</v>
      </c>
      <c r="D98" s="12">
        <f t="shared" si="9"/>
        <v>8646</v>
      </c>
      <c r="E98" s="259">
        <v>8646</v>
      </c>
      <c r="F98" s="257">
        <v>2580</v>
      </c>
      <c r="G98" s="257">
        <v>16</v>
      </c>
      <c r="H98" s="257">
        <v>0</v>
      </c>
      <c r="I98" s="257">
        <v>0</v>
      </c>
      <c r="J98" s="257">
        <v>0</v>
      </c>
      <c r="K98" s="257">
        <v>0</v>
      </c>
      <c r="L98" s="15">
        <v>0</v>
      </c>
      <c r="M98" s="215">
        <f t="shared" si="10"/>
        <v>6884</v>
      </c>
      <c r="N98" s="257">
        <v>6884</v>
      </c>
      <c r="O98" s="257">
        <v>0</v>
      </c>
      <c r="P98" s="257">
        <v>0</v>
      </c>
      <c r="Q98" s="257">
        <v>51</v>
      </c>
      <c r="R98" s="257">
        <v>22</v>
      </c>
      <c r="S98" s="257">
        <v>0</v>
      </c>
      <c r="T98" s="257">
        <v>0</v>
      </c>
      <c r="U98" s="257">
        <v>0</v>
      </c>
      <c r="V98" s="257">
        <v>0</v>
      </c>
      <c r="W98" s="257">
        <v>267</v>
      </c>
      <c r="X98" s="257">
        <v>0</v>
      </c>
      <c r="Y98" s="15">
        <v>0</v>
      </c>
      <c r="Z98" s="12">
        <f t="shared" si="11"/>
        <v>1346</v>
      </c>
      <c r="AA98" s="259">
        <v>1346</v>
      </c>
      <c r="AB98" s="257">
        <v>0</v>
      </c>
      <c r="AC98" s="257">
        <v>0</v>
      </c>
      <c r="AD98" s="15">
        <v>0</v>
      </c>
      <c r="AE98" s="16">
        <v>0</v>
      </c>
      <c r="AF98" s="257">
        <v>0</v>
      </c>
      <c r="AG98" s="257">
        <v>0</v>
      </c>
      <c r="AH98" s="252">
        <v>0</v>
      </c>
      <c r="AI98" s="17">
        <f t="shared" si="13"/>
        <v>0</v>
      </c>
      <c r="AJ98" s="12">
        <f t="shared" si="12"/>
        <v>32</v>
      </c>
      <c r="AK98" s="221">
        <v>32</v>
      </c>
      <c r="AL98" s="220">
        <v>0</v>
      </c>
      <c r="AM98" s="78">
        <v>0</v>
      </c>
      <c r="AN98" s="14">
        <v>0</v>
      </c>
      <c r="AO98" s="15">
        <v>0</v>
      </c>
    </row>
    <row r="99" spans="1:41" ht="45">
      <c r="A99" s="18">
        <v>520128</v>
      </c>
      <c r="B99" s="219">
        <v>89</v>
      </c>
      <c r="C99" s="19" t="s">
        <v>136</v>
      </c>
      <c r="D99" s="12">
        <f t="shared" si="9"/>
        <v>5412</v>
      </c>
      <c r="E99" s="259">
        <v>5044</v>
      </c>
      <c r="F99" s="257">
        <v>317</v>
      </c>
      <c r="G99" s="257">
        <v>849</v>
      </c>
      <c r="H99" s="257">
        <v>126</v>
      </c>
      <c r="I99" s="257">
        <v>0</v>
      </c>
      <c r="J99" s="257">
        <v>0</v>
      </c>
      <c r="K99" s="257">
        <v>242</v>
      </c>
      <c r="L99" s="15">
        <v>0</v>
      </c>
      <c r="M99" s="215">
        <f t="shared" si="10"/>
        <v>2454</v>
      </c>
      <c r="N99" s="257">
        <v>2454</v>
      </c>
      <c r="O99" s="257">
        <v>0</v>
      </c>
      <c r="P99" s="257">
        <v>0</v>
      </c>
      <c r="Q99" s="257">
        <v>63</v>
      </c>
      <c r="R99" s="257">
        <v>49</v>
      </c>
      <c r="S99" s="257">
        <v>0</v>
      </c>
      <c r="T99" s="257">
        <v>16</v>
      </c>
      <c r="U99" s="257">
        <v>9</v>
      </c>
      <c r="V99" s="257">
        <v>0</v>
      </c>
      <c r="W99" s="257">
        <v>358</v>
      </c>
      <c r="X99" s="257">
        <v>0</v>
      </c>
      <c r="Y99" s="15">
        <v>0</v>
      </c>
      <c r="Z99" s="12">
        <f t="shared" si="11"/>
        <v>1631</v>
      </c>
      <c r="AA99" s="259">
        <v>1631</v>
      </c>
      <c r="AB99" s="257">
        <v>0</v>
      </c>
      <c r="AC99" s="257">
        <v>0</v>
      </c>
      <c r="AD99" s="15">
        <v>0</v>
      </c>
      <c r="AE99" s="16">
        <v>0</v>
      </c>
      <c r="AF99" s="257">
        <v>0</v>
      </c>
      <c r="AG99" s="257">
        <v>0</v>
      </c>
      <c r="AH99" s="252">
        <v>0</v>
      </c>
      <c r="AI99" s="17">
        <f t="shared" si="13"/>
        <v>0</v>
      </c>
      <c r="AJ99" s="12">
        <f t="shared" si="12"/>
        <v>64</v>
      </c>
      <c r="AK99" s="221">
        <v>64</v>
      </c>
      <c r="AL99" s="220">
        <v>0</v>
      </c>
      <c r="AM99" s="78">
        <v>0</v>
      </c>
      <c r="AN99" s="14">
        <v>0</v>
      </c>
      <c r="AO99" s="15">
        <v>0</v>
      </c>
    </row>
    <row r="100" spans="1:41" ht="45">
      <c r="A100" s="18">
        <v>520129</v>
      </c>
      <c r="B100" s="219">
        <v>90</v>
      </c>
      <c r="C100" s="19" t="s">
        <v>137</v>
      </c>
      <c r="D100" s="12">
        <f t="shared" si="9"/>
        <v>3508</v>
      </c>
      <c r="E100" s="259">
        <v>3486</v>
      </c>
      <c r="F100" s="257">
        <v>309</v>
      </c>
      <c r="G100" s="257">
        <v>533</v>
      </c>
      <c r="H100" s="257">
        <v>0</v>
      </c>
      <c r="I100" s="257">
        <v>0</v>
      </c>
      <c r="J100" s="257">
        <v>0</v>
      </c>
      <c r="K100" s="257">
        <v>0</v>
      </c>
      <c r="L100" s="15">
        <v>22</v>
      </c>
      <c r="M100" s="215">
        <f t="shared" si="10"/>
        <v>5316</v>
      </c>
      <c r="N100" s="257">
        <v>5300</v>
      </c>
      <c r="O100" s="257">
        <v>0</v>
      </c>
      <c r="P100" s="257">
        <v>0</v>
      </c>
      <c r="Q100" s="257">
        <v>42</v>
      </c>
      <c r="R100" s="257">
        <v>0</v>
      </c>
      <c r="S100" s="257">
        <v>0</v>
      </c>
      <c r="T100" s="257">
        <v>0</v>
      </c>
      <c r="U100" s="257">
        <v>0</v>
      </c>
      <c r="V100" s="257">
        <v>0</v>
      </c>
      <c r="W100" s="257">
        <v>307</v>
      </c>
      <c r="X100" s="257">
        <v>0</v>
      </c>
      <c r="Y100" s="15">
        <v>16</v>
      </c>
      <c r="Z100" s="12">
        <f t="shared" si="11"/>
        <v>2494</v>
      </c>
      <c r="AA100" s="259">
        <v>2120</v>
      </c>
      <c r="AB100" s="257">
        <v>0</v>
      </c>
      <c r="AC100" s="257">
        <v>0</v>
      </c>
      <c r="AD100" s="15">
        <v>374</v>
      </c>
      <c r="AE100" s="16">
        <v>0</v>
      </c>
      <c r="AF100" s="257">
        <v>0</v>
      </c>
      <c r="AG100" s="257">
        <v>0</v>
      </c>
      <c r="AH100" s="252">
        <v>0</v>
      </c>
      <c r="AI100" s="17">
        <f t="shared" si="13"/>
        <v>0</v>
      </c>
      <c r="AJ100" s="12">
        <f t="shared" si="12"/>
        <v>54</v>
      </c>
      <c r="AK100" s="221">
        <v>54</v>
      </c>
      <c r="AL100" s="220">
        <v>0</v>
      </c>
      <c r="AM100" s="78">
        <v>0</v>
      </c>
      <c r="AN100" s="14">
        <v>0</v>
      </c>
      <c r="AO100" s="15">
        <v>0</v>
      </c>
    </row>
    <row r="101" spans="1:41" ht="45">
      <c r="A101" s="18">
        <v>520132</v>
      </c>
      <c r="B101" s="219">
        <v>91</v>
      </c>
      <c r="C101" s="19" t="s">
        <v>138</v>
      </c>
      <c r="D101" s="12">
        <f t="shared" si="9"/>
        <v>2309</v>
      </c>
      <c r="E101" s="259">
        <v>0</v>
      </c>
      <c r="F101" s="257">
        <v>0</v>
      </c>
      <c r="G101" s="257">
        <v>0</v>
      </c>
      <c r="H101" s="257">
        <v>2309</v>
      </c>
      <c r="I101" s="257">
        <v>0</v>
      </c>
      <c r="J101" s="257">
        <v>0</v>
      </c>
      <c r="K101" s="257">
        <v>0</v>
      </c>
      <c r="L101" s="15">
        <v>0</v>
      </c>
      <c r="M101" s="215">
        <f t="shared" si="10"/>
        <v>0</v>
      </c>
      <c r="N101" s="257">
        <v>0</v>
      </c>
      <c r="O101" s="257">
        <v>36</v>
      </c>
      <c r="P101" s="257">
        <v>0</v>
      </c>
      <c r="Q101" s="257">
        <v>0</v>
      </c>
      <c r="R101" s="257">
        <v>0</v>
      </c>
      <c r="S101" s="257">
        <v>0</v>
      </c>
      <c r="T101" s="257">
        <v>0</v>
      </c>
      <c r="U101" s="257">
        <v>0</v>
      </c>
      <c r="V101" s="257">
        <v>0</v>
      </c>
      <c r="W101" s="257">
        <v>0</v>
      </c>
      <c r="X101" s="257">
        <v>0</v>
      </c>
      <c r="Y101" s="15">
        <v>0</v>
      </c>
      <c r="Z101" s="12">
        <f t="shared" si="11"/>
        <v>298</v>
      </c>
      <c r="AA101" s="259">
        <v>0</v>
      </c>
      <c r="AB101" s="257">
        <v>0</v>
      </c>
      <c r="AC101" s="257">
        <v>298</v>
      </c>
      <c r="AD101" s="15">
        <v>0</v>
      </c>
      <c r="AE101" s="16">
        <v>423</v>
      </c>
      <c r="AF101" s="257">
        <v>35</v>
      </c>
      <c r="AG101" s="257">
        <v>0</v>
      </c>
      <c r="AH101" s="252">
        <v>0</v>
      </c>
      <c r="AI101" s="17">
        <f t="shared" si="13"/>
        <v>423</v>
      </c>
      <c r="AJ101" s="12">
        <f t="shared" si="12"/>
        <v>53</v>
      </c>
      <c r="AK101" s="221">
        <v>53</v>
      </c>
      <c r="AL101" s="220">
        <v>0</v>
      </c>
      <c r="AM101" s="78">
        <v>0</v>
      </c>
      <c r="AN101" s="14">
        <v>0</v>
      </c>
      <c r="AO101" s="15">
        <v>0</v>
      </c>
    </row>
    <row r="102" spans="1:41" ht="45">
      <c r="A102" s="18">
        <v>520133</v>
      </c>
      <c r="B102" s="219">
        <v>92</v>
      </c>
      <c r="C102" s="19" t="s">
        <v>139</v>
      </c>
      <c r="D102" s="12">
        <f t="shared" si="9"/>
        <v>1355</v>
      </c>
      <c r="E102" s="259">
        <v>1230</v>
      </c>
      <c r="F102" s="257">
        <v>41</v>
      </c>
      <c r="G102" s="257">
        <v>134</v>
      </c>
      <c r="H102" s="257">
        <v>125</v>
      </c>
      <c r="I102" s="257">
        <v>0</v>
      </c>
      <c r="J102" s="257">
        <v>0</v>
      </c>
      <c r="K102" s="257">
        <v>0</v>
      </c>
      <c r="L102" s="15">
        <v>0</v>
      </c>
      <c r="M102" s="215">
        <f t="shared" si="10"/>
        <v>1352</v>
      </c>
      <c r="N102" s="257">
        <v>1352</v>
      </c>
      <c r="O102" s="257">
        <v>9</v>
      </c>
      <c r="P102" s="257">
        <v>0</v>
      </c>
      <c r="Q102" s="257">
        <v>21</v>
      </c>
      <c r="R102" s="257">
        <v>11</v>
      </c>
      <c r="S102" s="257">
        <v>0</v>
      </c>
      <c r="T102" s="257">
        <v>0</v>
      </c>
      <c r="U102" s="257">
        <v>0</v>
      </c>
      <c r="V102" s="257">
        <v>0</v>
      </c>
      <c r="W102" s="257">
        <v>54</v>
      </c>
      <c r="X102" s="257">
        <v>0</v>
      </c>
      <c r="Y102" s="15">
        <v>0</v>
      </c>
      <c r="Z102" s="12">
        <f t="shared" si="11"/>
        <v>612</v>
      </c>
      <c r="AA102" s="259">
        <v>361</v>
      </c>
      <c r="AB102" s="257">
        <v>0</v>
      </c>
      <c r="AC102" s="257">
        <v>251</v>
      </c>
      <c r="AD102" s="15">
        <v>0</v>
      </c>
      <c r="AE102" s="16">
        <v>170</v>
      </c>
      <c r="AF102" s="257">
        <v>0</v>
      </c>
      <c r="AG102" s="257">
        <v>0</v>
      </c>
      <c r="AH102" s="252">
        <v>0</v>
      </c>
      <c r="AI102" s="17">
        <f t="shared" si="13"/>
        <v>170</v>
      </c>
      <c r="AJ102" s="12">
        <f t="shared" si="12"/>
        <v>22</v>
      </c>
      <c r="AK102" s="221">
        <v>22</v>
      </c>
      <c r="AL102" s="220">
        <v>0</v>
      </c>
      <c r="AM102" s="78">
        <v>0</v>
      </c>
      <c r="AN102" s="14">
        <v>0</v>
      </c>
      <c r="AO102" s="15">
        <v>0</v>
      </c>
    </row>
    <row r="103" spans="1:41" ht="45">
      <c r="A103" s="18">
        <v>520139</v>
      </c>
      <c r="B103" s="219">
        <v>93</v>
      </c>
      <c r="C103" s="19" t="s">
        <v>140</v>
      </c>
      <c r="D103" s="12">
        <f t="shared" si="9"/>
        <v>1166</v>
      </c>
      <c r="E103" s="259">
        <v>1026</v>
      </c>
      <c r="F103" s="257">
        <v>68</v>
      </c>
      <c r="G103" s="257">
        <v>268</v>
      </c>
      <c r="H103" s="257">
        <v>140</v>
      </c>
      <c r="I103" s="257">
        <v>0</v>
      </c>
      <c r="J103" s="257">
        <v>0</v>
      </c>
      <c r="K103" s="257">
        <v>0</v>
      </c>
      <c r="L103" s="15">
        <v>0</v>
      </c>
      <c r="M103" s="215">
        <f t="shared" si="10"/>
        <v>970</v>
      </c>
      <c r="N103" s="257">
        <v>970</v>
      </c>
      <c r="O103" s="257">
        <v>0</v>
      </c>
      <c r="P103" s="257">
        <v>0</v>
      </c>
      <c r="Q103" s="257">
        <v>89</v>
      </c>
      <c r="R103" s="257">
        <v>38</v>
      </c>
      <c r="S103" s="257">
        <v>0</v>
      </c>
      <c r="T103" s="257">
        <v>0</v>
      </c>
      <c r="U103" s="257">
        <v>0</v>
      </c>
      <c r="V103" s="257">
        <v>0</v>
      </c>
      <c r="W103" s="257">
        <v>87</v>
      </c>
      <c r="X103" s="257">
        <v>0</v>
      </c>
      <c r="Y103" s="15">
        <v>0</v>
      </c>
      <c r="Z103" s="12">
        <f t="shared" si="11"/>
        <v>389</v>
      </c>
      <c r="AA103" s="259">
        <v>389</v>
      </c>
      <c r="AB103" s="257">
        <v>0</v>
      </c>
      <c r="AC103" s="257">
        <v>0</v>
      </c>
      <c r="AD103" s="15">
        <v>0</v>
      </c>
      <c r="AE103" s="16">
        <v>0</v>
      </c>
      <c r="AF103" s="257">
        <v>0</v>
      </c>
      <c r="AG103" s="257">
        <v>0</v>
      </c>
      <c r="AH103" s="252">
        <v>0</v>
      </c>
      <c r="AI103" s="17">
        <f t="shared" si="13"/>
        <v>0</v>
      </c>
      <c r="AJ103" s="12">
        <f t="shared" si="12"/>
        <v>17</v>
      </c>
      <c r="AK103" s="221">
        <v>17</v>
      </c>
      <c r="AL103" s="220">
        <v>0</v>
      </c>
      <c r="AM103" s="78">
        <v>0</v>
      </c>
      <c r="AN103" s="14">
        <v>0</v>
      </c>
      <c r="AO103" s="15">
        <v>0</v>
      </c>
    </row>
    <row r="104" spans="1:41" ht="45">
      <c r="A104" s="18">
        <v>520140</v>
      </c>
      <c r="B104" s="219">
        <v>94</v>
      </c>
      <c r="C104" s="19" t="s">
        <v>141</v>
      </c>
      <c r="D104" s="12">
        <f t="shared" si="9"/>
        <v>1086</v>
      </c>
      <c r="E104" s="259">
        <v>1086</v>
      </c>
      <c r="F104" s="257">
        <v>90</v>
      </c>
      <c r="G104" s="257">
        <v>184</v>
      </c>
      <c r="H104" s="257">
        <v>0</v>
      </c>
      <c r="I104" s="257">
        <v>0</v>
      </c>
      <c r="J104" s="257">
        <v>0</v>
      </c>
      <c r="K104" s="257">
        <v>0</v>
      </c>
      <c r="L104" s="15">
        <v>0</v>
      </c>
      <c r="M104" s="215">
        <f t="shared" si="10"/>
        <v>675</v>
      </c>
      <c r="N104" s="257">
        <v>675</v>
      </c>
      <c r="O104" s="257">
        <v>0</v>
      </c>
      <c r="P104" s="257">
        <v>0</v>
      </c>
      <c r="Q104" s="257">
        <v>54</v>
      </c>
      <c r="R104" s="257">
        <v>39</v>
      </c>
      <c r="S104" s="257">
        <v>0</v>
      </c>
      <c r="T104" s="257">
        <v>0</v>
      </c>
      <c r="U104" s="257">
        <v>0</v>
      </c>
      <c r="V104" s="257">
        <v>0</v>
      </c>
      <c r="W104" s="257">
        <v>95</v>
      </c>
      <c r="X104" s="257">
        <v>0</v>
      </c>
      <c r="Y104" s="15">
        <v>0</v>
      </c>
      <c r="Z104" s="12">
        <f t="shared" si="11"/>
        <v>695</v>
      </c>
      <c r="AA104" s="259">
        <v>358</v>
      </c>
      <c r="AB104" s="257">
        <v>0</v>
      </c>
      <c r="AC104" s="257">
        <v>0</v>
      </c>
      <c r="AD104" s="15">
        <v>337</v>
      </c>
      <c r="AE104" s="16">
        <v>0</v>
      </c>
      <c r="AF104" s="257">
        <v>0</v>
      </c>
      <c r="AG104" s="257">
        <v>0</v>
      </c>
      <c r="AH104" s="252">
        <v>0</v>
      </c>
      <c r="AI104" s="17">
        <f t="shared" si="13"/>
        <v>0</v>
      </c>
      <c r="AJ104" s="12">
        <f t="shared" si="12"/>
        <v>15</v>
      </c>
      <c r="AK104" s="221">
        <v>15</v>
      </c>
      <c r="AL104" s="220">
        <v>0</v>
      </c>
      <c r="AM104" s="78">
        <v>0</v>
      </c>
      <c r="AN104" s="14">
        <v>0</v>
      </c>
      <c r="AO104" s="15">
        <v>0</v>
      </c>
    </row>
    <row r="105" spans="1:41" ht="45">
      <c r="A105" s="18">
        <v>520141</v>
      </c>
      <c r="B105" s="219">
        <v>95</v>
      </c>
      <c r="C105" s="19" t="s">
        <v>142</v>
      </c>
      <c r="D105" s="12">
        <f t="shared" si="9"/>
        <v>1583</v>
      </c>
      <c r="E105" s="259">
        <v>1480</v>
      </c>
      <c r="F105" s="257">
        <v>702</v>
      </c>
      <c r="G105" s="257">
        <v>1</v>
      </c>
      <c r="H105" s="257">
        <v>0</v>
      </c>
      <c r="I105" s="257">
        <v>0</v>
      </c>
      <c r="J105" s="257">
        <v>0</v>
      </c>
      <c r="K105" s="257">
        <v>103</v>
      </c>
      <c r="L105" s="15">
        <v>0</v>
      </c>
      <c r="M105" s="215">
        <f t="shared" si="10"/>
        <v>885</v>
      </c>
      <c r="N105" s="257">
        <v>885</v>
      </c>
      <c r="O105" s="257">
        <v>0</v>
      </c>
      <c r="P105" s="257">
        <v>0</v>
      </c>
      <c r="Q105" s="257">
        <v>38</v>
      </c>
      <c r="R105" s="257">
        <v>1</v>
      </c>
      <c r="S105" s="257">
        <v>0</v>
      </c>
      <c r="T105" s="257">
        <v>0</v>
      </c>
      <c r="U105" s="257">
        <v>0</v>
      </c>
      <c r="V105" s="257">
        <v>0</v>
      </c>
      <c r="W105" s="257">
        <v>64</v>
      </c>
      <c r="X105" s="257">
        <v>0</v>
      </c>
      <c r="Y105" s="15">
        <v>0</v>
      </c>
      <c r="Z105" s="12">
        <f t="shared" si="11"/>
        <v>454</v>
      </c>
      <c r="AA105" s="259">
        <v>454</v>
      </c>
      <c r="AB105" s="257">
        <v>0</v>
      </c>
      <c r="AC105" s="257">
        <v>0</v>
      </c>
      <c r="AD105" s="15">
        <v>0</v>
      </c>
      <c r="AE105" s="16">
        <v>0</v>
      </c>
      <c r="AF105" s="257">
        <v>0</v>
      </c>
      <c r="AG105" s="257">
        <v>0</v>
      </c>
      <c r="AH105" s="252">
        <v>0</v>
      </c>
      <c r="AI105" s="17">
        <f t="shared" si="13"/>
        <v>0</v>
      </c>
      <c r="AJ105" s="12">
        <f t="shared" si="12"/>
        <v>26</v>
      </c>
      <c r="AK105" s="221">
        <v>26</v>
      </c>
      <c r="AL105" s="220">
        <v>0</v>
      </c>
      <c r="AM105" s="78">
        <v>0</v>
      </c>
      <c r="AN105" s="14">
        <v>0</v>
      </c>
      <c r="AO105" s="15">
        <v>0</v>
      </c>
    </row>
    <row r="106" spans="1:41" ht="45">
      <c r="A106" s="18">
        <v>520137</v>
      </c>
      <c r="B106" s="219">
        <v>96</v>
      </c>
      <c r="C106" s="19" t="s">
        <v>143</v>
      </c>
      <c r="D106" s="12">
        <f t="shared" si="9"/>
        <v>0</v>
      </c>
      <c r="E106" s="259">
        <v>0</v>
      </c>
      <c r="F106" s="257">
        <v>0</v>
      </c>
      <c r="G106" s="257">
        <v>0</v>
      </c>
      <c r="H106" s="257">
        <v>0</v>
      </c>
      <c r="I106" s="257">
        <v>0</v>
      </c>
      <c r="J106" s="257">
        <v>0</v>
      </c>
      <c r="K106" s="257">
        <v>0</v>
      </c>
      <c r="L106" s="15">
        <v>0</v>
      </c>
      <c r="M106" s="215">
        <f t="shared" si="10"/>
        <v>0</v>
      </c>
      <c r="N106" s="257">
        <v>0</v>
      </c>
      <c r="O106" s="257">
        <v>0</v>
      </c>
      <c r="P106" s="257">
        <v>0</v>
      </c>
      <c r="Q106" s="257">
        <v>0</v>
      </c>
      <c r="R106" s="257">
        <v>0</v>
      </c>
      <c r="S106" s="257">
        <v>0</v>
      </c>
      <c r="T106" s="257">
        <v>0</v>
      </c>
      <c r="U106" s="257">
        <v>0</v>
      </c>
      <c r="V106" s="257">
        <v>0</v>
      </c>
      <c r="W106" s="257">
        <v>0</v>
      </c>
      <c r="X106" s="257">
        <v>0</v>
      </c>
      <c r="Y106" s="15">
        <v>0</v>
      </c>
      <c r="Z106" s="12">
        <f t="shared" si="11"/>
        <v>51</v>
      </c>
      <c r="AA106" s="259">
        <v>0</v>
      </c>
      <c r="AB106" s="257">
        <v>0</v>
      </c>
      <c r="AC106" s="257">
        <v>51</v>
      </c>
      <c r="AD106" s="15">
        <v>0</v>
      </c>
      <c r="AE106" s="16">
        <v>88</v>
      </c>
      <c r="AF106" s="257">
        <v>0</v>
      </c>
      <c r="AG106" s="257">
        <v>0</v>
      </c>
      <c r="AH106" s="252">
        <v>0</v>
      </c>
      <c r="AI106" s="17">
        <f t="shared" si="13"/>
        <v>88</v>
      </c>
      <c r="AJ106" s="12">
        <f t="shared" si="12"/>
        <v>7</v>
      </c>
      <c r="AK106" s="221">
        <v>7</v>
      </c>
      <c r="AL106" s="220">
        <v>0</v>
      </c>
      <c r="AM106" s="78">
        <v>0</v>
      </c>
      <c r="AN106" s="14">
        <v>0</v>
      </c>
      <c r="AO106" s="15">
        <v>0</v>
      </c>
    </row>
    <row r="107" spans="1:41" ht="45">
      <c r="A107" s="18">
        <v>520144</v>
      </c>
      <c r="B107" s="219">
        <v>97</v>
      </c>
      <c r="C107" s="19" t="s">
        <v>144</v>
      </c>
      <c r="D107" s="12">
        <f t="shared" si="9"/>
        <v>558</v>
      </c>
      <c r="E107" s="259">
        <v>0</v>
      </c>
      <c r="F107" s="257">
        <v>0</v>
      </c>
      <c r="G107" s="257">
        <v>0</v>
      </c>
      <c r="H107" s="257">
        <v>558</v>
      </c>
      <c r="I107" s="257">
        <v>549</v>
      </c>
      <c r="J107" s="257">
        <v>0</v>
      </c>
      <c r="K107" s="257">
        <v>0</v>
      </c>
      <c r="L107" s="15">
        <v>0</v>
      </c>
      <c r="M107" s="215">
        <f t="shared" si="10"/>
        <v>0</v>
      </c>
      <c r="N107" s="257">
        <v>0</v>
      </c>
      <c r="O107" s="257">
        <v>51</v>
      </c>
      <c r="P107" s="257">
        <v>26</v>
      </c>
      <c r="Q107" s="257">
        <v>7</v>
      </c>
      <c r="R107" s="257">
        <v>1</v>
      </c>
      <c r="S107" s="257">
        <v>0</v>
      </c>
      <c r="T107" s="257">
        <v>0</v>
      </c>
      <c r="U107" s="257">
        <v>0</v>
      </c>
      <c r="V107" s="257">
        <v>0</v>
      </c>
      <c r="W107" s="257">
        <v>0</v>
      </c>
      <c r="X107" s="257">
        <v>0</v>
      </c>
      <c r="Y107" s="15">
        <v>0</v>
      </c>
      <c r="Z107" s="12">
        <f t="shared" si="11"/>
        <v>987</v>
      </c>
      <c r="AA107" s="259">
        <v>0</v>
      </c>
      <c r="AB107" s="257">
        <v>0</v>
      </c>
      <c r="AC107" s="257">
        <v>987</v>
      </c>
      <c r="AD107" s="15">
        <v>0</v>
      </c>
      <c r="AE107" s="16">
        <v>294</v>
      </c>
      <c r="AF107" s="257">
        <v>6</v>
      </c>
      <c r="AG107" s="257">
        <v>0</v>
      </c>
      <c r="AH107" s="252">
        <v>3</v>
      </c>
      <c r="AI107" s="17">
        <f t="shared" si="13"/>
        <v>297</v>
      </c>
      <c r="AJ107" s="12">
        <f t="shared" si="12"/>
        <v>0</v>
      </c>
      <c r="AK107" s="221">
        <v>0</v>
      </c>
      <c r="AL107" s="220">
        <v>0</v>
      </c>
      <c r="AM107" s="78">
        <v>0</v>
      </c>
      <c r="AN107" s="14">
        <v>0</v>
      </c>
      <c r="AO107" s="15">
        <v>0</v>
      </c>
    </row>
    <row r="108" spans="1:41" ht="45">
      <c r="A108" s="18">
        <v>520145</v>
      </c>
      <c r="B108" s="219">
        <v>98</v>
      </c>
      <c r="C108" s="19" t="s">
        <v>145</v>
      </c>
      <c r="D108" s="12">
        <f t="shared" si="9"/>
        <v>1370</v>
      </c>
      <c r="E108" s="259">
        <v>1231</v>
      </c>
      <c r="F108" s="257">
        <v>87</v>
      </c>
      <c r="G108" s="257">
        <v>303</v>
      </c>
      <c r="H108" s="257">
        <v>0</v>
      </c>
      <c r="I108" s="257">
        <v>0</v>
      </c>
      <c r="J108" s="257">
        <v>0</v>
      </c>
      <c r="K108" s="257">
        <v>0</v>
      </c>
      <c r="L108" s="15">
        <v>139</v>
      </c>
      <c r="M108" s="215">
        <f t="shared" si="10"/>
        <v>1542</v>
      </c>
      <c r="N108" s="257">
        <v>1442</v>
      </c>
      <c r="O108" s="257">
        <v>0</v>
      </c>
      <c r="P108" s="257">
        <v>0</v>
      </c>
      <c r="Q108" s="257">
        <v>41</v>
      </c>
      <c r="R108" s="257">
        <v>19</v>
      </c>
      <c r="S108" s="257">
        <v>0</v>
      </c>
      <c r="T108" s="257">
        <v>6</v>
      </c>
      <c r="U108" s="257">
        <v>0</v>
      </c>
      <c r="V108" s="257">
        <v>0</v>
      </c>
      <c r="W108" s="257">
        <v>27</v>
      </c>
      <c r="X108" s="257">
        <v>0</v>
      </c>
      <c r="Y108" s="15">
        <v>100</v>
      </c>
      <c r="Z108" s="12">
        <f t="shared" si="11"/>
        <v>745</v>
      </c>
      <c r="AA108" s="259">
        <v>370</v>
      </c>
      <c r="AB108" s="257">
        <v>11</v>
      </c>
      <c r="AC108" s="257">
        <v>0</v>
      </c>
      <c r="AD108" s="15">
        <v>364</v>
      </c>
      <c r="AE108" s="16">
        <v>0</v>
      </c>
      <c r="AF108" s="257">
        <v>0</v>
      </c>
      <c r="AG108" s="257">
        <v>0</v>
      </c>
      <c r="AH108" s="252">
        <v>0</v>
      </c>
      <c r="AI108" s="17">
        <f t="shared" si="13"/>
        <v>0</v>
      </c>
      <c r="AJ108" s="12">
        <f t="shared" si="12"/>
        <v>25</v>
      </c>
      <c r="AK108" s="221">
        <v>25</v>
      </c>
      <c r="AL108" s="220">
        <v>0</v>
      </c>
      <c r="AM108" s="78">
        <v>0</v>
      </c>
      <c r="AN108" s="14">
        <v>0</v>
      </c>
      <c r="AO108" s="15">
        <v>0</v>
      </c>
    </row>
    <row r="109" spans="1:41" ht="45">
      <c r="A109" s="18">
        <v>520146</v>
      </c>
      <c r="B109" s="219">
        <v>99</v>
      </c>
      <c r="C109" s="19" t="s">
        <v>146</v>
      </c>
      <c r="D109" s="12">
        <f t="shared" si="9"/>
        <v>340</v>
      </c>
      <c r="E109" s="259">
        <v>0</v>
      </c>
      <c r="F109" s="257">
        <v>0</v>
      </c>
      <c r="G109" s="257">
        <v>0</v>
      </c>
      <c r="H109" s="257">
        <v>340</v>
      </c>
      <c r="I109" s="257">
        <v>0</v>
      </c>
      <c r="J109" s="257">
        <v>0</v>
      </c>
      <c r="K109" s="257">
        <v>0</v>
      </c>
      <c r="L109" s="15">
        <v>0</v>
      </c>
      <c r="M109" s="215">
        <f t="shared" si="10"/>
        <v>0</v>
      </c>
      <c r="N109" s="257">
        <v>0</v>
      </c>
      <c r="O109" s="257">
        <v>0</v>
      </c>
      <c r="P109" s="257">
        <v>0</v>
      </c>
      <c r="Q109" s="257">
        <v>0</v>
      </c>
      <c r="R109" s="257">
        <v>0</v>
      </c>
      <c r="S109" s="257">
        <v>0</v>
      </c>
      <c r="T109" s="257">
        <v>0</v>
      </c>
      <c r="U109" s="257">
        <v>0</v>
      </c>
      <c r="V109" s="257">
        <v>0</v>
      </c>
      <c r="W109" s="257">
        <v>0</v>
      </c>
      <c r="X109" s="257">
        <v>0</v>
      </c>
      <c r="Y109" s="15">
        <v>0</v>
      </c>
      <c r="Z109" s="12">
        <f t="shared" si="11"/>
        <v>1095</v>
      </c>
      <c r="AA109" s="259">
        <v>545</v>
      </c>
      <c r="AB109" s="257">
        <v>0</v>
      </c>
      <c r="AC109" s="257">
        <v>550</v>
      </c>
      <c r="AD109" s="15">
        <v>0</v>
      </c>
      <c r="AE109" s="16">
        <v>267</v>
      </c>
      <c r="AF109" s="257">
        <v>0</v>
      </c>
      <c r="AG109" s="257">
        <v>1</v>
      </c>
      <c r="AH109" s="252">
        <v>0</v>
      </c>
      <c r="AI109" s="17">
        <f t="shared" si="13"/>
        <v>267</v>
      </c>
      <c r="AJ109" s="12">
        <f t="shared" si="12"/>
        <v>24</v>
      </c>
      <c r="AK109" s="221">
        <v>24</v>
      </c>
      <c r="AL109" s="220">
        <v>0</v>
      </c>
      <c r="AM109" s="78">
        <v>0</v>
      </c>
      <c r="AN109" s="14">
        <v>0</v>
      </c>
      <c r="AO109" s="15">
        <v>0</v>
      </c>
    </row>
    <row r="110" spans="1:41" ht="45">
      <c r="A110" s="18">
        <v>520147</v>
      </c>
      <c r="B110" s="219">
        <v>100</v>
      </c>
      <c r="C110" s="19" t="s">
        <v>147</v>
      </c>
      <c r="D110" s="12">
        <f t="shared" si="9"/>
        <v>1289</v>
      </c>
      <c r="E110" s="259">
        <v>1284</v>
      </c>
      <c r="F110" s="257">
        <v>134</v>
      </c>
      <c r="G110" s="257">
        <v>338</v>
      </c>
      <c r="H110" s="257">
        <v>0</v>
      </c>
      <c r="I110" s="257">
        <v>0</v>
      </c>
      <c r="J110" s="257">
        <v>0</v>
      </c>
      <c r="K110" s="257">
        <v>0</v>
      </c>
      <c r="L110" s="15">
        <v>5</v>
      </c>
      <c r="M110" s="215">
        <f t="shared" si="10"/>
        <v>1359</v>
      </c>
      <c r="N110" s="257">
        <v>1355</v>
      </c>
      <c r="O110" s="257">
        <v>0</v>
      </c>
      <c r="P110" s="257">
        <v>0</v>
      </c>
      <c r="Q110" s="257">
        <v>42</v>
      </c>
      <c r="R110" s="257">
        <v>24</v>
      </c>
      <c r="S110" s="257">
        <v>0</v>
      </c>
      <c r="T110" s="257">
        <v>0</v>
      </c>
      <c r="U110" s="257">
        <v>0</v>
      </c>
      <c r="V110" s="257">
        <v>0</v>
      </c>
      <c r="W110" s="257">
        <v>289</v>
      </c>
      <c r="X110" s="257">
        <v>0</v>
      </c>
      <c r="Y110" s="15">
        <v>4</v>
      </c>
      <c r="Z110" s="12">
        <f t="shared" si="11"/>
        <v>504</v>
      </c>
      <c r="AA110" s="259">
        <v>504</v>
      </c>
      <c r="AB110" s="257">
        <v>0</v>
      </c>
      <c r="AC110" s="257">
        <v>0</v>
      </c>
      <c r="AD110" s="15">
        <v>0</v>
      </c>
      <c r="AE110" s="16">
        <v>0</v>
      </c>
      <c r="AF110" s="257">
        <v>0</v>
      </c>
      <c r="AG110" s="257">
        <v>0</v>
      </c>
      <c r="AH110" s="252">
        <v>0</v>
      </c>
      <c r="AI110" s="17">
        <f t="shared" si="13"/>
        <v>0</v>
      </c>
      <c r="AJ110" s="12">
        <f t="shared" si="12"/>
        <v>11</v>
      </c>
      <c r="AK110" s="221">
        <v>11</v>
      </c>
      <c r="AL110" s="220">
        <v>0</v>
      </c>
      <c r="AM110" s="78">
        <v>0</v>
      </c>
      <c r="AN110" s="14">
        <v>0</v>
      </c>
      <c r="AO110" s="15">
        <v>0</v>
      </c>
    </row>
    <row r="111" spans="1:41" ht="45">
      <c r="A111" s="18">
        <v>520148</v>
      </c>
      <c r="B111" s="219">
        <v>101</v>
      </c>
      <c r="C111" s="19" t="s">
        <v>148</v>
      </c>
      <c r="D111" s="12">
        <f t="shared" si="9"/>
        <v>1352</v>
      </c>
      <c r="E111" s="259">
        <v>1352</v>
      </c>
      <c r="F111" s="257">
        <v>166</v>
      </c>
      <c r="G111" s="257">
        <v>463</v>
      </c>
      <c r="H111" s="257">
        <v>0</v>
      </c>
      <c r="I111" s="257">
        <v>0</v>
      </c>
      <c r="J111" s="257">
        <v>0</v>
      </c>
      <c r="K111" s="257">
        <v>0</v>
      </c>
      <c r="L111" s="15">
        <v>0</v>
      </c>
      <c r="M111" s="215">
        <f t="shared" si="10"/>
        <v>2583</v>
      </c>
      <c r="N111" s="257">
        <v>2583</v>
      </c>
      <c r="O111" s="257">
        <v>0</v>
      </c>
      <c r="P111" s="257">
        <v>0</v>
      </c>
      <c r="Q111" s="257">
        <v>49</v>
      </c>
      <c r="R111" s="257">
        <v>0</v>
      </c>
      <c r="S111" s="257">
        <v>0</v>
      </c>
      <c r="T111" s="257">
        <v>4</v>
      </c>
      <c r="U111" s="257">
        <v>0</v>
      </c>
      <c r="V111" s="257">
        <v>0</v>
      </c>
      <c r="W111" s="257">
        <v>236</v>
      </c>
      <c r="X111" s="257">
        <v>0</v>
      </c>
      <c r="Y111" s="15">
        <v>0</v>
      </c>
      <c r="Z111" s="12">
        <f t="shared" si="11"/>
        <v>835</v>
      </c>
      <c r="AA111" s="259">
        <v>835</v>
      </c>
      <c r="AB111" s="257">
        <v>0</v>
      </c>
      <c r="AC111" s="257">
        <v>0</v>
      </c>
      <c r="AD111" s="15">
        <v>0</v>
      </c>
      <c r="AE111" s="16">
        <v>0</v>
      </c>
      <c r="AF111" s="257">
        <v>0</v>
      </c>
      <c r="AG111" s="257">
        <v>0</v>
      </c>
      <c r="AH111" s="252">
        <v>0</v>
      </c>
      <c r="AI111" s="17">
        <f t="shared" si="13"/>
        <v>0</v>
      </c>
      <c r="AJ111" s="12">
        <f t="shared" si="12"/>
        <v>31</v>
      </c>
      <c r="AK111" s="221">
        <v>31</v>
      </c>
      <c r="AL111" s="220">
        <v>0</v>
      </c>
      <c r="AM111" s="78">
        <v>0</v>
      </c>
      <c r="AN111" s="14">
        <v>0</v>
      </c>
      <c r="AO111" s="15">
        <v>0</v>
      </c>
    </row>
    <row r="112" spans="1:41" ht="45">
      <c r="A112" s="18">
        <v>520149</v>
      </c>
      <c r="B112" s="219">
        <v>102</v>
      </c>
      <c r="C112" s="19" t="s">
        <v>149</v>
      </c>
      <c r="D112" s="12">
        <f t="shared" si="9"/>
        <v>749</v>
      </c>
      <c r="E112" s="259">
        <v>713</v>
      </c>
      <c r="F112" s="257">
        <v>60</v>
      </c>
      <c r="G112" s="257">
        <v>173</v>
      </c>
      <c r="H112" s="257">
        <v>0</v>
      </c>
      <c r="I112" s="257">
        <v>0</v>
      </c>
      <c r="J112" s="257">
        <v>0</v>
      </c>
      <c r="K112" s="257">
        <v>0</v>
      </c>
      <c r="L112" s="15">
        <v>36</v>
      </c>
      <c r="M112" s="215">
        <f t="shared" si="10"/>
        <v>1347</v>
      </c>
      <c r="N112" s="257">
        <v>1219</v>
      </c>
      <c r="O112" s="257">
        <v>0</v>
      </c>
      <c r="P112" s="257">
        <v>0</v>
      </c>
      <c r="Q112" s="257">
        <v>42</v>
      </c>
      <c r="R112" s="257">
        <v>0</v>
      </c>
      <c r="S112" s="257">
        <v>0</v>
      </c>
      <c r="T112" s="257">
        <v>0</v>
      </c>
      <c r="U112" s="257">
        <v>0</v>
      </c>
      <c r="V112" s="257">
        <v>0</v>
      </c>
      <c r="W112" s="257">
        <v>87</v>
      </c>
      <c r="X112" s="257">
        <v>0</v>
      </c>
      <c r="Y112" s="15">
        <v>128</v>
      </c>
      <c r="Z112" s="12">
        <f t="shared" si="11"/>
        <v>379</v>
      </c>
      <c r="AA112" s="259">
        <v>377</v>
      </c>
      <c r="AB112" s="257">
        <v>2</v>
      </c>
      <c r="AC112" s="257">
        <v>0</v>
      </c>
      <c r="AD112" s="15">
        <v>0</v>
      </c>
      <c r="AE112" s="16">
        <v>0</v>
      </c>
      <c r="AF112" s="257">
        <v>0</v>
      </c>
      <c r="AG112" s="257">
        <v>0</v>
      </c>
      <c r="AH112" s="252">
        <v>0</v>
      </c>
      <c r="AI112" s="17">
        <f t="shared" si="13"/>
        <v>0</v>
      </c>
      <c r="AJ112" s="12">
        <f t="shared" si="12"/>
        <v>9</v>
      </c>
      <c r="AK112" s="221">
        <v>9</v>
      </c>
      <c r="AL112" s="220">
        <v>0</v>
      </c>
      <c r="AM112" s="78">
        <v>0</v>
      </c>
      <c r="AN112" s="14">
        <v>0</v>
      </c>
      <c r="AO112" s="15">
        <v>0</v>
      </c>
    </row>
    <row r="113" spans="1:41" ht="45">
      <c r="A113" s="18">
        <v>520150</v>
      </c>
      <c r="B113" s="219">
        <v>103</v>
      </c>
      <c r="C113" s="19" t="s">
        <v>150</v>
      </c>
      <c r="D113" s="12">
        <f t="shared" si="9"/>
        <v>3054</v>
      </c>
      <c r="E113" s="259">
        <v>3054</v>
      </c>
      <c r="F113" s="257">
        <v>1077</v>
      </c>
      <c r="G113" s="257">
        <v>10</v>
      </c>
      <c r="H113" s="257">
        <v>0</v>
      </c>
      <c r="I113" s="257">
        <v>0</v>
      </c>
      <c r="J113" s="257">
        <v>0</v>
      </c>
      <c r="K113" s="257">
        <v>0</v>
      </c>
      <c r="L113" s="15">
        <v>0</v>
      </c>
      <c r="M113" s="215">
        <f t="shared" si="10"/>
        <v>1371</v>
      </c>
      <c r="N113" s="257">
        <v>1371</v>
      </c>
      <c r="O113" s="257">
        <v>0</v>
      </c>
      <c r="P113" s="257">
        <v>0</v>
      </c>
      <c r="Q113" s="257">
        <v>14</v>
      </c>
      <c r="R113" s="257">
        <v>0</v>
      </c>
      <c r="S113" s="257">
        <v>0</v>
      </c>
      <c r="T113" s="257">
        <v>0</v>
      </c>
      <c r="U113" s="257">
        <v>0</v>
      </c>
      <c r="V113" s="257">
        <v>0</v>
      </c>
      <c r="W113" s="257">
        <v>104</v>
      </c>
      <c r="X113" s="257">
        <v>0</v>
      </c>
      <c r="Y113" s="15">
        <v>0</v>
      </c>
      <c r="Z113" s="12">
        <f t="shared" si="11"/>
        <v>720</v>
      </c>
      <c r="AA113" s="259">
        <v>720</v>
      </c>
      <c r="AB113" s="257">
        <v>0</v>
      </c>
      <c r="AC113" s="257">
        <v>0</v>
      </c>
      <c r="AD113" s="15">
        <v>0</v>
      </c>
      <c r="AE113" s="16">
        <v>0</v>
      </c>
      <c r="AF113" s="257">
        <v>0</v>
      </c>
      <c r="AG113" s="257">
        <v>0</v>
      </c>
      <c r="AH113" s="252">
        <v>0</v>
      </c>
      <c r="AI113" s="17">
        <f t="shared" si="13"/>
        <v>0</v>
      </c>
      <c r="AJ113" s="12">
        <f t="shared" si="12"/>
        <v>10</v>
      </c>
      <c r="AK113" s="221">
        <v>10</v>
      </c>
      <c r="AL113" s="220">
        <v>0</v>
      </c>
      <c r="AM113" s="78">
        <v>0</v>
      </c>
      <c r="AN113" s="14">
        <v>0</v>
      </c>
      <c r="AO113" s="15">
        <v>0</v>
      </c>
    </row>
    <row r="114" spans="1:41" ht="45">
      <c r="A114" s="18">
        <v>520151</v>
      </c>
      <c r="B114" s="219">
        <v>104</v>
      </c>
      <c r="C114" s="19" t="s">
        <v>151</v>
      </c>
      <c r="D114" s="12">
        <f t="shared" si="9"/>
        <v>1695</v>
      </c>
      <c r="E114" s="259">
        <v>1695</v>
      </c>
      <c r="F114" s="257">
        <v>413</v>
      </c>
      <c r="G114" s="257">
        <v>2</v>
      </c>
      <c r="H114" s="257">
        <v>0</v>
      </c>
      <c r="I114" s="257">
        <v>0</v>
      </c>
      <c r="J114" s="257">
        <v>0</v>
      </c>
      <c r="K114" s="257">
        <v>0</v>
      </c>
      <c r="L114" s="15">
        <v>0</v>
      </c>
      <c r="M114" s="215">
        <f t="shared" si="10"/>
        <v>753</v>
      </c>
      <c r="N114" s="257">
        <v>753</v>
      </c>
      <c r="O114" s="257">
        <v>0</v>
      </c>
      <c r="P114" s="257">
        <v>0</v>
      </c>
      <c r="Q114" s="257">
        <v>19</v>
      </c>
      <c r="R114" s="257">
        <v>2</v>
      </c>
      <c r="S114" s="257">
        <v>0</v>
      </c>
      <c r="T114" s="257">
        <v>0</v>
      </c>
      <c r="U114" s="257">
        <v>0</v>
      </c>
      <c r="V114" s="257">
        <v>0</v>
      </c>
      <c r="W114" s="257">
        <v>55</v>
      </c>
      <c r="X114" s="257">
        <v>0</v>
      </c>
      <c r="Y114" s="15">
        <v>0</v>
      </c>
      <c r="Z114" s="12">
        <f t="shared" si="11"/>
        <v>317</v>
      </c>
      <c r="AA114" s="259">
        <v>317</v>
      </c>
      <c r="AB114" s="257">
        <v>0</v>
      </c>
      <c r="AC114" s="257">
        <v>0</v>
      </c>
      <c r="AD114" s="15">
        <v>0</v>
      </c>
      <c r="AE114" s="16">
        <v>0</v>
      </c>
      <c r="AF114" s="257">
        <v>0</v>
      </c>
      <c r="AG114" s="257">
        <v>0</v>
      </c>
      <c r="AH114" s="252">
        <v>0</v>
      </c>
      <c r="AI114" s="17">
        <f t="shared" si="13"/>
        <v>0</v>
      </c>
      <c r="AJ114" s="12">
        <f t="shared" si="12"/>
        <v>10</v>
      </c>
      <c r="AK114" s="221">
        <v>10</v>
      </c>
      <c r="AL114" s="220">
        <v>0</v>
      </c>
      <c r="AM114" s="78">
        <v>0</v>
      </c>
      <c r="AN114" s="14">
        <v>0</v>
      </c>
      <c r="AO114" s="15">
        <v>0</v>
      </c>
    </row>
    <row r="115" spans="1:41" ht="45">
      <c r="A115" s="18">
        <v>520154</v>
      </c>
      <c r="B115" s="219">
        <v>105</v>
      </c>
      <c r="C115" s="19" t="s">
        <v>152</v>
      </c>
      <c r="D115" s="12">
        <f t="shared" si="9"/>
        <v>3784</v>
      </c>
      <c r="E115" s="259">
        <v>3171</v>
      </c>
      <c r="F115" s="257">
        <v>225</v>
      </c>
      <c r="G115" s="257">
        <v>360</v>
      </c>
      <c r="H115" s="257">
        <v>0</v>
      </c>
      <c r="I115" s="257">
        <v>0</v>
      </c>
      <c r="J115" s="257">
        <v>0</v>
      </c>
      <c r="K115" s="257">
        <v>263</v>
      </c>
      <c r="L115" s="15">
        <v>350</v>
      </c>
      <c r="M115" s="215">
        <f t="shared" si="10"/>
        <v>2444</v>
      </c>
      <c r="N115" s="257">
        <v>2240</v>
      </c>
      <c r="O115" s="257">
        <v>31</v>
      </c>
      <c r="P115" s="257">
        <v>0</v>
      </c>
      <c r="Q115" s="257">
        <v>49</v>
      </c>
      <c r="R115" s="257">
        <v>25</v>
      </c>
      <c r="S115" s="257">
        <v>0</v>
      </c>
      <c r="T115" s="257">
        <v>0</v>
      </c>
      <c r="U115" s="257">
        <v>0</v>
      </c>
      <c r="V115" s="257">
        <v>0</v>
      </c>
      <c r="W115" s="257">
        <v>270</v>
      </c>
      <c r="X115" s="257">
        <v>0</v>
      </c>
      <c r="Y115" s="15">
        <v>204</v>
      </c>
      <c r="Z115" s="12">
        <f t="shared" si="11"/>
        <v>1129</v>
      </c>
      <c r="AA115" s="259">
        <v>659</v>
      </c>
      <c r="AB115" s="257">
        <v>6</v>
      </c>
      <c r="AC115" s="257">
        <v>184</v>
      </c>
      <c r="AD115" s="15">
        <v>280</v>
      </c>
      <c r="AE115" s="16">
        <v>170</v>
      </c>
      <c r="AF115" s="257">
        <v>0</v>
      </c>
      <c r="AG115" s="257">
        <v>12</v>
      </c>
      <c r="AH115" s="252">
        <v>9</v>
      </c>
      <c r="AI115" s="17">
        <f t="shared" si="13"/>
        <v>179</v>
      </c>
      <c r="AJ115" s="12">
        <f t="shared" si="12"/>
        <v>109</v>
      </c>
      <c r="AK115" s="221">
        <v>109</v>
      </c>
      <c r="AL115" s="220">
        <v>3</v>
      </c>
      <c r="AM115" s="78">
        <v>0</v>
      </c>
      <c r="AN115" s="14">
        <v>0</v>
      </c>
      <c r="AO115" s="15">
        <v>0</v>
      </c>
    </row>
    <row r="116" spans="1:41" ht="45">
      <c r="A116" s="18">
        <v>520156</v>
      </c>
      <c r="B116" s="219">
        <v>106</v>
      </c>
      <c r="C116" s="19" t="s">
        <v>153</v>
      </c>
      <c r="D116" s="12">
        <f t="shared" si="9"/>
        <v>2534</v>
      </c>
      <c r="E116" s="259">
        <v>2534</v>
      </c>
      <c r="F116" s="257">
        <v>764</v>
      </c>
      <c r="G116" s="257">
        <v>1</v>
      </c>
      <c r="H116" s="257">
        <v>0</v>
      </c>
      <c r="I116" s="257">
        <v>0</v>
      </c>
      <c r="J116" s="257">
        <v>0</v>
      </c>
      <c r="K116" s="257">
        <v>0</v>
      </c>
      <c r="L116" s="15">
        <v>0</v>
      </c>
      <c r="M116" s="215">
        <f t="shared" si="10"/>
        <v>1043</v>
      </c>
      <c r="N116" s="257">
        <v>1043</v>
      </c>
      <c r="O116" s="257">
        <v>0</v>
      </c>
      <c r="P116" s="257">
        <v>0</v>
      </c>
      <c r="Q116" s="257">
        <v>58</v>
      </c>
      <c r="R116" s="257">
        <v>24</v>
      </c>
      <c r="S116" s="257">
        <v>0</v>
      </c>
      <c r="T116" s="257">
        <v>0</v>
      </c>
      <c r="U116" s="257">
        <v>0</v>
      </c>
      <c r="V116" s="257">
        <v>0</v>
      </c>
      <c r="W116" s="257">
        <v>160</v>
      </c>
      <c r="X116" s="257">
        <v>0</v>
      </c>
      <c r="Y116" s="15">
        <v>0</v>
      </c>
      <c r="Z116" s="12">
        <f t="shared" si="11"/>
        <v>183</v>
      </c>
      <c r="AA116" s="259">
        <v>180</v>
      </c>
      <c r="AB116" s="257">
        <v>0</v>
      </c>
      <c r="AC116" s="257">
        <v>3</v>
      </c>
      <c r="AD116" s="15">
        <v>0</v>
      </c>
      <c r="AE116" s="16">
        <v>11</v>
      </c>
      <c r="AF116" s="257">
        <v>0</v>
      </c>
      <c r="AG116" s="257">
        <v>0</v>
      </c>
      <c r="AH116" s="252">
        <v>5</v>
      </c>
      <c r="AI116" s="17">
        <f t="shared" si="13"/>
        <v>16</v>
      </c>
      <c r="AJ116" s="12">
        <f t="shared" si="12"/>
        <v>15</v>
      </c>
      <c r="AK116" s="221">
        <v>15</v>
      </c>
      <c r="AL116" s="220">
        <v>0</v>
      </c>
      <c r="AM116" s="78">
        <v>0</v>
      </c>
      <c r="AN116" s="14">
        <v>0</v>
      </c>
      <c r="AO116" s="15">
        <v>0</v>
      </c>
    </row>
    <row r="117" spans="1:41" ht="45">
      <c r="A117" s="18">
        <v>520164</v>
      </c>
      <c r="B117" s="219">
        <v>107</v>
      </c>
      <c r="C117" s="19" t="s">
        <v>154</v>
      </c>
      <c r="D117" s="12">
        <f t="shared" si="9"/>
        <v>1027</v>
      </c>
      <c r="E117" s="259">
        <v>998</v>
      </c>
      <c r="F117" s="257">
        <v>0</v>
      </c>
      <c r="G117" s="257">
        <v>0</v>
      </c>
      <c r="H117" s="257">
        <v>0</v>
      </c>
      <c r="I117" s="257">
        <v>0</v>
      </c>
      <c r="J117" s="257">
        <v>0</v>
      </c>
      <c r="K117" s="257">
        <v>0</v>
      </c>
      <c r="L117" s="15">
        <v>29</v>
      </c>
      <c r="M117" s="215">
        <f t="shared" si="10"/>
        <v>209</v>
      </c>
      <c r="N117" s="257">
        <v>198</v>
      </c>
      <c r="O117" s="257">
        <v>0</v>
      </c>
      <c r="P117" s="257">
        <v>0</v>
      </c>
      <c r="Q117" s="257">
        <v>0</v>
      </c>
      <c r="R117" s="257">
        <v>0</v>
      </c>
      <c r="S117" s="257">
        <v>0</v>
      </c>
      <c r="T117" s="257">
        <v>0</v>
      </c>
      <c r="U117" s="257">
        <v>0</v>
      </c>
      <c r="V117" s="257">
        <v>0</v>
      </c>
      <c r="W117" s="257">
        <v>0</v>
      </c>
      <c r="X117" s="257">
        <v>0</v>
      </c>
      <c r="Y117" s="15">
        <v>11</v>
      </c>
      <c r="Z117" s="12">
        <f t="shared" si="11"/>
        <v>1</v>
      </c>
      <c r="AA117" s="259">
        <v>0</v>
      </c>
      <c r="AB117" s="257">
        <v>1</v>
      </c>
      <c r="AC117" s="257">
        <v>0</v>
      </c>
      <c r="AD117" s="15">
        <v>0</v>
      </c>
      <c r="AE117" s="16">
        <v>0</v>
      </c>
      <c r="AF117" s="257">
        <v>0</v>
      </c>
      <c r="AG117" s="257">
        <v>0</v>
      </c>
      <c r="AH117" s="252">
        <v>0</v>
      </c>
      <c r="AI117" s="17">
        <f t="shared" si="13"/>
        <v>0</v>
      </c>
      <c r="AJ117" s="12">
        <f t="shared" si="12"/>
        <v>11</v>
      </c>
      <c r="AK117" s="259">
        <v>11</v>
      </c>
      <c r="AL117" s="220">
        <v>0</v>
      </c>
      <c r="AM117" s="78">
        <v>0</v>
      </c>
      <c r="AN117" s="14">
        <v>0</v>
      </c>
      <c r="AO117" s="15">
        <v>0</v>
      </c>
    </row>
    <row r="118" spans="1:41" ht="30">
      <c r="A118" s="18">
        <v>520239</v>
      </c>
      <c r="B118" s="219">
        <v>108</v>
      </c>
      <c r="C118" s="73" t="s">
        <v>155</v>
      </c>
      <c r="D118" s="12">
        <f t="shared" si="9"/>
        <v>0</v>
      </c>
      <c r="E118" s="259">
        <v>0</v>
      </c>
      <c r="F118" s="257">
        <v>0</v>
      </c>
      <c r="G118" s="257">
        <v>0</v>
      </c>
      <c r="H118" s="257">
        <v>0</v>
      </c>
      <c r="I118" s="257">
        <v>0</v>
      </c>
      <c r="J118" s="257">
        <v>0</v>
      </c>
      <c r="K118" s="257">
        <v>0</v>
      </c>
      <c r="L118" s="15">
        <v>0</v>
      </c>
      <c r="M118" s="215">
        <f t="shared" si="10"/>
        <v>0</v>
      </c>
      <c r="N118" s="252">
        <v>0</v>
      </c>
      <c r="O118" s="252">
        <v>0</v>
      </c>
      <c r="P118" s="252">
        <v>0</v>
      </c>
      <c r="Q118" s="252">
        <v>0</v>
      </c>
      <c r="R118" s="252">
        <v>0</v>
      </c>
      <c r="S118" s="252">
        <v>0</v>
      </c>
      <c r="T118" s="252">
        <v>0</v>
      </c>
      <c r="U118" s="252">
        <v>0</v>
      </c>
      <c r="V118" s="252">
        <v>0</v>
      </c>
      <c r="W118" s="252">
        <v>0</v>
      </c>
      <c r="X118" s="252">
        <v>0</v>
      </c>
      <c r="Y118" s="253">
        <v>0</v>
      </c>
      <c r="Z118" s="12">
        <f t="shared" si="11"/>
        <v>0</v>
      </c>
      <c r="AA118" s="259">
        <v>0</v>
      </c>
      <c r="AB118" s="257">
        <v>0</v>
      </c>
      <c r="AC118" s="257">
        <v>0</v>
      </c>
      <c r="AD118" s="15">
        <v>0</v>
      </c>
      <c r="AE118" s="16">
        <v>0</v>
      </c>
      <c r="AF118" s="257">
        <v>0</v>
      </c>
      <c r="AG118" s="257">
        <v>0</v>
      </c>
      <c r="AH118" s="252">
        <v>0</v>
      </c>
      <c r="AI118" s="17">
        <f t="shared" si="13"/>
        <v>0</v>
      </c>
      <c r="AJ118" s="12">
        <f t="shared" si="12"/>
        <v>0</v>
      </c>
      <c r="AK118" s="221">
        <v>0</v>
      </c>
      <c r="AL118" s="220">
        <v>0</v>
      </c>
      <c r="AM118" s="78">
        <v>0</v>
      </c>
      <c r="AN118" s="14">
        <v>8593</v>
      </c>
      <c r="AO118" s="15">
        <v>1</v>
      </c>
    </row>
    <row r="119" spans="1:41" ht="30.75" customHeight="1">
      <c r="A119" s="18">
        <v>520166</v>
      </c>
      <c r="B119" s="219">
        <v>109</v>
      </c>
      <c r="C119" s="11" t="s">
        <v>156</v>
      </c>
      <c r="D119" s="12">
        <f t="shared" si="9"/>
        <v>3449</v>
      </c>
      <c r="E119" s="259">
        <v>0</v>
      </c>
      <c r="F119" s="257">
        <v>0</v>
      </c>
      <c r="G119" s="257">
        <v>0</v>
      </c>
      <c r="H119" s="257">
        <v>2970</v>
      </c>
      <c r="I119" s="257">
        <v>7959</v>
      </c>
      <c r="J119" s="257">
        <v>389</v>
      </c>
      <c r="K119" s="257">
        <v>0</v>
      </c>
      <c r="L119" s="15">
        <v>90</v>
      </c>
      <c r="M119" s="215">
        <f t="shared" si="10"/>
        <v>15</v>
      </c>
      <c r="N119" s="257">
        <v>0</v>
      </c>
      <c r="O119" s="257">
        <v>36</v>
      </c>
      <c r="P119" s="257">
        <v>19</v>
      </c>
      <c r="Q119" s="257">
        <v>110</v>
      </c>
      <c r="R119" s="257">
        <v>87</v>
      </c>
      <c r="S119" s="257">
        <v>0</v>
      </c>
      <c r="T119" s="257">
        <v>7</v>
      </c>
      <c r="U119" s="257">
        <v>0</v>
      </c>
      <c r="V119" s="257">
        <v>0</v>
      </c>
      <c r="W119" s="257">
        <v>0</v>
      </c>
      <c r="X119" s="257">
        <v>1</v>
      </c>
      <c r="Y119" s="15">
        <v>14</v>
      </c>
      <c r="Z119" s="12">
        <f t="shared" si="11"/>
        <v>194</v>
      </c>
      <c r="AA119" s="259">
        <v>0</v>
      </c>
      <c r="AB119" s="257">
        <v>2</v>
      </c>
      <c r="AC119" s="257">
        <v>192</v>
      </c>
      <c r="AD119" s="15">
        <v>0</v>
      </c>
      <c r="AE119" s="16">
        <v>245</v>
      </c>
      <c r="AF119" s="257">
        <v>5</v>
      </c>
      <c r="AG119" s="257">
        <v>18</v>
      </c>
      <c r="AH119" s="252">
        <v>0</v>
      </c>
      <c r="AI119" s="17">
        <f t="shared" si="13"/>
        <v>245</v>
      </c>
      <c r="AJ119" s="12">
        <f t="shared" si="12"/>
        <v>92</v>
      </c>
      <c r="AK119" s="221">
        <v>92</v>
      </c>
      <c r="AL119" s="220">
        <v>0</v>
      </c>
      <c r="AM119" s="78">
        <v>0</v>
      </c>
      <c r="AN119" s="14">
        <v>0</v>
      </c>
      <c r="AO119" s="15">
        <v>0</v>
      </c>
    </row>
    <row r="120" spans="1:41" ht="30">
      <c r="A120" s="18">
        <v>520169</v>
      </c>
      <c r="B120" s="219">
        <v>110</v>
      </c>
      <c r="C120" s="19" t="s">
        <v>157</v>
      </c>
      <c r="D120" s="12">
        <f t="shared" si="9"/>
        <v>5065</v>
      </c>
      <c r="E120" s="259">
        <v>10</v>
      </c>
      <c r="F120" s="257">
        <v>0</v>
      </c>
      <c r="G120" s="257">
        <v>0</v>
      </c>
      <c r="H120" s="257">
        <v>2443</v>
      </c>
      <c r="I120" s="257">
        <v>0</v>
      </c>
      <c r="J120" s="257">
        <v>2601</v>
      </c>
      <c r="K120" s="257">
        <v>0</v>
      </c>
      <c r="L120" s="15">
        <v>11</v>
      </c>
      <c r="M120" s="215">
        <f t="shared" si="10"/>
        <v>67</v>
      </c>
      <c r="N120" s="257">
        <v>42</v>
      </c>
      <c r="O120" s="257">
        <v>63</v>
      </c>
      <c r="P120" s="257">
        <v>30</v>
      </c>
      <c r="Q120" s="257">
        <v>309</v>
      </c>
      <c r="R120" s="257">
        <v>54</v>
      </c>
      <c r="S120" s="257">
        <v>7</v>
      </c>
      <c r="T120" s="257">
        <v>187</v>
      </c>
      <c r="U120" s="257">
        <v>0</v>
      </c>
      <c r="V120" s="257">
        <v>0</v>
      </c>
      <c r="W120" s="257">
        <v>0</v>
      </c>
      <c r="X120" s="257">
        <v>9</v>
      </c>
      <c r="Y120" s="15">
        <v>16</v>
      </c>
      <c r="Z120" s="12">
        <f t="shared" si="11"/>
        <v>314</v>
      </c>
      <c r="AA120" s="259">
        <v>0</v>
      </c>
      <c r="AB120" s="257">
        <v>0</v>
      </c>
      <c r="AC120" s="257">
        <v>314</v>
      </c>
      <c r="AD120" s="15">
        <v>0</v>
      </c>
      <c r="AE120" s="16">
        <v>448</v>
      </c>
      <c r="AF120" s="257">
        <v>55</v>
      </c>
      <c r="AG120" s="257">
        <v>13</v>
      </c>
      <c r="AH120" s="252">
        <v>6</v>
      </c>
      <c r="AI120" s="17">
        <f t="shared" si="13"/>
        <v>454</v>
      </c>
      <c r="AJ120" s="12">
        <f t="shared" si="12"/>
        <v>0</v>
      </c>
      <c r="AK120" s="221">
        <v>0</v>
      </c>
      <c r="AL120" s="220">
        <v>0</v>
      </c>
      <c r="AM120" s="78">
        <v>0</v>
      </c>
      <c r="AN120" s="14">
        <v>0</v>
      </c>
      <c r="AO120" s="15">
        <v>0</v>
      </c>
    </row>
    <row r="121" spans="1:41" ht="30">
      <c r="A121" s="18">
        <v>520171</v>
      </c>
      <c r="B121" s="219">
        <v>111</v>
      </c>
      <c r="C121" s="19" t="s">
        <v>158</v>
      </c>
      <c r="D121" s="12">
        <f t="shared" si="9"/>
        <v>984</v>
      </c>
      <c r="E121" s="259">
        <v>38</v>
      </c>
      <c r="F121" s="257">
        <v>0</v>
      </c>
      <c r="G121" s="257">
        <v>0</v>
      </c>
      <c r="H121" s="257">
        <v>946</v>
      </c>
      <c r="I121" s="257">
        <v>0</v>
      </c>
      <c r="J121" s="257">
        <v>0</v>
      </c>
      <c r="K121" s="257">
        <v>0</v>
      </c>
      <c r="L121" s="15">
        <v>0</v>
      </c>
      <c r="M121" s="215">
        <f t="shared" si="10"/>
        <v>97</v>
      </c>
      <c r="N121" s="257">
        <v>97</v>
      </c>
      <c r="O121" s="257">
        <v>232</v>
      </c>
      <c r="P121" s="257">
        <v>213</v>
      </c>
      <c r="Q121" s="257">
        <v>7</v>
      </c>
      <c r="R121" s="257">
        <v>185</v>
      </c>
      <c r="S121" s="257">
        <v>31</v>
      </c>
      <c r="T121" s="257">
        <v>338</v>
      </c>
      <c r="U121" s="257">
        <v>413</v>
      </c>
      <c r="V121" s="257">
        <v>46</v>
      </c>
      <c r="W121" s="257">
        <v>0</v>
      </c>
      <c r="X121" s="257">
        <v>0</v>
      </c>
      <c r="Y121" s="15">
        <v>0</v>
      </c>
      <c r="Z121" s="12">
        <f t="shared" si="11"/>
        <v>0</v>
      </c>
      <c r="AA121" s="259">
        <v>0</v>
      </c>
      <c r="AB121" s="257">
        <v>0</v>
      </c>
      <c r="AC121" s="257">
        <v>0</v>
      </c>
      <c r="AD121" s="15">
        <v>0</v>
      </c>
      <c r="AE121" s="16">
        <v>315</v>
      </c>
      <c r="AF121" s="257">
        <v>15</v>
      </c>
      <c r="AG121" s="257">
        <v>270</v>
      </c>
      <c r="AH121" s="252">
        <v>0</v>
      </c>
      <c r="AI121" s="17">
        <f t="shared" si="13"/>
        <v>315</v>
      </c>
      <c r="AJ121" s="12">
        <f t="shared" si="12"/>
        <v>527</v>
      </c>
      <c r="AK121" s="221">
        <v>527</v>
      </c>
      <c r="AL121" s="220">
        <v>426</v>
      </c>
      <c r="AM121" s="78">
        <v>0</v>
      </c>
      <c r="AN121" s="14">
        <v>0</v>
      </c>
      <c r="AO121" s="15">
        <v>0</v>
      </c>
    </row>
    <row r="122" spans="1:41" ht="45">
      <c r="A122" s="18">
        <v>520170</v>
      </c>
      <c r="B122" s="219">
        <v>112</v>
      </c>
      <c r="C122" s="19" t="s">
        <v>159</v>
      </c>
      <c r="D122" s="12">
        <f t="shared" si="9"/>
        <v>662</v>
      </c>
      <c r="E122" s="259">
        <v>0</v>
      </c>
      <c r="F122" s="257">
        <v>0</v>
      </c>
      <c r="G122" s="257">
        <v>0</v>
      </c>
      <c r="H122" s="257">
        <v>646</v>
      </c>
      <c r="I122" s="257">
        <v>0</v>
      </c>
      <c r="J122" s="257">
        <v>0</v>
      </c>
      <c r="K122" s="257">
        <v>0</v>
      </c>
      <c r="L122" s="15">
        <v>16</v>
      </c>
      <c r="M122" s="215">
        <f t="shared" si="10"/>
        <v>20</v>
      </c>
      <c r="N122" s="257">
        <v>0</v>
      </c>
      <c r="O122" s="257">
        <v>0</v>
      </c>
      <c r="P122" s="257">
        <v>38</v>
      </c>
      <c r="Q122" s="257">
        <v>0</v>
      </c>
      <c r="R122" s="257">
        <v>0</v>
      </c>
      <c r="S122" s="257">
        <v>0</v>
      </c>
      <c r="T122" s="257">
        <v>0</v>
      </c>
      <c r="U122" s="257">
        <v>0</v>
      </c>
      <c r="V122" s="257">
        <v>0</v>
      </c>
      <c r="W122" s="257">
        <v>0</v>
      </c>
      <c r="X122" s="257">
        <v>0</v>
      </c>
      <c r="Y122" s="15">
        <v>20</v>
      </c>
      <c r="Z122" s="12">
        <f t="shared" si="11"/>
        <v>24</v>
      </c>
      <c r="AA122" s="259">
        <v>0</v>
      </c>
      <c r="AB122" s="257">
        <v>0</v>
      </c>
      <c r="AC122" s="257">
        <v>24</v>
      </c>
      <c r="AD122" s="15">
        <v>0</v>
      </c>
      <c r="AE122" s="16">
        <v>187</v>
      </c>
      <c r="AF122" s="257">
        <v>1</v>
      </c>
      <c r="AG122" s="257">
        <v>0</v>
      </c>
      <c r="AH122" s="252">
        <v>3</v>
      </c>
      <c r="AI122" s="17">
        <f t="shared" si="13"/>
        <v>190</v>
      </c>
      <c r="AJ122" s="12">
        <f t="shared" si="12"/>
        <v>74</v>
      </c>
      <c r="AK122" s="221">
        <v>74</v>
      </c>
      <c r="AL122" s="220">
        <v>0</v>
      </c>
      <c r="AM122" s="78">
        <v>0</v>
      </c>
      <c r="AN122" s="14">
        <v>0</v>
      </c>
      <c r="AO122" s="15">
        <v>0</v>
      </c>
    </row>
    <row r="123" spans="1:41" ht="30">
      <c r="A123" s="18">
        <v>520023</v>
      </c>
      <c r="B123" s="219">
        <v>113</v>
      </c>
      <c r="C123" s="19" t="s">
        <v>160</v>
      </c>
      <c r="D123" s="12">
        <f t="shared" si="9"/>
        <v>2251</v>
      </c>
      <c r="E123" s="259">
        <v>0</v>
      </c>
      <c r="F123" s="257">
        <v>0</v>
      </c>
      <c r="G123" s="257">
        <v>0</v>
      </c>
      <c r="H123" s="257">
        <v>2251</v>
      </c>
      <c r="I123" s="257">
        <v>9804</v>
      </c>
      <c r="J123" s="257">
        <v>0</v>
      </c>
      <c r="K123" s="257">
        <v>0</v>
      </c>
      <c r="L123" s="15">
        <v>0</v>
      </c>
      <c r="M123" s="215">
        <f t="shared" si="10"/>
        <v>0</v>
      </c>
      <c r="N123" s="257">
        <v>0</v>
      </c>
      <c r="O123" s="257">
        <v>311</v>
      </c>
      <c r="P123" s="257">
        <v>64</v>
      </c>
      <c r="Q123" s="257">
        <v>433</v>
      </c>
      <c r="R123" s="257">
        <v>153</v>
      </c>
      <c r="S123" s="257">
        <v>0</v>
      </c>
      <c r="T123" s="257">
        <v>0</v>
      </c>
      <c r="U123" s="257">
        <v>269</v>
      </c>
      <c r="V123" s="257">
        <v>0</v>
      </c>
      <c r="W123" s="257">
        <v>0</v>
      </c>
      <c r="X123" s="257">
        <v>0</v>
      </c>
      <c r="Y123" s="15">
        <v>0</v>
      </c>
      <c r="Z123" s="12">
        <f t="shared" si="11"/>
        <v>0</v>
      </c>
      <c r="AA123" s="259">
        <v>0</v>
      </c>
      <c r="AB123" s="257">
        <v>0</v>
      </c>
      <c r="AC123" s="257">
        <v>0</v>
      </c>
      <c r="AD123" s="15">
        <v>0</v>
      </c>
      <c r="AE123" s="16">
        <v>16</v>
      </c>
      <c r="AF123" s="257">
        <v>0</v>
      </c>
      <c r="AG123" s="257">
        <v>0</v>
      </c>
      <c r="AH123" s="252">
        <v>0</v>
      </c>
      <c r="AI123" s="17">
        <f t="shared" si="13"/>
        <v>16</v>
      </c>
      <c r="AJ123" s="12">
        <f t="shared" si="12"/>
        <v>0</v>
      </c>
      <c r="AK123" s="221">
        <v>0</v>
      </c>
      <c r="AL123" s="220">
        <v>0</v>
      </c>
      <c r="AM123" s="78">
        <v>0</v>
      </c>
      <c r="AN123" s="14">
        <v>0</v>
      </c>
      <c r="AO123" s="15">
        <v>0</v>
      </c>
    </row>
    <row r="124" spans="1:41" ht="30">
      <c r="A124" s="18">
        <v>520055</v>
      </c>
      <c r="B124" s="219">
        <v>114</v>
      </c>
      <c r="C124" s="19" t="s">
        <v>161</v>
      </c>
      <c r="D124" s="12">
        <f t="shared" si="9"/>
        <v>0</v>
      </c>
      <c r="E124" s="259">
        <v>0</v>
      </c>
      <c r="F124" s="257">
        <v>0</v>
      </c>
      <c r="G124" s="257">
        <v>0</v>
      </c>
      <c r="H124" s="257">
        <v>0</v>
      </c>
      <c r="I124" s="257">
        <v>0</v>
      </c>
      <c r="J124" s="257">
        <v>0</v>
      </c>
      <c r="K124" s="257">
        <v>0</v>
      </c>
      <c r="L124" s="15">
        <v>0</v>
      </c>
      <c r="M124" s="215">
        <f t="shared" si="10"/>
        <v>0</v>
      </c>
      <c r="N124" s="257">
        <v>0</v>
      </c>
      <c r="O124" s="257">
        <v>54</v>
      </c>
      <c r="P124" s="257">
        <v>0</v>
      </c>
      <c r="Q124" s="257">
        <v>0</v>
      </c>
      <c r="R124" s="257">
        <v>0</v>
      </c>
      <c r="S124" s="257">
        <v>0</v>
      </c>
      <c r="T124" s="257">
        <v>0</v>
      </c>
      <c r="U124" s="257">
        <v>0</v>
      </c>
      <c r="V124" s="257">
        <v>0</v>
      </c>
      <c r="W124" s="257">
        <v>0</v>
      </c>
      <c r="X124" s="257">
        <v>0</v>
      </c>
      <c r="Y124" s="15">
        <v>0</v>
      </c>
      <c r="Z124" s="12">
        <f t="shared" si="11"/>
        <v>33</v>
      </c>
      <c r="AA124" s="259">
        <v>0</v>
      </c>
      <c r="AB124" s="257">
        <v>0</v>
      </c>
      <c r="AC124" s="257">
        <v>33</v>
      </c>
      <c r="AD124" s="15">
        <v>0</v>
      </c>
      <c r="AE124" s="16">
        <v>54</v>
      </c>
      <c r="AF124" s="257">
        <v>0</v>
      </c>
      <c r="AG124" s="257">
        <v>0</v>
      </c>
      <c r="AH124" s="252">
        <v>7</v>
      </c>
      <c r="AI124" s="17">
        <f t="shared" si="13"/>
        <v>61</v>
      </c>
      <c r="AJ124" s="12">
        <f t="shared" si="12"/>
        <v>1</v>
      </c>
      <c r="AK124" s="221">
        <v>1</v>
      </c>
      <c r="AL124" s="220">
        <v>0</v>
      </c>
      <c r="AM124" s="78">
        <v>0</v>
      </c>
      <c r="AN124" s="14">
        <v>0</v>
      </c>
      <c r="AO124" s="15">
        <v>0</v>
      </c>
    </row>
    <row r="125" spans="1:41" ht="60">
      <c r="A125" s="18">
        <v>520172</v>
      </c>
      <c r="B125" s="219">
        <v>115</v>
      </c>
      <c r="C125" s="19" t="s">
        <v>162</v>
      </c>
      <c r="D125" s="12">
        <f t="shared" si="9"/>
        <v>10102</v>
      </c>
      <c r="E125" s="259">
        <v>0</v>
      </c>
      <c r="F125" s="257">
        <v>0</v>
      </c>
      <c r="G125" s="257">
        <v>0</v>
      </c>
      <c r="H125" s="257">
        <v>0</v>
      </c>
      <c r="I125" s="257">
        <v>0</v>
      </c>
      <c r="J125" s="257">
        <v>862</v>
      </c>
      <c r="K125" s="257">
        <v>0</v>
      </c>
      <c r="L125" s="15">
        <v>9240</v>
      </c>
      <c r="M125" s="215">
        <f t="shared" si="10"/>
        <v>8007</v>
      </c>
      <c r="N125" s="257">
        <v>0</v>
      </c>
      <c r="O125" s="257">
        <v>0</v>
      </c>
      <c r="P125" s="257">
        <v>0</v>
      </c>
      <c r="Q125" s="257">
        <v>0</v>
      </c>
      <c r="R125" s="257">
        <v>0</v>
      </c>
      <c r="S125" s="257">
        <v>0</v>
      </c>
      <c r="T125" s="257">
        <v>0</v>
      </c>
      <c r="U125" s="257">
        <v>0</v>
      </c>
      <c r="V125" s="257">
        <v>0</v>
      </c>
      <c r="W125" s="257">
        <v>0</v>
      </c>
      <c r="X125" s="257">
        <v>0</v>
      </c>
      <c r="Y125" s="15">
        <v>8007</v>
      </c>
      <c r="Z125" s="12">
        <f t="shared" si="11"/>
        <v>25</v>
      </c>
      <c r="AA125" s="259">
        <v>0</v>
      </c>
      <c r="AB125" s="257">
        <v>25</v>
      </c>
      <c r="AC125" s="257">
        <v>0</v>
      </c>
      <c r="AD125" s="15">
        <v>0</v>
      </c>
      <c r="AE125" s="16">
        <v>0</v>
      </c>
      <c r="AF125" s="257">
        <v>0</v>
      </c>
      <c r="AG125" s="257">
        <v>0</v>
      </c>
      <c r="AH125" s="252">
        <v>0</v>
      </c>
      <c r="AI125" s="17">
        <f t="shared" si="13"/>
        <v>0</v>
      </c>
      <c r="AJ125" s="12">
        <f t="shared" si="12"/>
        <v>0</v>
      </c>
      <c r="AK125" s="221">
        <v>0</v>
      </c>
      <c r="AL125" s="220">
        <v>0</v>
      </c>
      <c r="AM125" s="78">
        <v>0</v>
      </c>
      <c r="AN125" s="14">
        <v>0</v>
      </c>
      <c r="AO125" s="15">
        <v>0</v>
      </c>
    </row>
    <row r="126" spans="1:41" ht="60">
      <c r="A126" s="18">
        <v>520284</v>
      </c>
      <c r="B126" s="219">
        <v>116</v>
      </c>
      <c r="C126" s="31" t="s">
        <v>163</v>
      </c>
      <c r="D126" s="12">
        <f t="shared" si="9"/>
        <v>367</v>
      </c>
      <c r="E126" s="259">
        <v>0</v>
      </c>
      <c r="F126" s="257">
        <v>0</v>
      </c>
      <c r="G126" s="257">
        <v>0</v>
      </c>
      <c r="H126" s="257">
        <v>367</v>
      </c>
      <c r="I126" s="257">
        <v>0</v>
      </c>
      <c r="J126" s="257">
        <v>0</v>
      </c>
      <c r="K126" s="257">
        <v>0</v>
      </c>
      <c r="L126" s="15">
        <v>0</v>
      </c>
      <c r="M126" s="215">
        <f t="shared" si="10"/>
        <v>0</v>
      </c>
      <c r="N126" s="257">
        <v>0</v>
      </c>
      <c r="O126" s="257">
        <v>4</v>
      </c>
      <c r="P126" s="257">
        <v>0</v>
      </c>
      <c r="Q126" s="257">
        <v>0</v>
      </c>
      <c r="R126" s="257">
        <v>0</v>
      </c>
      <c r="S126" s="257">
        <v>0</v>
      </c>
      <c r="T126" s="257">
        <v>0</v>
      </c>
      <c r="U126" s="257">
        <v>0</v>
      </c>
      <c r="V126" s="257">
        <v>0</v>
      </c>
      <c r="W126" s="257">
        <v>0</v>
      </c>
      <c r="X126" s="257">
        <v>0</v>
      </c>
      <c r="Y126" s="15">
        <v>0</v>
      </c>
      <c r="Z126" s="12">
        <f t="shared" si="11"/>
        <v>0</v>
      </c>
      <c r="AA126" s="259">
        <v>0</v>
      </c>
      <c r="AB126" s="257">
        <v>0</v>
      </c>
      <c r="AC126" s="257">
        <v>0</v>
      </c>
      <c r="AD126" s="15">
        <v>0</v>
      </c>
      <c r="AE126" s="16">
        <v>68</v>
      </c>
      <c r="AF126" s="257">
        <v>43</v>
      </c>
      <c r="AG126" s="257">
        <v>0</v>
      </c>
      <c r="AH126" s="252">
        <v>0</v>
      </c>
      <c r="AI126" s="17">
        <f t="shared" si="13"/>
        <v>68</v>
      </c>
      <c r="AJ126" s="12">
        <f t="shared" si="12"/>
        <v>12</v>
      </c>
      <c r="AK126" s="221">
        <v>12</v>
      </c>
      <c r="AL126" s="220">
        <v>0</v>
      </c>
      <c r="AM126" s="78">
        <v>0</v>
      </c>
      <c r="AN126" s="14">
        <v>0</v>
      </c>
      <c r="AO126" s="15">
        <v>0</v>
      </c>
    </row>
    <row r="127" spans="1:41" ht="45">
      <c r="A127" s="18">
        <v>520345</v>
      </c>
      <c r="B127" s="219">
        <v>117</v>
      </c>
      <c r="C127" s="19" t="s">
        <v>164</v>
      </c>
      <c r="D127" s="12">
        <f t="shared" si="9"/>
        <v>0</v>
      </c>
      <c r="E127" s="259">
        <v>0</v>
      </c>
      <c r="F127" s="257">
        <v>0</v>
      </c>
      <c r="G127" s="257">
        <v>0</v>
      </c>
      <c r="H127" s="257">
        <v>0</v>
      </c>
      <c r="I127" s="257">
        <v>0</v>
      </c>
      <c r="J127" s="257">
        <v>0</v>
      </c>
      <c r="K127" s="257">
        <v>0</v>
      </c>
      <c r="L127" s="15">
        <v>0</v>
      </c>
      <c r="M127" s="215">
        <f t="shared" si="10"/>
        <v>0</v>
      </c>
      <c r="N127" s="257">
        <v>0</v>
      </c>
      <c r="O127" s="257">
        <v>0</v>
      </c>
      <c r="P127" s="257">
        <v>0</v>
      </c>
      <c r="Q127" s="257">
        <v>0</v>
      </c>
      <c r="R127" s="257">
        <v>0</v>
      </c>
      <c r="S127" s="257">
        <v>0</v>
      </c>
      <c r="T127" s="257">
        <v>0</v>
      </c>
      <c r="U127" s="257">
        <v>0</v>
      </c>
      <c r="V127" s="257">
        <v>0</v>
      </c>
      <c r="W127" s="257">
        <v>0</v>
      </c>
      <c r="X127" s="257">
        <v>0</v>
      </c>
      <c r="Y127" s="15">
        <v>0</v>
      </c>
      <c r="Z127" s="12">
        <f t="shared" si="11"/>
        <v>0</v>
      </c>
      <c r="AA127" s="259">
        <v>0</v>
      </c>
      <c r="AB127" s="257">
        <v>0</v>
      </c>
      <c r="AC127" s="257">
        <v>0</v>
      </c>
      <c r="AD127" s="15">
        <v>0</v>
      </c>
      <c r="AE127" s="16">
        <v>0</v>
      </c>
      <c r="AF127" s="257">
        <v>0</v>
      </c>
      <c r="AG127" s="257">
        <v>0</v>
      </c>
      <c r="AH127" s="252">
        <v>0</v>
      </c>
      <c r="AI127" s="17">
        <f t="shared" si="13"/>
        <v>0</v>
      </c>
      <c r="AJ127" s="12">
        <f t="shared" si="12"/>
        <v>6</v>
      </c>
      <c r="AK127" s="221">
        <v>6</v>
      </c>
      <c r="AL127" s="220">
        <v>0</v>
      </c>
      <c r="AM127" s="78">
        <v>0</v>
      </c>
      <c r="AN127" s="14">
        <v>0</v>
      </c>
      <c r="AO127" s="15">
        <v>0</v>
      </c>
    </row>
    <row r="128" spans="1:41" ht="75">
      <c r="A128" s="18">
        <v>520165</v>
      </c>
      <c r="B128" s="219">
        <v>118</v>
      </c>
      <c r="C128" s="19" t="s">
        <v>165</v>
      </c>
      <c r="D128" s="12">
        <f t="shared" si="9"/>
        <v>71</v>
      </c>
      <c r="E128" s="259">
        <v>53</v>
      </c>
      <c r="F128" s="257">
        <v>4</v>
      </c>
      <c r="G128" s="257">
        <v>5</v>
      </c>
      <c r="H128" s="257">
        <v>0</v>
      </c>
      <c r="I128" s="257">
        <v>0</v>
      </c>
      <c r="J128" s="257">
        <v>0</v>
      </c>
      <c r="K128" s="257">
        <v>1</v>
      </c>
      <c r="L128" s="15">
        <v>17</v>
      </c>
      <c r="M128" s="215">
        <f t="shared" si="10"/>
        <v>51</v>
      </c>
      <c r="N128" s="257">
        <v>36</v>
      </c>
      <c r="O128" s="257">
        <v>2</v>
      </c>
      <c r="P128" s="257">
        <v>3</v>
      </c>
      <c r="Q128" s="257">
        <v>2</v>
      </c>
      <c r="R128" s="257">
        <v>1</v>
      </c>
      <c r="S128" s="257">
        <v>2</v>
      </c>
      <c r="T128" s="257">
        <v>0</v>
      </c>
      <c r="U128" s="257">
        <v>3</v>
      </c>
      <c r="V128" s="257">
        <v>0</v>
      </c>
      <c r="W128" s="257">
        <v>2</v>
      </c>
      <c r="X128" s="257">
        <v>1</v>
      </c>
      <c r="Y128" s="15">
        <v>14</v>
      </c>
      <c r="Z128" s="12">
        <f t="shared" si="11"/>
        <v>22</v>
      </c>
      <c r="AA128" s="259">
        <v>14</v>
      </c>
      <c r="AB128" s="257">
        <v>0</v>
      </c>
      <c r="AC128" s="257">
        <v>8</v>
      </c>
      <c r="AD128" s="15">
        <v>0</v>
      </c>
      <c r="AE128" s="16">
        <v>0</v>
      </c>
      <c r="AF128" s="257">
        <v>0</v>
      </c>
      <c r="AG128" s="257">
        <v>0</v>
      </c>
      <c r="AH128" s="252">
        <v>0</v>
      </c>
      <c r="AI128" s="17">
        <f t="shared" si="13"/>
        <v>0</v>
      </c>
      <c r="AJ128" s="12">
        <f t="shared" si="12"/>
        <v>0</v>
      </c>
      <c r="AK128" s="221">
        <v>0</v>
      </c>
      <c r="AL128" s="220">
        <v>0</v>
      </c>
      <c r="AM128" s="78">
        <v>0</v>
      </c>
      <c r="AN128" s="14">
        <v>6</v>
      </c>
      <c r="AO128" s="15">
        <v>1</v>
      </c>
    </row>
    <row r="129" spans="1:41" ht="45">
      <c r="A129" s="18">
        <v>520136</v>
      </c>
      <c r="B129" s="219">
        <v>119</v>
      </c>
      <c r="C129" s="19" t="s">
        <v>166</v>
      </c>
      <c r="D129" s="12">
        <f t="shared" si="9"/>
        <v>2764</v>
      </c>
      <c r="E129" s="259">
        <v>2464</v>
      </c>
      <c r="F129" s="257">
        <v>90</v>
      </c>
      <c r="G129" s="257">
        <v>279</v>
      </c>
      <c r="H129" s="257">
        <v>0</v>
      </c>
      <c r="I129" s="257">
        <v>0</v>
      </c>
      <c r="J129" s="257">
        <v>0</v>
      </c>
      <c r="K129" s="257">
        <v>0</v>
      </c>
      <c r="L129" s="15">
        <v>300</v>
      </c>
      <c r="M129" s="215">
        <f t="shared" si="10"/>
        <v>1956</v>
      </c>
      <c r="N129" s="257">
        <v>1463</v>
      </c>
      <c r="O129" s="257">
        <v>45</v>
      </c>
      <c r="P129" s="257">
        <v>0</v>
      </c>
      <c r="Q129" s="257">
        <v>33</v>
      </c>
      <c r="R129" s="257">
        <v>43</v>
      </c>
      <c r="S129" s="257">
        <v>7</v>
      </c>
      <c r="T129" s="257">
        <v>0</v>
      </c>
      <c r="U129" s="257">
        <v>8</v>
      </c>
      <c r="V129" s="257">
        <v>0</v>
      </c>
      <c r="W129" s="257">
        <v>74</v>
      </c>
      <c r="X129" s="257">
        <v>1</v>
      </c>
      <c r="Y129" s="15">
        <v>492</v>
      </c>
      <c r="Z129" s="12">
        <f t="shared" si="11"/>
        <v>125</v>
      </c>
      <c r="AA129" s="259">
        <v>115</v>
      </c>
      <c r="AB129" s="257">
        <v>10</v>
      </c>
      <c r="AC129" s="257">
        <v>0</v>
      </c>
      <c r="AD129" s="15">
        <v>0</v>
      </c>
      <c r="AE129" s="16">
        <v>15</v>
      </c>
      <c r="AF129" s="257">
        <v>0</v>
      </c>
      <c r="AG129" s="257">
        <v>0</v>
      </c>
      <c r="AH129" s="252">
        <v>0</v>
      </c>
      <c r="AI129" s="17">
        <f t="shared" si="13"/>
        <v>15</v>
      </c>
      <c r="AJ129" s="12">
        <f t="shared" si="12"/>
        <v>43</v>
      </c>
      <c r="AK129" s="221">
        <v>43</v>
      </c>
      <c r="AL129" s="220">
        <v>0</v>
      </c>
      <c r="AM129" s="78">
        <v>0</v>
      </c>
      <c r="AN129" s="14">
        <v>168</v>
      </c>
      <c r="AO129" s="15">
        <v>1</v>
      </c>
    </row>
    <row r="130" spans="1:41" ht="60">
      <c r="A130" s="18">
        <v>520198</v>
      </c>
      <c r="B130" s="219">
        <v>120</v>
      </c>
      <c r="C130" s="19" t="s">
        <v>167</v>
      </c>
      <c r="D130" s="12">
        <f t="shared" si="9"/>
        <v>52</v>
      </c>
      <c r="E130" s="259">
        <v>47</v>
      </c>
      <c r="F130" s="257">
        <v>2</v>
      </c>
      <c r="G130" s="257">
        <v>2</v>
      </c>
      <c r="H130" s="257">
        <v>0</v>
      </c>
      <c r="I130" s="257">
        <v>0</v>
      </c>
      <c r="J130" s="257">
        <v>0</v>
      </c>
      <c r="K130" s="257">
        <v>0</v>
      </c>
      <c r="L130" s="15">
        <v>5</v>
      </c>
      <c r="M130" s="215">
        <f t="shared" si="10"/>
        <v>6</v>
      </c>
      <c r="N130" s="257">
        <v>4</v>
      </c>
      <c r="O130" s="257">
        <v>0</v>
      </c>
      <c r="P130" s="257">
        <v>0</v>
      </c>
      <c r="Q130" s="257">
        <v>2</v>
      </c>
      <c r="R130" s="257">
        <v>1</v>
      </c>
      <c r="S130" s="257">
        <v>0</v>
      </c>
      <c r="T130" s="257">
        <v>0</v>
      </c>
      <c r="U130" s="257">
        <v>0</v>
      </c>
      <c r="V130" s="257">
        <v>0</v>
      </c>
      <c r="W130" s="257">
        <v>18</v>
      </c>
      <c r="X130" s="257">
        <v>0</v>
      </c>
      <c r="Y130" s="15">
        <v>2</v>
      </c>
      <c r="Z130" s="12">
        <f t="shared" si="11"/>
        <v>2</v>
      </c>
      <c r="AA130" s="259">
        <v>1</v>
      </c>
      <c r="AB130" s="257">
        <v>1</v>
      </c>
      <c r="AC130" s="257">
        <v>0</v>
      </c>
      <c r="AD130" s="15">
        <v>0</v>
      </c>
      <c r="AE130" s="16">
        <v>0</v>
      </c>
      <c r="AF130" s="257">
        <v>0</v>
      </c>
      <c r="AG130" s="257">
        <v>0</v>
      </c>
      <c r="AH130" s="252">
        <v>0</v>
      </c>
      <c r="AI130" s="17">
        <f t="shared" si="13"/>
        <v>0</v>
      </c>
      <c r="AJ130" s="12">
        <f t="shared" si="12"/>
        <v>2</v>
      </c>
      <c r="AK130" s="221">
        <v>2</v>
      </c>
      <c r="AL130" s="220">
        <v>0</v>
      </c>
      <c r="AM130" s="78">
        <v>0</v>
      </c>
      <c r="AN130" s="14">
        <v>0</v>
      </c>
      <c r="AO130" s="15">
        <v>0</v>
      </c>
    </row>
    <row r="131" spans="1:41" ht="45">
      <c r="A131" s="18">
        <v>520176</v>
      </c>
      <c r="B131" s="219">
        <v>121</v>
      </c>
      <c r="C131" s="19" t="s">
        <v>168</v>
      </c>
      <c r="D131" s="12">
        <f t="shared" si="9"/>
        <v>17</v>
      </c>
      <c r="E131" s="259">
        <v>0</v>
      </c>
      <c r="F131" s="257">
        <v>0</v>
      </c>
      <c r="G131" s="257">
        <v>0</v>
      </c>
      <c r="H131" s="257">
        <v>7</v>
      </c>
      <c r="I131" s="257">
        <v>0</v>
      </c>
      <c r="J131" s="257">
        <v>0</v>
      </c>
      <c r="K131" s="257">
        <v>0</v>
      </c>
      <c r="L131" s="15">
        <v>10</v>
      </c>
      <c r="M131" s="215">
        <f t="shared" si="10"/>
        <v>16</v>
      </c>
      <c r="N131" s="257">
        <v>0</v>
      </c>
      <c r="O131" s="257">
        <v>0</v>
      </c>
      <c r="P131" s="257">
        <v>0</v>
      </c>
      <c r="Q131" s="257">
        <v>0</v>
      </c>
      <c r="R131" s="257">
        <v>0</v>
      </c>
      <c r="S131" s="257">
        <v>0</v>
      </c>
      <c r="T131" s="257">
        <v>0</v>
      </c>
      <c r="U131" s="257">
        <v>0</v>
      </c>
      <c r="V131" s="257">
        <v>0</v>
      </c>
      <c r="W131" s="257">
        <v>0</v>
      </c>
      <c r="X131" s="257">
        <v>0</v>
      </c>
      <c r="Y131" s="15">
        <v>16</v>
      </c>
      <c r="Z131" s="12">
        <f t="shared" si="11"/>
        <v>53</v>
      </c>
      <c r="AA131" s="259">
        <v>0</v>
      </c>
      <c r="AB131" s="257">
        <v>0</v>
      </c>
      <c r="AC131" s="257">
        <v>53</v>
      </c>
      <c r="AD131" s="15">
        <v>0</v>
      </c>
      <c r="AE131" s="16">
        <v>15</v>
      </c>
      <c r="AF131" s="257">
        <v>1</v>
      </c>
      <c r="AG131" s="257">
        <v>0</v>
      </c>
      <c r="AH131" s="252">
        <v>0</v>
      </c>
      <c r="AI131" s="17">
        <f t="shared" si="13"/>
        <v>15</v>
      </c>
      <c r="AJ131" s="12">
        <f t="shared" si="12"/>
        <v>0</v>
      </c>
      <c r="AK131" s="221">
        <v>0</v>
      </c>
      <c r="AL131" s="220">
        <v>0</v>
      </c>
      <c r="AM131" s="78">
        <v>0</v>
      </c>
      <c r="AN131" s="14">
        <v>0</v>
      </c>
      <c r="AO131" s="15">
        <v>0</v>
      </c>
    </row>
    <row r="132" spans="1:41" ht="75">
      <c r="A132" s="18">
        <v>520213</v>
      </c>
      <c r="B132" s="219">
        <v>122</v>
      </c>
      <c r="C132" s="19" t="s">
        <v>169</v>
      </c>
      <c r="D132" s="12">
        <f t="shared" si="9"/>
        <v>35</v>
      </c>
      <c r="E132" s="259">
        <v>35</v>
      </c>
      <c r="F132" s="257">
        <v>0</v>
      </c>
      <c r="G132" s="257">
        <v>0</v>
      </c>
      <c r="H132" s="257">
        <v>0</v>
      </c>
      <c r="I132" s="257">
        <v>0</v>
      </c>
      <c r="J132" s="257">
        <v>0</v>
      </c>
      <c r="K132" s="257">
        <v>0</v>
      </c>
      <c r="L132" s="15">
        <v>0</v>
      </c>
      <c r="M132" s="215">
        <f t="shared" si="10"/>
        <v>233</v>
      </c>
      <c r="N132" s="257">
        <v>233</v>
      </c>
      <c r="O132" s="257">
        <v>0</v>
      </c>
      <c r="P132" s="257">
        <v>0</v>
      </c>
      <c r="Q132" s="257">
        <v>0</v>
      </c>
      <c r="R132" s="257">
        <v>0</v>
      </c>
      <c r="S132" s="257">
        <v>0</v>
      </c>
      <c r="T132" s="257">
        <v>4</v>
      </c>
      <c r="U132" s="257">
        <v>0</v>
      </c>
      <c r="V132" s="257">
        <v>0</v>
      </c>
      <c r="W132" s="257">
        <v>0</v>
      </c>
      <c r="X132" s="257">
        <v>0</v>
      </c>
      <c r="Y132" s="15">
        <v>0</v>
      </c>
      <c r="Z132" s="12">
        <f t="shared" si="11"/>
        <v>0</v>
      </c>
      <c r="AA132" s="259">
        <v>0</v>
      </c>
      <c r="AB132" s="257">
        <v>0</v>
      </c>
      <c r="AC132" s="257">
        <v>0</v>
      </c>
      <c r="AD132" s="15">
        <v>0</v>
      </c>
      <c r="AE132" s="16">
        <v>0</v>
      </c>
      <c r="AF132" s="257">
        <v>0</v>
      </c>
      <c r="AG132" s="257">
        <v>0</v>
      </c>
      <c r="AH132" s="252">
        <v>0</v>
      </c>
      <c r="AI132" s="17">
        <f t="shared" si="13"/>
        <v>0</v>
      </c>
      <c r="AJ132" s="12">
        <f t="shared" si="12"/>
        <v>3</v>
      </c>
      <c r="AK132" s="221">
        <v>3</v>
      </c>
      <c r="AL132" s="220">
        <v>0</v>
      </c>
      <c r="AM132" s="78">
        <v>0</v>
      </c>
      <c r="AN132" s="14">
        <v>0</v>
      </c>
      <c r="AO132" s="15">
        <v>0</v>
      </c>
    </row>
    <row r="133" spans="1:41" ht="45">
      <c r="A133" s="18">
        <v>520384</v>
      </c>
      <c r="B133" s="219">
        <v>123</v>
      </c>
      <c r="C133" s="19" t="s">
        <v>170</v>
      </c>
      <c r="D133" s="12">
        <f t="shared" si="9"/>
        <v>0</v>
      </c>
      <c r="E133" s="259">
        <v>0</v>
      </c>
      <c r="F133" s="257">
        <v>0</v>
      </c>
      <c r="G133" s="257">
        <v>0</v>
      </c>
      <c r="H133" s="257">
        <v>0</v>
      </c>
      <c r="I133" s="257">
        <v>0</v>
      </c>
      <c r="J133" s="257">
        <v>0</v>
      </c>
      <c r="K133" s="257">
        <v>0</v>
      </c>
      <c r="L133" s="15">
        <v>0</v>
      </c>
      <c r="M133" s="215">
        <f t="shared" si="10"/>
        <v>0</v>
      </c>
      <c r="N133" s="257">
        <v>0</v>
      </c>
      <c r="O133" s="257">
        <v>0</v>
      </c>
      <c r="P133" s="257">
        <v>0</v>
      </c>
      <c r="Q133" s="257">
        <v>0</v>
      </c>
      <c r="R133" s="257">
        <v>0</v>
      </c>
      <c r="S133" s="257">
        <v>0</v>
      </c>
      <c r="T133" s="257">
        <v>0</v>
      </c>
      <c r="U133" s="257">
        <v>0</v>
      </c>
      <c r="V133" s="257">
        <v>0</v>
      </c>
      <c r="W133" s="257">
        <v>0</v>
      </c>
      <c r="X133" s="257">
        <v>0</v>
      </c>
      <c r="Y133" s="15">
        <v>0</v>
      </c>
      <c r="Z133" s="12">
        <f t="shared" si="11"/>
        <v>0</v>
      </c>
      <c r="AA133" s="259">
        <v>0</v>
      </c>
      <c r="AB133" s="257">
        <v>0</v>
      </c>
      <c r="AC133" s="257">
        <v>0</v>
      </c>
      <c r="AD133" s="15">
        <v>0</v>
      </c>
      <c r="AE133" s="16">
        <v>0</v>
      </c>
      <c r="AF133" s="257">
        <v>0</v>
      </c>
      <c r="AG133" s="257">
        <v>0</v>
      </c>
      <c r="AH133" s="252">
        <v>0</v>
      </c>
      <c r="AI133" s="17">
        <f t="shared" si="13"/>
        <v>0</v>
      </c>
      <c r="AJ133" s="12">
        <f t="shared" si="12"/>
        <v>6</v>
      </c>
      <c r="AK133" s="245">
        <v>6</v>
      </c>
      <c r="AL133" s="220">
        <v>0</v>
      </c>
      <c r="AM133" s="78">
        <v>0</v>
      </c>
      <c r="AN133" s="14">
        <v>0</v>
      </c>
      <c r="AO133" s="15">
        <v>0</v>
      </c>
    </row>
    <row r="134" spans="1:41" ht="45">
      <c r="A134" s="18">
        <v>520109</v>
      </c>
      <c r="B134" s="219">
        <v>124</v>
      </c>
      <c r="C134" s="19" t="s">
        <v>344</v>
      </c>
      <c r="D134" s="12">
        <f t="shared" si="9"/>
        <v>403</v>
      </c>
      <c r="E134" s="259">
        <v>370</v>
      </c>
      <c r="F134" s="257">
        <v>20</v>
      </c>
      <c r="G134" s="257">
        <v>30</v>
      </c>
      <c r="H134" s="257">
        <v>0</v>
      </c>
      <c r="I134" s="257">
        <v>0</v>
      </c>
      <c r="J134" s="257">
        <v>0</v>
      </c>
      <c r="K134" s="257">
        <v>0</v>
      </c>
      <c r="L134" s="15">
        <v>33</v>
      </c>
      <c r="M134" s="215">
        <f t="shared" si="10"/>
        <v>344</v>
      </c>
      <c r="N134" s="257">
        <v>299</v>
      </c>
      <c r="O134" s="257">
        <v>0</v>
      </c>
      <c r="P134" s="257">
        <v>1</v>
      </c>
      <c r="Q134" s="257">
        <v>4</v>
      </c>
      <c r="R134" s="257">
        <v>1</v>
      </c>
      <c r="S134" s="257">
        <v>0</v>
      </c>
      <c r="T134" s="257">
        <v>2</v>
      </c>
      <c r="U134" s="257">
        <v>0</v>
      </c>
      <c r="V134" s="257">
        <v>0</v>
      </c>
      <c r="W134" s="257">
        <v>34</v>
      </c>
      <c r="X134" s="257">
        <v>0</v>
      </c>
      <c r="Y134" s="15">
        <v>45</v>
      </c>
      <c r="Z134" s="12">
        <f t="shared" si="11"/>
        <v>33</v>
      </c>
      <c r="AA134" s="259">
        <v>31</v>
      </c>
      <c r="AB134" s="257">
        <v>1</v>
      </c>
      <c r="AC134" s="257">
        <v>1</v>
      </c>
      <c r="AD134" s="15">
        <v>0</v>
      </c>
      <c r="AE134" s="16">
        <v>47</v>
      </c>
      <c r="AF134" s="257">
        <v>5</v>
      </c>
      <c r="AG134" s="257">
        <v>0</v>
      </c>
      <c r="AH134" s="252">
        <v>0</v>
      </c>
      <c r="AI134" s="17">
        <f t="shared" si="13"/>
        <v>47</v>
      </c>
      <c r="AJ134" s="12">
        <f t="shared" si="12"/>
        <v>31</v>
      </c>
      <c r="AK134" s="221">
        <v>31</v>
      </c>
      <c r="AL134" s="220">
        <v>0</v>
      </c>
      <c r="AM134" s="78">
        <v>0</v>
      </c>
      <c r="AN134" s="14">
        <v>0</v>
      </c>
      <c r="AO134" s="15">
        <v>0</v>
      </c>
    </row>
    <row r="135" spans="1:41" ht="18.75">
      <c r="A135" s="18">
        <v>520089</v>
      </c>
      <c r="B135" s="219">
        <v>125</v>
      </c>
      <c r="C135" s="19" t="s">
        <v>171</v>
      </c>
      <c r="D135" s="12">
        <f t="shared" si="9"/>
        <v>6</v>
      </c>
      <c r="E135" s="259">
        <v>3</v>
      </c>
      <c r="F135" s="257">
        <v>1</v>
      </c>
      <c r="G135" s="257">
        <v>1</v>
      </c>
      <c r="H135" s="257">
        <v>0</v>
      </c>
      <c r="I135" s="257">
        <v>0</v>
      </c>
      <c r="J135" s="257">
        <v>0</v>
      </c>
      <c r="K135" s="257">
        <v>0</v>
      </c>
      <c r="L135" s="15">
        <v>3</v>
      </c>
      <c r="M135" s="215">
        <f t="shared" si="10"/>
        <v>2</v>
      </c>
      <c r="N135" s="257">
        <v>1</v>
      </c>
      <c r="O135" s="257">
        <v>0</v>
      </c>
      <c r="P135" s="257">
        <v>0</v>
      </c>
      <c r="Q135" s="257">
        <v>1</v>
      </c>
      <c r="R135" s="257">
        <v>1</v>
      </c>
      <c r="S135" s="257">
        <v>0</v>
      </c>
      <c r="T135" s="257">
        <v>0</v>
      </c>
      <c r="U135" s="257">
        <v>0</v>
      </c>
      <c r="V135" s="257">
        <v>0</v>
      </c>
      <c r="W135" s="257">
        <v>1</v>
      </c>
      <c r="X135" s="257">
        <v>0</v>
      </c>
      <c r="Y135" s="15">
        <v>1</v>
      </c>
      <c r="Z135" s="12">
        <f t="shared" si="11"/>
        <v>2</v>
      </c>
      <c r="AA135" s="259">
        <v>1</v>
      </c>
      <c r="AB135" s="257">
        <v>1</v>
      </c>
      <c r="AC135" s="257">
        <v>0</v>
      </c>
      <c r="AD135" s="15">
        <v>0</v>
      </c>
      <c r="AE135" s="16">
        <v>0</v>
      </c>
      <c r="AF135" s="257">
        <v>0</v>
      </c>
      <c r="AG135" s="257">
        <v>0</v>
      </c>
      <c r="AH135" s="252">
        <v>0</v>
      </c>
      <c r="AI135" s="17">
        <f t="shared" si="13"/>
        <v>0</v>
      </c>
      <c r="AJ135" s="12">
        <f t="shared" si="12"/>
        <v>1</v>
      </c>
      <c r="AK135" s="221">
        <v>1</v>
      </c>
      <c r="AL135" s="220">
        <v>0</v>
      </c>
      <c r="AM135" s="78">
        <v>0</v>
      </c>
      <c r="AN135" s="14">
        <v>0</v>
      </c>
      <c r="AO135" s="15">
        <v>0</v>
      </c>
    </row>
    <row r="136" spans="1:41" ht="30">
      <c r="A136" s="18">
        <v>520095</v>
      </c>
      <c r="B136" s="219">
        <v>126</v>
      </c>
      <c r="C136" s="19" t="s">
        <v>172</v>
      </c>
      <c r="D136" s="12">
        <f t="shared" si="9"/>
        <v>1784</v>
      </c>
      <c r="E136" s="259">
        <v>1784</v>
      </c>
      <c r="F136" s="257">
        <v>114</v>
      </c>
      <c r="G136" s="257">
        <v>229</v>
      </c>
      <c r="H136" s="257">
        <v>0</v>
      </c>
      <c r="I136" s="257">
        <v>0</v>
      </c>
      <c r="J136" s="257">
        <v>0</v>
      </c>
      <c r="K136" s="257">
        <v>0</v>
      </c>
      <c r="L136" s="15">
        <v>0</v>
      </c>
      <c r="M136" s="215">
        <f t="shared" si="10"/>
        <v>1644</v>
      </c>
      <c r="N136" s="257">
        <v>1644</v>
      </c>
      <c r="O136" s="257">
        <v>0</v>
      </c>
      <c r="P136" s="257">
        <v>2</v>
      </c>
      <c r="Q136" s="257">
        <v>38</v>
      </c>
      <c r="R136" s="257">
        <v>27</v>
      </c>
      <c r="S136" s="257">
        <v>0</v>
      </c>
      <c r="T136" s="257">
        <v>0</v>
      </c>
      <c r="U136" s="257">
        <v>26</v>
      </c>
      <c r="V136" s="257">
        <v>0</v>
      </c>
      <c r="W136" s="257">
        <v>100</v>
      </c>
      <c r="X136" s="257">
        <v>0</v>
      </c>
      <c r="Y136" s="15">
        <v>0</v>
      </c>
      <c r="Z136" s="12">
        <f t="shared" si="11"/>
        <v>103</v>
      </c>
      <c r="AA136" s="259">
        <v>103</v>
      </c>
      <c r="AB136" s="257">
        <v>0</v>
      </c>
      <c r="AC136" s="257">
        <v>0</v>
      </c>
      <c r="AD136" s="15">
        <v>0</v>
      </c>
      <c r="AE136" s="16">
        <v>0</v>
      </c>
      <c r="AF136" s="257">
        <v>0</v>
      </c>
      <c r="AG136" s="257">
        <v>0</v>
      </c>
      <c r="AH136" s="252">
        <v>0</v>
      </c>
      <c r="AI136" s="17">
        <f t="shared" si="13"/>
        <v>0</v>
      </c>
      <c r="AJ136" s="12">
        <f t="shared" si="12"/>
        <v>40</v>
      </c>
      <c r="AK136" s="221">
        <v>40</v>
      </c>
      <c r="AL136" s="220">
        <v>0</v>
      </c>
      <c r="AM136" s="78">
        <v>0</v>
      </c>
      <c r="AN136" s="14">
        <v>0</v>
      </c>
      <c r="AO136" s="15">
        <v>0</v>
      </c>
    </row>
    <row r="137" spans="1:41" ht="30">
      <c r="A137" s="18">
        <v>520125</v>
      </c>
      <c r="B137" s="219">
        <v>127</v>
      </c>
      <c r="C137" s="19" t="s">
        <v>173</v>
      </c>
      <c r="D137" s="12">
        <f t="shared" ref="D137:D200" si="14">E137+H137+J137+K137+L137</f>
        <v>55</v>
      </c>
      <c r="E137" s="259">
        <v>45</v>
      </c>
      <c r="F137" s="257">
        <v>0</v>
      </c>
      <c r="G137" s="257">
        <v>0</v>
      </c>
      <c r="H137" s="257">
        <v>0</v>
      </c>
      <c r="I137" s="257">
        <v>0</v>
      </c>
      <c r="J137" s="257">
        <v>0</v>
      </c>
      <c r="K137" s="257">
        <v>0</v>
      </c>
      <c r="L137" s="15">
        <v>10</v>
      </c>
      <c r="M137" s="215">
        <f t="shared" ref="M137:M200" si="15">N137+X137+Y137</f>
        <v>59</v>
      </c>
      <c r="N137" s="257">
        <v>56</v>
      </c>
      <c r="O137" s="257">
        <v>0</v>
      </c>
      <c r="P137" s="257">
        <v>0</v>
      </c>
      <c r="Q137" s="257">
        <v>0</v>
      </c>
      <c r="R137" s="257">
        <v>0</v>
      </c>
      <c r="S137" s="257">
        <v>0</v>
      </c>
      <c r="T137" s="257">
        <v>0</v>
      </c>
      <c r="U137" s="257">
        <v>0</v>
      </c>
      <c r="V137" s="257">
        <v>0</v>
      </c>
      <c r="W137" s="257">
        <v>0</v>
      </c>
      <c r="X137" s="257">
        <v>0</v>
      </c>
      <c r="Y137" s="15">
        <v>3</v>
      </c>
      <c r="Z137" s="12">
        <f t="shared" ref="Z137:Z200" si="16">AA137+AB137+AC137+AD137</f>
        <v>1</v>
      </c>
      <c r="AA137" s="259">
        <v>0</v>
      </c>
      <c r="AB137" s="257">
        <v>1</v>
      </c>
      <c r="AC137" s="257">
        <v>0</v>
      </c>
      <c r="AD137" s="15">
        <v>0</v>
      </c>
      <c r="AE137" s="16">
        <v>0</v>
      </c>
      <c r="AF137" s="257">
        <v>0</v>
      </c>
      <c r="AG137" s="257">
        <v>0</v>
      </c>
      <c r="AH137" s="252">
        <v>0</v>
      </c>
      <c r="AI137" s="17">
        <f t="shared" si="13"/>
        <v>0</v>
      </c>
      <c r="AJ137" s="12">
        <f t="shared" ref="AJ137:AJ200" si="17">AK137+AM137</f>
        <v>0</v>
      </c>
      <c r="AK137" s="221">
        <v>0</v>
      </c>
      <c r="AL137" s="220">
        <v>0</v>
      </c>
      <c r="AM137" s="78">
        <v>0</v>
      </c>
      <c r="AN137" s="14">
        <v>0</v>
      </c>
      <c r="AO137" s="15">
        <v>0</v>
      </c>
    </row>
    <row r="138" spans="1:41" ht="45">
      <c r="A138" s="18">
        <v>520030</v>
      </c>
      <c r="B138" s="219">
        <v>128</v>
      </c>
      <c r="C138" s="19" t="s">
        <v>174</v>
      </c>
      <c r="D138" s="12">
        <f t="shared" si="14"/>
        <v>0</v>
      </c>
      <c r="E138" s="259">
        <v>0</v>
      </c>
      <c r="F138" s="257">
        <v>0</v>
      </c>
      <c r="G138" s="257">
        <v>0</v>
      </c>
      <c r="H138" s="257">
        <v>0</v>
      </c>
      <c r="I138" s="257">
        <v>0</v>
      </c>
      <c r="J138" s="257">
        <v>0</v>
      </c>
      <c r="K138" s="257">
        <v>0</v>
      </c>
      <c r="L138" s="15">
        <v>0</v>
      </c>
      <c r="M138" s="215">
        <f t="shared" si="15"/>
        <v>1</v>
      </c>
      <c r="N138" s="257">
        <v>1</v>
      </c>
      <c r="O138" s="257">
        <v>0</v>
      </c>
      <c r="P138" s="257">
        <v>0</v>
      </c>
      <c r="Q138" s="257">
        <v>0</v>
      </c>
      <c r="R138" s="257">
        <v>0</v>
      </c>
      <c r="S138" s="257">
        <v>0</v>
      </c>
      <c r="T138" s="257">
        <v>0</v>
      </c>
      <c r="U138" s="257">
        <v>0</v>
      </c>
      <c r="V138" s="257">
        <v>0</v>
      </c>
      <c r="W138" s="257">
        <v>0</v>
      </c>
      <c r="X138" s="257">
        <v>0</v>
      </c>
      <c r="Y138" s="15">
        <v>0</v>
      </c>
      <c r="Z138" s="12">
        <f t="shared" si="16"/>
        <v>1</v>
      </c>
      <c r="AA138" s="259">
        <v>1</v>
      </c>
      <c r="AB138" s="257">
        <v>0</v>
      </c>
      <c r="AC138" s="257">
        <v>0</v>
      </c>
      <c r="AD138" s="15">
        <v>0</v>
      </c>
      <c r="AE138" s="16">
        <v>0</v>
      </c>
      <c r="AF138" s="257">
        <v>0</v>
      </c>
      <c r="AG138" s="257">
        <v>0</v>
      </c>
      <c r="AH138" s="252">
        <v>0</v>
      </c>
      <c r="AI138" s="17">
        <f t="shared" ref="AI138:AI201" si="18">AE138+AH138</f>
        <v>0</v>
      </c>
      <c r="AJ138" s="12">
        <f t="shared" si="17"/>
        <v>0</v>
      </c>
      <c r="AK138" s="221">
        <v>0</v>
      </c>
      <c r="AL138" s="220">
        <v>0</v>
      </c>
      <c r="AM138" s="78">
        <v>0</v>
      </c>
      <c r="AN138" s="14">
        <v>0</v>
      </c>
      <c r="AO138" s="15">
        <v>0</v>
      </c>
    </row>
    <row r="139" spans="1:41" ht="18.75">
      <c r="A139" s="18">
        <v>520283</v>
      </c>
      <c r="B139" s="219">
        <v>129</v>
      </c>
      <c r="C139" s="19" t="s">
        <v>175</v>
      </c>
      <c r="D139" s="12">
        <f t="shared" si="14"/>
        <v>14</v>
      </c>
      <c r="E139" s="259">
        <v>14</v>
      </c>
      <c r="F139" s="257">
        <v>0</v>
      </c>
      <c r="G139" s="257">
        <v>0</v>
      </c>
      <c r="H139" s="257">
        <v>0</v>
      </c>
      <c r="I139" s="257">
        <v>0</v>
      </c>
      <c r="J139" s="257">
        <v>0</v>
      </c>
      <c r="K139" s="257">
        <v>0</v>
      </c>
      <c r="L139" s="15">
        <v>0</v>
      </c>
      <c r="M139" s="215">
        <f t="shared" si="15"/>
        <v>19</v>
      </c>
      <c r="N139" s="257">
        <v>19</v>
      </c>
      <c r="O139" s="257">
        <v>0</v>
      </c>
      <c r="P139" s="257">
        <v>0</v>
      </c>
      <c r="Q139" s="257">
        <v>0</v>
      </c>
      <c r="R139" s="257">
        <v>0</v>
      </c>
      <c r="S139" s="257">
        <v>0</v>
      </c>
      <c r="T139" s="257">
        <v>0</v>
      </c>
      <c r="U139" s="257">
        <v>0</v>
      </c>
      <c r="V139" s="257">
        <v>0</v>
      </c>
      <c r="W139" s="257">
        <v>0</v>
      </c>
      <c r="X139" s="257">
        <v>0</v>
      </c>
      <c r="Y139" s="15">
        <v>0</v>
      </c>
      <c r="Z139" s="12">
        <f t="shared" si="16"/>
        <v>0</v>
      </c>
      <c r="AA139" s="259">
        <v>0</v>
      </c>
      <c r="AB139" s="257">
        <v>0</v>
      </c>
      <c r="AC139" s="257">
        <v>0</v>
      </c>
      <c r="AD139" s="15">
        <v>0</v>
      </c>
      <c r="AE139" s="16">
        <v>0</v>
      </c>
      <c r="AF139" s="257">
        <v>0</v>
      </c>
      <c r="AG139" s="257">
        <v>0</v>
      </c>
      <c r="AH139" s="252">
        <v>0</v>
      </c>
      <c r="AI139" s="17">
        <f t="shared" si="18"/>
        <v>0</v>
      </c>
      <c r="AJ139" s="12">
        <f t="shared" si="17"/>
        <v>0</v>
      </c>
      <c r="AK139" s="221">
        <v>0</v>
      </c>
      <c r="AL139" s="220">
        <v>0</v>
      </c>
      <c r="AM139" s="78">
        <v>0</v>
      </c>
      <c r="AN139" s="14">
        <v>0</v>
      </c>
      <c r="AO139" s="15">
        <v>0</v>
      </c>
    </row>
    <row r="140" spans="1:41" ht="45">
      <c r="A140" s="18">
        <v>520217</v>
      </c>
      <c r="B140" s="219">
        <v>130</v>
      </c>
      <c r="C140" s="19" t="s">
        <v>176</v>
      </c>
      <c r="D140" s="12">
        <f t="shared" si="14"/>
        <v>287</v>
      </c>
      <c r="E140" s="259">
        <v>287</v>
      </c>
      <c r="F140" s="257">
        <v>0</v>
      </c>
      <c r="G140" s="257">
        <v>0</v>
      </c>
      <c r="H140" s="257">
        <v>0</v>
      </c>
      <c r="I140" s="257">
        <v>0</v>
      </c>
      <c r="J140" s="257">
        <v>0</v>
      </c>
      <c r="K140" s="257">
        <v>0</v>
      </c>
      <c r="L140" s="15">
        <v>0</v>
      </c>
      <c r="M140" s="215">
        <f t="shared" si="15"/>
        <v>201</v>
      </c>
      <c r="N140" s="257">
        <v>201</v>
      </c>
      <c r="O140" s="257">
        <v>0</v>
      </c>
      <c r="P140" s="257">
        <v>0</v>
      </c>
      <c r="Q140" s="257">
        <v>0</v>
      </c>
      <c r="R140" s="257">
        <v>0</v>
      </c>
      <c r="S140" s="257">
        <v>0</v>
      </c>
      <c r="T140" s="257">
        <v>0</v>
      </c>
      <c r="U140" s="257">
        <v>0</v>
      </c>
      <c r="V140" s="257">
        <v>0</v>
      </c>
      <c r="W140" s="257">
        <v>0</v>
      </c>
      <c r="X140" s="257">
        <v>0</v>
      </c>
      <c r="Y140" s="15">
        <v>0</v>
      </c>
      <c r="Z140" s="12">
        <f t="shared" si="16"/>
        <v>0</v>
      </c>
      <c r="AA140" s="259">
        <v>0</v>
      </c>
      <c r="AB140" s="257">
        <v>0</v>
      </c>
      <c r="AC140" s="257">
        <v>0</v>
      </c>
      <c r="AD140" s="15">
        <v>0</v>
      </c>
      <c r="AE140" s="16">
        <v>0</v>
      </c>
      <c r="AF140" s="257">
        <v>0</v>
      </c>
      <c r="AG140" s="257">
        <v>0</v>
      </c>
      <c r="AH140" s="252">
        <v>0</v>
      </c>
      <c r="AI140" s="17">
        <f t="shared" si="18"/>
        <v>0</v>
      </c>
      <c r="AJ140" s="12">
        <f t="shared" si="17"/>
        <v>47</v>
      </c>
      <c r="AK140" s="221">
        <v>27</v>
      </c>
      <c r="AL140" s="220">
        <v>0</v>
      </c>
      <c r="AM140" s="78">
        <v>20</v>
      </c>
      <c r="AN140" s="14">
        <v>0</v>
      </c>
      <c r="AO140" s="15">
        <v>0</v>
      </c>
    </row>
    <row r="141" spans="1:41" ht="18.75">
      <c r="A141" s="18">
        <v>520225</v>
      </c>
      <c r="B141" s="219">
        <v>131</v>
      </c>
      <c r="C141" s="19" t="s">
        <v>177</v>
      </c>
      <c r="D141" s="12">
        <f t="shared" si="14"/>
        <v>52</v>
      </c>
      <c r="E141" s="259">
        <v>43</v>
      </c>
      <c r="F141" s="257">
        <v>0</v>
      </c>
      <c r="G141" s="257">
        <v>0</v>
      </c>
      <c r="H141" s="257">
        <v>0</v>
      </c>
      <c r="I141" s="257">
        <v>0</v>
      </c>
      <c r="J141" s="257">
        <v>0</v>
      </c>
      <c r="K141" s="257">
        <v>0</v>
      </c>
      <c r="L141" s="15">
        <v>9</v>
      </c>
      <c r="M141" s="215">
        <f t="shared" si="15"/>
        <v>36</v>
      </c>
      <c r="N141" s="257">
        <v>18</v>
      </c>
      <c r="O141" s="257">
        <v>0</v>
      </c>
      <c r="P141" s="257">
        <v>75</v>
      </c>
      <c r="Q141" s="257">
        <v>0</v>
      </c>
      <c r="R141" s="257">
        <v>0</v>
      </c>
      <c r="S141" s="257">
        <v>0</v>
      </c>
      <c r="T141" s="257">
        <v>0</v>
      </c>
      <c r="U141" s="257">
        <v>0</v>
      </c>
      <c r="V141" s="257">
        <v>0</v>
      </c>
      <c r="W141" s="257">
        <v>0</v>
      </c>
      <c r="X141" s="257">
        <v>0</v>
      </c>
      <c r="Y141" s="15">
        <v>18</v>
      </c>
      <c r="Z141" s="12">
        <f t="shared" si="16"/>
        <v>0</v>
      </c>
      <c r="AA141" s="259">
        <v>0</v>
      </c>
      <c r="AB141" s="257">
        <v>0</v>
      </c>
      <c r="AC141" s="257">
        <v>0</v>
      </c>
      <c r="AD141" s="15">
        <v>0</v>
      </c>
      <c r="AE141" s="16">
        <v>0</v>
      </c>
      <c r="AF141" s="257">
        <v>0</v>
      </c>
      <c r="AG141" s="257">
        <v>0</v>
      </c>
      <c r="AH141" s="252">
        <v>0</v>
      </c>
      <c r="AI141" s="17">
        <f t="shared" si="18"/>
        <v>0</v>
      </c>
      <c r="AJ141" s="12">
        <f t="shared" si="17"/>
        <v>0</v>
      </c>
      <c r="AK141" s="221">
        <v>0</v>
      </c>
      <c r="AL141" s="220">
        <v>0</v>
      </c>
      <c r="AM141" s="78">
        <v>0</v>
      </c>
      <c r="AN141" s="14">
        <v>0</v>
      </c>
      <c r="AO141" s="15">
        <v>0</v>
      </c>
    </row>
    <row r="142" spans="1:41" ht="18.75">
      <c r="A142" s="18">
        <v>520281</v>
      </c>
      <c r="B142" s="219">
        <v>132</v>
      </c>
      <c r="C142" s="19" t="s">
        <v>178</v>
      </c>
      <c r="D142" s="12">
        <f t="shared" si="14"/>
        <v>129</v>
      </c>
      <c r="E142" s="259">
        <v>50</v>
      </c>
      <c r="F142" s="257">
        <v>0</v>
      </c>
      <c r="G142" s="257">
        <v>0</v>
      </c>
      <c r="H142" s="257">
        <v>0</v>
      </c>
      <c r="I142" s="257">
        <v>0</v>
      </c>
      <c r="J142" s="257">
        <v>0</v>
      </c>
      <c r="K142" s="257">
        <v>0</v>
      </c>
      <c r="L142" s="15">
        <v>79</v>
      </c>
      <c r="M142" s="215">
        <f t="shared" si="15"/>
        <v>105</v>
      </c>
      <c r="N142" s="257">
        <v>50</v>
      </c>
      <c r="O142" s="257">
        <v>0</v>
      </c>
      <c r="P142" s="257">
        <v>0</v>
      </c>
      <c r="Q142" s="257">
        <v>0</v>
      </c>
      <c r="R142" s="257">
        <v>0</v>
      </c>
      <c r="S142" s="257">
        <v>0</v>
      </c>
      <c r="T142" s="257">
        <v>0</v>
      </c>
      <c r="U142" s="257">
        <v>0</v>
      </c>
      <c r="V142" s="257">
        <v>0</v>
      </c>
      <c r="W142" s="257">
        <v>0</v>
      </c>
      <c r="X142" s="257">
        <v>0</v>
      </c>
      <c r="Y142" s="15">
        <v>55</v>
      </c>
      <c r="Z142" s="12">
        <f t="shared" si="16"/>
        <v>0</v>
      </c>
      <c r="AA142" s="259">
        <v>0</v>
      </c>
      <c r="AB142" s="257">
        <v>0</v>
      </c>
      <c r="AC142" s="257">
        <v>0</v>
      </c>
      <c r="AD142" s="15">
        <v>0</v>
      </c>
      <c r="AE142" s="16">
        <v>0</v>
      </c>
      <c r="AF142" s="257">
        <v>0</v>
      </c>
      <c r="AG142" s="257">
        <v>0</v>
      </c>
      <c r="AH142" s="252">
        <v>0</v>
      </c>
      <c r="AI142" s="17">
        <f t="shared" si="18"/>
        <v>0</v>
      </c>
      <c r="AJ142" s="12">
        <f t="shared" si="17"/>
        <v>0</v>
      </c>
      <c r="AK142" s="221">
        <v>0</v>
      </c>
      <c r="AL142" s="220">
        <v>0</v>
      </c>
      <c r="AM142" s="78">
        <v>0</v>
      </c>
      <c r="AN142" s="14">
        <v>0</v>
      </c>
      <c r="AO142" s="15">
        <v>0</v>
      </c>
    </row>
    <row r="143" spans="1:41" ht="18.75">
      <c r="A143" s="18">
        <v>520316</v>
      </c>
      <c r="B143" s="219">
        <v>133</v>
      </c>
      <c r="C143" s="19" t="s">
        <v>179</v>
      </c>
      <c r="D143" s="12">
        <f t="shared" si="14"/>
        <v>0</v>
      </c>
      <c r="E143" s="259">
        <v>0</v>
      </c>
      <c r="F143" s="257">
        <v>0</v>
      </c>
      <c r="G143" s="257">
        <v>0</v>
      </c>
      <c r="H143" s="257">
        <v>0</v>
      </c>
      <c r="I143" s="257">
        <v>0</v>
      </c>
      <c r="J143" s="257">
        <v>0</v>
      </c>
      <c r="K143" s="257">
        <v>0</v>
      </c>
      <c r="L143" s="15">
        <v>0</v>
      </c>
      <c r="M143" s="215">
        <f t="shared" si="15"/>
        <v>0</v>
      </c>
      <c r="N143" s="257">
        <v>0</v>
      </c>
      <c r="O143" s="257">
        <v>0</v>
      </c>
      <c r="P143" s="257">
        <v>0</v>
      </c>
      <c r="Q143" s="257">
        <v>0</v>
      </c>
      <c r="R143" s="257">
        <v>0</v>
      </c>
      <c r="S143" s="257">
        <v>0</v>
      </c>
      <c r="T143" s="257">
        <v>0</v>
      </c>
      <c r="U143" s="257">
        <v>0</v>
      </c>
      <c r="V143" s="257">
        <v>0</v>
      </c>
      <c r="W143" s="257">
        <v>0</v>
      </c>
      <c r="X143" s="257">
        <v>0</v>
      </c>
      <c r="Y143" s="15">
        <v>0</v>
      </c>
      <c r="Z143" s="12">
        <f t="shared" si="16"/>
        <v>0</v>
      </c>
      <c r="AA143" s="259">
        <v>0</v>
      </c>
      <c r="AB143" s="257">
        <v>0</v>
      </c>
      <c r="AC143" s="257">
        <v>0</v>
      </c>
      <c r="AD143" s="15">
        <v>0</v>
      </c>
      <c r="AE143" s="16">
        <v>0</v>
      </c>
      <c r="AF143" s="257">
        <v>0</v>
      </c>
      <c r="AG143" s="257">
        <v>0</v>
      </c>
      <c r="AH143" s="252">
        <v>0</v>
      </c>
      <c r="AI143" s="17">
        <f t="shared" si="18"/>
        <v>0</v>
      </c>
      <c r="AJ143" s="12">
        <f t="shared" si="17"/>
        <v>0</v>
      </c>
      <c r="AK143" s="221">
        <v>0</v>
      </c>
      <c r="AL143" s="220">
        <v>0</v>
      </c>
      <c r="AM143" s="78">
        <v>0</v>
      </c>
      <c r="AN143" s="14">
        <v>258</v>
      </c>
      <c r="AO143" s="15">
        <v>0</v>
      </c>
    </row>
    <row r="144" spans="1:41" ht="18.75">
      <c r="A144" s="18">
        <v>520306</v>
      </c>
      <c r="B144" s="219">
        <v>134</v>
      </c>
      <c r="C144" s="19" t="s">
        <v>180</v>
      </c>
      <c r="D144" s="12">
        <f t="shared" si="14"/>
        <v>178</v>
      </c>
      <c r="E144" s="259">
        <v>0</v>
      </c>
      <c r="F144" s="257">
        <v>0</v>
      </c>
      <c r="G144" s="257">
        <v>0</v>
      </c>
      <c r="H144" s="257">
        <v>0</v>
      </c>
      <c r="I144" s="257">
        <v>0</v>
      </c>
      <c r="J144" s="257">
        <v>0</v>
      </c>
      <c r="K144" s="257">
        <v>0</v>
      </c>
      <c r="L144" s="15">
        <v>178</v>
      </c>
      <c r="M144" s="215">
        <f t="shared" si="15"/>
        <v>184</v>
      </c>
      <c r="N144" s="257">
        <v>0</v>
      </c>
      <c r="O144" s="257">
        <v>0</v>
      </c>
      <c r="P144" s="257">
        <v>0</v>
      </c>
      <c r="Q144" s="257">
        <v>0</v>
      </c>
      <c r="R144" s="257">
        <v>0</v>
      </c>
      <c r="S144" s="257">
        <v>0</v>
      </c>
      <c r="T144" s="257">
        <v>0</v>
      </c>
      <c r="U144" s="257">
        <v>0</v>
      </c>
      <c r="V144" s="257">
        <v>0</v>
      </c>
      <c r="W144" s="257">
        <v>0</v>
      </c>
      <c r="X144" s="257">
        <v>0</v>
      </c>
      <c r="Y144" s="15">
        <v>184</v>
      </c>
      <c r="Z144" s="12">
        <f t="shared" si="16"/>
        <v>0</v>
      </c>
      <c r="AA144" s="259">
        <v>0</v>
      </c>
      <c r="AB144" s="257">
        <v>0</v>
      </c>
      <c r="AC144" s="257">
        <v>0</v>
      </c>
      <c r="AD144" s="15">
        <v>0</v>
      </c>
      <c r="AE144" s="16">
        <v>0</v>
      </c>
      <c r="AF144" s="257">
        <v>0</v>
      </c>
      <c r="AG144" s="257">
        <v>0</v>
      </c>
      <c r="AH144" s="252">
        <v>0</v>
      </c>
      <c r="AI144" s="17">
        <f t="shared" si="18"/>
        <v>0</v>
      </c>
      <c r="AJ144" s="12">
        <f t="shared" si="17"/>
        <v>0</v>
      </c>
      <c r="AK144" s="221">
        <v>0</v>
      </c>
      <c r="AL144" s="220">
        <v>0</v>
      </c>
      <c r="AM144" s="78">
        <v>0</v>
      </c>
      <c r="AN144" s="14">
        <v>0</v>
      </c>
      <c r="AO144" s="15">
        <v>0</v>
      </c>
    </row>
    <row r="145" spans="1:41" ht="18.75">
      <c r="A145" s="18">
        <v>520397</v>
      </c>
      <c r="B145" s="219">
        <v>135</v>
      </c>
      <c r="C145" s="19" t="s">
        <v>181</v>
      </c>
      <c r="D145" s="12">
        <f t="shared" si="14"/>
        <v>0</v>
      </c>
      <c r="E145" s="259">
        <v>0</v>
      </c>
      <c r="F145" s="257">
        <v>0</v>
      </c>
      <c r="G145" s="257">
        <v>0</v>
      </c>
      <c r="H145" s="257">
        <v>0</v>
      </c>
      <c r="I145" s="257">
        <v>0</v>
      </c>
      <c r="J145" s="257">
        <v>0</v>
      </c>
      <c r="K145" s="257">
        <v>0</v>
      </c>
      <c r="L145" s="15">
        <v>0</v>
      </c>
      <c r="M145" s="215">
        <f t="shared" si="15"/>
        <v>0</v>
      </c>
      <c r="N145" s="257">
        <v>0</v>
      </c>
      <c r="O145" s="257">
        <v>0</v>
      </c>
      <c r="P145" s="257">
        <v>0</v>
      </c>
      <c r="Q145" s="257">
        <v>0</v>
      </c>
      <c r="R145" s="257">
        <v>0</v>
      </c>
      <c r="S145" s="257">
        <v>0</v>
      </c>
      <c r="T145" s="257">
        <v>0</v>
      </c>
      <c r="U145" s="257">
        <v>0</v>
      </c>
      <c r="V145" s="257">
        <v>0</v>
      </c>
      <c r="W145" s="257">
        <v>0</v>
      </c>
      <c r="X145" s="257">
        <v>0</v>
      </c>
      <c r="Y145" s="15">
        <v>0</v>
      </c>
      <c r="Z145" s="12">
        <f t="shared" si="16"/>
        <v>0</v>
      </c>
      <c r="AA145" s="259">
        <v>0</v>
      </c>
      <c r="AB145" s="257">
        <v>0</v>
      </c>
      <c r="AC145" s="257">
        <v>0</v>
      </c>
      <c r="AD145" s="15">
        <v>0</v>
      </c>
      <c r="AE145" s="16">
        <v>0</v>
      </c>
      <c r="AF145" s="257">
        <v>0</v>
      </c>
      <c r="AG145" s="257">
        <v>0</v>
      </c>
      <c r="AH145" s="252">
        <v>1</v>
      </c>
      <c r="AI145" s="17">
        <f t="shared" si="18"/>
        <v>1</v>
      </c>
      <c r="AJ145" s="12">
        <f t="shared" si="17"/>
        <v>0</v>
      </c>
      <c r="AK145" s="221">
        <v>0</v>
      </c>
      <c r="AL145" s="220">
        <v>0</v>
      </c>
      <c r="AM145" s="78">
        <v>0</v>
      </c>
      <c r="AN145" s="14">
        <v>0</v>
      </c>
      <c r="AO145" s="15">
        <v>0</v>
      </c>
    </row>
    <row r="146" spans="1:41" ht="18.75">
      <c r="A146" s="18">
        <v>520193</v>
      </c>
      <c r="B146" s="219">
        <v>136</v>
      </c>
      <c r="C146" s="19" t="s">
        <v>182</v>
      </c>
      <c r="D146" s="12">
        <f t="shared" si="14"/>
        <v>73</v>
      </c>
      <c r="E146" s="259">
        <v>24</v>
      </c>
      <c r="F146" s="257">
        <v>0</v>
      </c>
      <c r="G146" s="257">
        <v>0</v>
      </c>
      <c r="H146" s="257">
        <v>0</v>
      </c>
      <c r="I146" s="257">
        <v>0</v>
      </c>
      <c r="J146" s="257">
        <v>0</v>
      </c>
      <c r="K146" s="257">
        <v>0</v>
      </c>
      <c r="L146" s="15">
        <v>49</v>
      </c>
      <c r="M146" s="215">
        <f t="shared" si="15"/>
        <v>24</v>
      </c>
      <c r="N146" s="257">
        <v>9</v>
      </c>
      <c r="O146" s="257">
        <v>0</v>
      </c>
      <c r="P146" s="257">
        <v>0</v>
      </c>
      <c r="Q146" s="257">
        <v>0</v>
      </c>
      <c r="R146" s="257">
        <v>0</v>
      </c>
      <c r="S146" s="257">
        <v>0</v>
      </c>
      <c r="T146" s="257">
        <v>0</v>
      </c>
      <c r="U146" s="257">
        <v>0</v>
      </c>
      <c r="V146" s="257">
        <v>0</v>
      </c>
      <c r="W146" s="257">
        <v>0</v>
      </c>
      <c r="X146" s="257">
        <v>0</v>
      </c>
      <c r="Y146" s="15">
        <v>15</v>
      </c>
      <c r="Z146" s="12">
        <f t="shared" si="16"/>
        <v>1</v>
      </c>
      <c r="AA146" s="259">
        <v>0</v>
      </c>
      <c r="AB146" s="257">
        <v>1</v>
      </c>
      <c r="AC146" s="257">
        <v>0</v>
      </c>
      <c r="AD146" s="15">
        <v>0</v>
      </c>
      <c r="AE146" s="16">
        <v>0</v>
      </c>
      <c r="AF146" s="257">
        <v>0</v>
      </c>
      <c r="AG146" s="257">
        <v>0</v>
      </c>
      <c r="AH146" s="252">
        <v>0</v>
      </c>
      <c r="AI146" s="17">
        <f t="shared" si="18"/>
        <v>0</v>
      </c>
      <c r="AJ146" s="12">
        <f t="shared" si="17"/>
        <v>0</v>
      </c>
      <c r="AK146" s="221">
        <v>0</v>
      </c>
      <c r="AL146" s="220">
        <v>0</v>
      </c>
      <c r="AM146" s="78">
        <v>0</v>
      </c>
      <c r="AN146" s="14">
        <v>0</v>
      </c>
      <c r="AO146" s="15">
        <v>0</v>
      </c>
    </row>
    <row r="147" spans="1:41" ht="18.75">
      <c r="A147" s="18">
        <v>520279</v>
      </c>
      <c r="B147" s="219">
        <v>137</v>
      </c>
      <c r="C147" s="19" t="s">
        <v>183</v>
      </c>
      <c r="D147" s="12">
        <f t="shared" si="14"/>
        <v>154</v>
      </c>
      <c r="E147" s="259">
        <v>0</v>
      </c>
      <c r="F147" s="257">
        <v>0</v>
      </c>
      <c r="G147" s="257">
        <v>0</v>
      </c>
      <c r="H147" s="257">
        <v>0</v>
      </c>
      <c r="I147" s="257">
        <v>0</v>
      </c>
      <c r="J147" s="257">
        <v>0</v>
      </c>
      <c r="K147" s="257">
        <v>0</v>
      </c>
      <c r="L147" s="15">
        <v>154</v>
      </c>
      <c r="M147" s="215">
        <f t="shared" si="15"/>
        <v>71</v>
      </c>
      <c r="N147" s="257">
        <v>0</v>
      </c>
      <c r="O147" s="257">
        <v>0</v>
      </c>
      <c r="P147" s="257">
        <v>0</v>
      </c>
      <c r="Q147" s="257">
        <v>0</v>
      </c>
      <c r="R147" s="257">
        <v>0</v>
      </c>
      <c r="S147" s="257">
        <v>0</v>
      </c>
      <c r="T147" s="257">
        <v>0</v>
      </c>
      <c r="U147" s="257">
        <v>0</v>
      </c>
      <c r="V147" s="257">
        <v>0</v>
      </c>
      <c r="W147" s="257">
        <v>0</v>
      </c>
      <c r="X147" s="257">
        <v>0</v>
      </c>
      <c r="Y147" s="15">
        <v>71</v>
      </c>
      <c r="Z147" s="12">
        <f t="shared" si="16"/>
        <v>0</v>
      </c>
      <c r="AA147" s="259">
        <v>0</v>
      </c>
      <c r="AB147" s="257">
        <v>0</v>
      </c>
      <c r="AC147" s="257">
        <v>0</v>
      </c>
      <c r="AD147" s="15">
        <v>0</v>
      </c>
      <c r="AE147" s="16">
        <v>0</v>
      </c>
      <c r="AF147" s="257">
        <v>0</v>
      </c>
      <c r="AG147" s="257">
        <v>0</v>
      </c>
      <c r="AH147" s="252">
        <v>0</v>
      </c>
      <c r="AI147" s="17">
        <f t="shared" si="18"/>
        <v>0</v>
      </c>
      <c r="AJ147" s="12">
        <f t="shared" si="17"/>
        <v>0</v>
      </c>
      <c r="AK147" s="221">
        <v>0</v>
      </c>
      <c r="AL147" s="220">
        <v>0</v>
      </c>
      <c r="AM147" s="78">
        <v>0</v>
      </c>
      <c r="AN147" s="14">
        <v>0</v>
      </c>
      <c r="AO147" s="15">
        <v>0</v>
      </c>
    </row>
    <row r="148" spans="1:41" ht="18.75">
      <c r="A148" s="18">
        <v>520240</v>
      </c>
      <c r="B148" s="219">
        <v>138</v>
      </c>
      <c r="C148" s="19" t="s">
        <v>184</v>
      </c>
      <c r="D148" s="12">
        <f t="shared" si="14"/>
        <v>76</v>
      </c>
      <c r="E148" s="259">
        <v>76</v>
      </c>
      <c r="F148" s="257">
        <v>0</v>
      </c>
      <c r="G148" s="257">
        <v>0</v>
      </c>
      <c r="H148" s="257">
        <v>0</v>
      </c>
      <c r="I148" s="257">
        <v>0</v>
      </c>
      <c r="J148" s="257">
        <v>0</v>
      </c>
      <c r="K148" s="257">
        <v>0</v>
      </c>
      <c r="L148" s="15">
        <v>0</v>
      </c>
      <c r="M148" s="215">
        <f t="shared" si="15"/>
        <v>8</v>
      </c>
      <c r="N148" s="257">
        <v>8</v>
      </c>
      <c r="O148" s="257">
        <v>0</v>
      </c>
      <c r="P148" s="257">
        <v>0</v>
      </c>
      <c r="Q148" s="257">
        <v>0</v>
      </c>
      <c r="R148" s="257">
        <v>0</v>
      </c>
      <c r="S148" s="257">
        <v>0</v>
      </c>
      <c r="T148" s="257">
        <v>0</v>
      </c>
      <c r="U148" s="257">
        <v>0</v>
      </c>
      <c r="V148" s="257">
        <v>0</v>
      </c>
      <c r="W148" s="257">
        <v>0</v>
      </c>
      <c r="X148" s="257">
        <v>0</v>
      </c>
      <c r="Y148" s="15">
        <v>0</v>
      </c>
      <c r="Z148" s="12">
        <f t="shared" si="16"/>
        <v>0</v>
      </c>
      <c r="AA148" s="259">
        <v>0</v>
      </c>
      <c r="AB148" s="257">
        <v>0</v>
      </c>
      <c r="AC148" s="257">
        <v>0</v>
      </c>
      <c r="AD148" s="15">
        <v>0</v>
      </c>
      <c r="AE148" s="16">
        <v>0</v>
      </c>
      <c r="AF148" s="257">
        <v>0</v>
      </c>
      <c r="AG148" s="257">
        <v>0</v>
      </c>
      <c r="AH148" s="252">
        <v>0</v>
      </c>
      <c r="AI148" s="17">
        <f t="shared" si="18"/>
        <v>0</v>
      </c>
      <c r="AJ148" s="12">
        <f t="shared" si="17"/>
        <v>3</v>
      </c>
      <c r="AK148" s="259">
        <v>3</v>
      </c>
      <c r="AL148" s="257">
        <v>0</v>
      </c>
      <c r="AM148" s="78">
        <v>0</v>
      </c>
      <c r="AN148" s="14">
        <v>0</v>
      </c>
      <c r="AO148" s="15">
        <v>0</v>
      </c>
    </row>
    <row r="149" spans="1:41" ht="30">
      <c r="A149" s="18">
        <v>520052</v>
      </c>
      <c r="B149" s="219">
        <v>139</v>
      </c>
      <c r="C149" s="19" t="s">
        <v>185</v>
      </c>
      <c r="D149" s="12">
        <f t="shared" si="14"/>
        <v>4</v>
      </c>
      <c r="E149" s="259">
        <v>4</v>
      </c>
      <c r="F149" s="257">
        <v>0</v>
      </c>
      <c r="G149" s="257">
        <v>0</v>
      </c>
      <c r="H149" s="257">
        <v>0</v>
      </c>
      <c r="I149" s="257">
        <v>0</v>
      </c>
      <c r="J149" s="257">
        <v>0</v>
      </c>
      <c r="K149" s="257">
        <v>0</v>
      </c>
      <c r="L149" s="15">
        <v>0</v>
      </c>
      <c r="M149" s="215">
        <f t="shared" si="15"/>
        <v>2</v>
      </c>
      <c r="N149" s="257">
        <v>2</v>
      </c>
      <c r="O149" s="257">
        <v>0</v>
      </c>
      <c r="P149" s="257">
        <v>0</v>
      </c>
      <c r="Q149" s="257">
        <v>0</v>
      </c>
      <c r="R149" s="257">
        <v>0</v>
      </c>
      <c r="S149" s="257">
        <v>0</v>
      </c>
      <c r="T149" s="257">
        <v>0</v>
      </c>
      <c r="U149" s="257">
        <v>0</v>
      </c>
      <c r="V149" s="257">
        <v>0</v>
      </c>
      <c r="W149" s="257">
        <v>0</v>
      </c>
      <c r="X149" s="257">
        <v>0</v>
      </c>
      <c r="Y149" s="15">
        <v>0</v>
      </c>
      <c r="Z149" s="12">
        <f t="shared" si="16"/>
        <v>0</v>
      </c>
      <c r="AA149" s="259">
        <v>0</v>
      </c>
      <c r="AB149" s="257">
        <v>0</v>
      </c>
      <c r="AC149" s="257">
        <v>0</v>
      </c>
      <c r="AD149" s="15">
        <v>0</v>
      </c>
      <c r="AE149" s="16">
        <v>0</v>
      </c>
      <c r="AF149" s="257">
        <v>0</v>
      </c>
      <c r="AG149" s="257">
        <v>0</v>
      </c>
      <c r="AH149" s="252">
        <v>0</v>
      </c>
      <c r="AI149" s="17">
        <f t="shared" si="18"/>
        <v>0</v>
      </c>
      <c r="AJ149" s="12">
        <f t="shared" si="17"/>
        <v>0</v>
      </c>
      <c r="AK149" s="259">
        <v>0</v>
      </c>
      <c r="AL149" s="257">
        <v>0</v>
      </c>
      <c r="AM149" s="78">
        <v>0</v>
      </c>
      <c r="AN149" s="14">
        <v>0</v>
      </c>
      <c r="AO149" s="15">
        <v>0</v>
      </c>
    </row>
    <row r="150" spans="1:41" ht="18.75">
      <c r="A150" s="18">
        <v>520297</v>
      </c>
      <c r="B150" s="219">
        <v>140</v>
      </c>
      <c r="C150" s="19" t="s">
        <v>186</v>
      </c>
      <c r="D150" s="12">
        <f t="shared" si="14"/>
        <v>148</v>
      </c>
      <c r="E150" s="259">
        <v>0</v>
      </c>
      <c r="F150" s="257">
        <v>0</v>
      </c>
      <c r="G150" s="257">
        <v>0</v>
      </c>
      <c r="H150" s="257">
        <v>0</v>
      </c>
      <c r="I150" s="257">
        <v>0</v>
      </c>
      <c r="J150" s="257">
        <v>0</v>
      </c>
      <c r="K150" s="257">
        <v>0</v>
      </c>
      <c r="L150" s="15">
        <v>148</v>
      </c>
      <c r="M150" s="215">
        <f t="shared" si="15"/>
        <v>93</v>
      </c>
      <c r="N150" s="257">
        <v>0</v>
      </c>
      <c r="O150" s="257">
        <v>0</v>
      </c>
      <c r="P150" s="257">
        <v>0</v>
      </c>
      <c r="Q150" s="257">
        <v>0</v>
      </c>
      <c r="R150" s="257">
        <v>0</v>
      </c>
      <c r="S150" s="257">
        <v>0</v>
      </c>
      <c r="T150" s="257">
        <v>0</v>
      </c>
      <c r="U150" s="257">
        <v>0</v>
      </c>
      <c r="V150" s="257">
        <v>0</v>
      </c>
      <c r="W150" s="257">
        <v>0</v>
      </c>
      <c r="X150" s="257">
        <v>0</v>
      </c>
      <c r="Y150" s="15">
        <v>93</v>
      </c>
      <c r="Z150" s="12">
        <f t="shared" si="16"/>
        <v>1</v>
      </c>
      <c r="AA150" s="259">
        <v>0</v>
      </c>
      <c r="AB150" s="257">
        <v>1</v>
      </c>
      <c r="AC150" s="257">
        <v>0</v>
      </c>
      <c r="AD150" s="15">
        <v>0</v>
      </c>
      <c r="AE150" s="16">
        <v>0</v>
      </c>
      <c r="AF150" s="257">
        <v>0</v>
      </c>
      <c r="AG150" s="257">
        <v>0</v>
      </c>
      <c r="AH150" s="252">
        <v>0</v>
      </c>
      <c r="AI150" s="17">
        <f t="shared" si="18"/>
        <v>0</v>
      </c>
      <c r="AJ150" s="12">
        <f t="shared" si="17"/>
        <v>0</v>
      </c>
      <c r="AK150" s="259">
        <v>0</v>
      </c>
      <c r="AL150" s="257">
        <v>0</v>
      </c>
      <c r="AM150" s="78">
        <v>0</v>
      </c>
      <c r="AN150" s="14">
        <v>0</v>
      </c>
      <c r="AO150" s="15">
        <v>0</v>
      </c>
    </row>
    <row r="151" spans="1:41" ht="18.75">
      <c r="A151" s="18">
        <v>520248</v>
      </c>
      <c r="B151" s="219">
        <v>141</v>
      </c>
      <c r="C151" s="19" t="s">
        <v>187</v>
      </c>
      <c r="D151" s="12">
        <f t="shared" si="14"/>
        <v>68</v>
      </c>
      <c r="E151" s="259">
        <v>0</v>
      </c>
      <c r="F151" s="257">
        <v>0</v>
      </c>
      <c r="G151" s="257">
        <v>0</v>
      </c>
      <c r="H151" s="257">
        <v>0</v>
      </c>
      <c r="I151" s="257">
        <v>0</v>
      </c>
      <c r="J151" s="257">
        <v>0</v>
      </c>
      <c r="K151" s="257">
        <v>0</v>
      </c>
      <c r="L151" s="15">
        <v>68</v>
      </c>
      <c r="M151" s="215">
        <f t="shared" si="15"/>
        <v>22</v>
      </c>
      <c r="N151" s="257">
        <v>0</v>
      </c>
      <c r="O151" s="257">
        <v>0</v>
      </c>
      <c r="P151" s="257">
        <v>0</v>
      </c>
      <c r="Q151" s="257">
        <v>0</v>
      </c>
      <c r="R151" s="257">
        <v>0</v>
      </c>
      <c r="S151" s="257">
        <v>0</v>
      </c>
      <c r="T151" s="257">
        <v>0</v>
      </c>
      <c r="U151" s="257">
        <v>0</v>
      </c>
      <c r="V151" s="257">
        <v>0</v>
      </c>
      <c r="W151" s="257">
        <v>0</v>
      </c>
      <c r="X151" s="257">
        <v>0</v>
      </c>
      <c r="Y151" s="15">
        <v>22</v>
      </c>
      <c r="Z151" s="12">
        <f t="shared" si="16"/>
        <v>3</v>
      </c>
      <c r="AA151" s="259">
        <v>0</v>
      </c>
      <c r="AB151" s="257">
        <v>3</v>
      </c>
      <c r="AC151" s="257">
        <v>0</v>
      </c>
      <c r="AD151" s="15">
        <v>0</v>
      </c>
      <c r="AE151" s="16">
        <v>0</v>
      </c>
      <c r="AF151" s="257">
        <v>0</v>
      </c>
      <c r="AG151" s="257">
        <v>0</v>
      </c>
      <c r="AH151" s="252">
        <v>0</v>
      </c>
      <c r="AI151" s="17">
        <f t="shared" si="18"/>
        <v>0</v>
      </c>
      <c r="AJ151" s="12">
        <f t="shared" si="17"/>
        <v>0</v>
      </c>
      <c r="AK151" s="259">
        <v>0</v>
      </c>
      <c r="AL151" s="257">
        <v>0</v>
      </c>
      <c r="AM151" s="78">
        <v>0</v>
      </c>
      <c r="AN151" s="14">
        <v>0</v>
      </c>
      <c r="AO151" s="15">
        <v>0</v>
      </c>
    </row>
    <row r="152" spans="1:41" ht="18.75">
      <c r="A152" s="18">
        <v>520291</v>
      </c>
      <c r="B152" s="219">
        <v>142</v>
      </c>
      <c r="C152" s="19" t="s">
        <v>188</v>
      </c>
      <c r="D152" s="12">
        <f t="shared" si="14"/>
        <v>18</v>
      </c>
      <c r="E152" s="259">
        <v>0</v>
      </c>
      <c r="F152" s="257">
        <v>0</v>
      </c>
      <c r="G152" s="257">
        <v>0</v>
      </c>
      <c r="H152" s="257">
        <v>0</v>
      </c>
      <c r="I152" s="257">
        <v>0</v>
      </c>
      <c r="J152" s="257">
        <v>0</v>
      </c>
      <c r="K152" s="257">
        <v>0</v>
      </c>
      <c r="L152" s="15">
        <v>18</v>
      </c>
      <c r="M152" s="215">
        <f t="shared" si="15"/>
        <v>150</v>
      </c>
      <c r="N152" s="257">
        <v>0</v>
      </c>
      <c r="O152" s="257">
        <v>0</v>
      </c>
      <c r="P152" s="257">
        <v>0</v>
      </c>
      <c r="Q152" s="257">
        <v>0</v>
      </c>
      <c r="R152" s="257">
        <v>0</v>
      </c>
      <c r="S152" s="257">
        <v>0</v>
      </c>
      <c r="T152" s="257">
        <v>0</v>
      </c>
      <c r="U152" s="257">
        <v>0</v>
      </c>
      <c r="V152" s="257">
        <v>0</v>
      </c>
      <c r="W152" s="257">
        <v>0</v>
      </c>
      <c r="X152" s="257">
        <v>0</v>
      </c>
      <c r="Y152" s="15">
        <v>150</v>
      </c>
      <c r="Z152" s="12">
        <f t="shared" si="16"/>
        <v>2</v>
      </c>
      <c r="AA152" s="259">
        <v>0</v>
      </c>
      <c r="AB152" s="257">
        <v>2</v>
      </c>
      <c r="AC152" s="257">
        <v>0</v>
      </c>
      <c r="AD152" s="15">
        <v>0</v>
      </c>
      <c r="AE152" s="16">
        <v>0</v>
      </c>
      <c r="AF152" s="257">
        <v>0</v>
      </c>
      <c r="AG152" s="257">
        <v>0</v>
      </c>
      <c r="AH152" s="252">
        <v>0</v>
      </c>
      <c r="AI152" s="17">
        <f t="shared" si="18"/>
        <v>0</v>
      </c>
      <c r="AJ152" s="12">
        <f t="shared" si="17"/>
        <v>0</v>
      </c>
      <c r="AK152" s="259">
        <v>0</v>
      </c>
      <c r="AL152" s="257">
        <v>0</v>
      </c>
      <c r="AM152" s="78">
        <v>0</v>
      </c>
      <c r="AN152" s="14">
        <v>0</v>
      </c>
      <c r="AO152" s="15">
        <v>0</v>
      </c>
    </row>
    <row r="153" spans="1:41" ht="18.75">
      <c r="A153" s="18">
        <v>520353</v>
      </c>
      <c r="B153" s="219">
        <v>143</v>
      </c>
      <c r="C153" s="19" t="s">
        <v>189</v>
      </c>
      <c r="D153" s="12">
        <f t="shared" si="14"/>
        <v>1</v>
      </c>
      <c r="E153" s="259">
        <v>0</v>
      </c>
      <c r="F153" s="257">
        <v>0</v>
      </c>
      <c r="G153" s="257">
        <v>0</v>
      </c>
      <c r="H153" s="257">
        <v>0</v>
      </c>
      <c r="I153" s="257">
        <v>0</v>
      </c>
      <c r="J153" s="257">
        <v>0</v>
      </c>
      <c r="K153" s="257">
        <v>0</v>
      </c>
      <c r="L153" s="15">
        <v>1</v>
      </c>
      <c r="M153" s="215">
        <f t="shared" si="15"/>
        <v>1</v>
      </c>
      <c r="N153" s="257">
        <v>0</v>
      </c>
      <c r="O153" s="257">
        <v>0</v>
      </c>
      <c r="P153" s="257">
        <v>0</v>
      </c>
      <c r="Q153" s="257">
        <v>0</v>
      </c>
      <c r="R153" s="257">
        <v>0</v>
      </c>
      <c r="S153" s="257">
        <v>0</v>
      </c>
      <c r="T153" s="257">
        <v>0</v>
      </c>
      <c r="U153" s="257">
        <v>0</v>
      </c>
      <c r="V153" s="257">
        <v>0</v>
      </c>
      <c r="W153" s="257">
        <v>0</v>
      </c>
      <c r="X153" s="257">
        <v>0</v>
      </c>
      <c r="Y153" s="15">
        <v>1</v>
      </c>
      <c r="Z153" s="12">
        <f t="shared" si="16"/>
        <v>0</v>
      </c>
      <c r="AA153" s="259">
        <v>0</v>
      </c>
      <c r="AB153" s="257">
        <v>0</v>
      </c>
      <c r="AC153" s="257">
        <v>0</v>
      </c>
      <c r="AD153" s="15">
        <v>0</v>
      </c>
      <c r="AE153" s="16">
        <v>0</v>
      </c>
      <c r="AF153" s="257">
        <v>0</v>
      </c>
      <c r="AG153" s="257">
        <v>0</v>
      </c>
      <c r="AH153" s="252">
        <v>0</v>
      </c>
      <c r="AI153" s="17">
        <f t="shared" si="18"/>
        <v>0</v>
      </c>
      <c r="AJ153" s="12">
        <f t="shared" si="17"/>
        <v>0</v>
      </c>
      <c r="AK153" s="259">
        <v>0</v>
      </c>
      <c r="AL153" s="257">
        <v>0</v>
      </c>
      <c r="AM153" s="78">
        <v>0</v>
      </c>
      <c r="AN153" s="14">
        <v>0</v>
      </c>
      <c r="AO153" s="15">
        <v>0</v>
      </c>
    </row>
    <row r="154" spans="1:41" ht="18.75">
      <c r="A154" s="18">
        <v>520380</v>
      </c>
      <c r="B154" s="219">
        <v>144</v>
      </c>
      <c r="C154" s="19" t="s">
        <v>190</v>
      </c>
      <c r="D154" s="12">
        <f t="shared" si="14"/>
        <v>78</v>
      </c>
      <c r="E154" s="259">
        <v>0</v>
      </c>
      <c r="F154" s="257">
        <v>0</v>
      </c>
      <c r="G154" s="257">
        <v>0</v>
      </c>
      <c r="H154" s="257">
        <v>0</v>
      </c>
      <c r="I154" s="257">
        <v>0</v>
      </c>
      <c r="J154" s="257">
        <v>0</v>
      </c>
      <c r="K154" s="257">
        <v>0</v>
      </c>
      <c r="L154" s="15">
        <v>78</v>
      </c>
      <c r="M154" s="215">
        <f t="shared" si="15"/>
        <v>205</v>
      </c>
      <c r="N154" s="257">
        <v>0</v>
      </c>
      <c r="O154" s="257">
        <v>0</v>
      </c>
      <c r="P154" s="257">
        <v>0</v>
      </c>
      <c r="Q154" s="257">
        <v>0</v>
      </c>
      <c r="R154" s="257">
        <v>0</v>
      </c>
      <c r="S154" s="257">
        <v>0</v>
      </c>
      <c r="T154" s="257">
        <v>0</v>
      </c>
      <c r="U154" s="257">
        <v>0</v>
      </c>
      <c r="V154" s="257">
        <v>0</v>
      </c>
      <c r="W154" s="257">
        <v>0</v>
      </c>
      <c r="X154" s="257">
        <v>0</v>
      </c>
      <c r="Y154" s="15">
        <v>205</v>
      </c>
      <c r="Z154" s="12">
        <f t="shared" si="16"/>
        <v>1</v>
      </c>
      <c r="AA154" s="259">
        <v>0</v>
      </c>
      <c r="AB154" s="257">
        <v>1</v>
      </c>
      <c r="AC154" s="257">
        <v>0</v>
      </c>
      <c r="AD154" s="15">
        <v>0</v>
      </c>
      <c r="AE154" s="16">
        <v>0</v>
      </c>
      <c r="AF154" s="257">
        <v>0</v>
      </c>
      <c r="AG154" s="257">
        <v>0</v>
      </c>
      <c r="AH154" s="252">
        <v>0</v>
      </c>
      <c r="AI154" s="17">
        <f t="shared" si="18"/>
        <v>0</v>
      </c>
      <c r="AJ154" s="12">
        <f t="shared" si="17"/>
        <v>0</v>
      </c>
      <c r="AK154" s="259">
        <v>0</v>
      </c>
      <c r="AL154" s="257">
        <v>0</v>
      </c>
      <c r="AM154" s="78">
        <v>0</v>
      </c>
      <c r="AN154" s="14">
        <v>0</v>
      </c>
      <c r="AO154" s="15">
        <v>0</v>
      </c>
    </row>
    <row r="155" spans="1:41" ht="30">
      <c r="A155" s="18">
        <v>520231</v>
      </c>
      <c r="B155" s="219">
        <v>145</v>
      </c>
      <c r="C155" s="19" t="s">
        <v>191</v>
      </c>
      <c r="D155" s="12">
        <f t="shared" si="14"/>
        <v>1</v>
      </c>
      <c r="E155" s="259">
        <v>0</v>
      </c>
      <c r="F155" s="257">
        <v>0</v>
      </c>
      <c r="G155" s="257">
        <v>0</v>
      </c>
      <c r="H155" s="257">
        <v>0</v>
      </c>
      <c r="I155" s="257">
        <v>0</v>
      </c>
      <c r="J155" s="257">
        <v>0</v>
      </c>
      <c r="K155" s="257">
        <v>0</v>
      </c>
      <c r="L155" s="15">
        <v>1</v>
      </c>
      <c r="M155" s="215">
        <f t="shared" si="15"/>
        <v>1</v>
      </c>
      <c r="N155" s="257">
        <v>0</v>
      </c>
      <c r="O155" s="257">
        <v>0</v>
      </c>
      <c r="P155" s="257">
        <v>0</v>
      </c>
      <c r="Q155" s="257">
        <v>0</v>
      </c>
      <c r="R155" s="257">
        <v>0</v>
      </c>
      <c r="S155" s="257">
        <v>0</v>
      </c>
      <c r="T155" s="257">
        <v>0</v>
      </c>
      <c r="U155" s="257">
        <v>0</v>
      </c>
      <c r="V155" s="257">
        <v>0</v>
      </c>
      <c r="W155" s="257">
        <v>0</v>
      </c>
      <c r="X155" s="257">
        <v>0</v>
      </c>
      <c r="Y155" s="15">
        <v>1</v>
      </c>
      <c r="Z155" s="12">
        <f t="shared" si="16"/>
        <v>3</v>
      </c>
      <c r="AA155" s="259">
        <v>0</v>
      </c>
      <c r="AB155" s="257">
        <v>3</v>
      </c>
      <c r="AC155" s="257">
        <v>0</v>
      </c>
      <c r="AD155" s="15">
        <v>0</v>
      </c>
      <c r="AE155" s="16">
        <v>0</v>
      </c>
      <c r="AF155" s="257">
        <v>0</v>
      </c>
      <c r="AG155" s="257">
        <v>0</v>
      </c>
      <c r="AH155" s="252">
        <v>0</v>
      </c>
      <c r="AI155" s="17">
        <f t="shared" si="18"/>
        <v>0</v>
      </c>
      <c r="AJ155" s="12">
        <f t="shared" si="17"/>
        <v>0</v>
      </c>
      <c r="AK155" s="259">
        <v>0</v>
      </c>
      <c r="AL155" s="257">
        <v>0</v>
      </c>
      <c r="AM155" s="78">
        <v>0</v>
      </c>
      <c r="AN155" s="14">
        <v>0</v>
      </c>
      <c r="AO155" s="15">
        <v>0</v>
      </c>
    </row>
    <row r="156" spans="1:41" ht="18.75">
      <c r="A156" s="18">
        <v>520311</v>
      </c>
      <c r="B156" s="219">
        <v>146</v>
      </c>
      <c r="C156" s="19" t="s">
        <v>192</v>
      </c>
      <c r="D156" s="12">
        <f t="shared" si="14"/>
        <v>267</v>
      </c>
      <c r="E156" s="259">
        <v>0</v>
      </c>
      <c r="F156" s="257">
        <v>0</v>
      </c>
      <c r="G156" s="257">
        <v>0</v>
      </c>
      <c r="H156" s="257">
        <v>0</v>
      </c>
      <c r="I156" s="257">
        <v>0</v>
      </c>
      <c r="J156" s="257">
        <v>0</v>
      </c>
      <c r="K156" s="257">
        <v>0</v>
      </c>
      <c r="L156" s="15">
        <v>267</v>
      </c>
      <c r="M156" s="215">
        <f t="shared" si="15"/>
        <v>534</v>
      </c>
      <c r="N156" s="257">
        <v>0</v>
      </c>
      <c r="O156" s="257">
        <v>0</v>
      </c>
      <c r="P156" s="257">
        <v>0</v>
      </c>
      <c r="Q156" s="257">
        <v>0</v>
      </c>
      <c r="R156" s="257">
        <v>0</v>
      </c>
      <c r="S156" s="257">
        <v>0</v>
      </c>
      <c r="T156" s="257">
        <v>0</v>
      </c>
      <c r="U156" s="257">
        <v>0</v>
      </c>
      <c r="V156" s="257">
        <v>0</v>
      </c>
      <c r="W156" s="257">
        <v>0</v>
      </c>
      <c r="X156" s="257">
        <v>0</v>
      </c>
      <c r="Y156" s="15">
        <v>534</v>
      </c>
      <c r="Z156" s="12">
        <f t="shared" si="16"/>
        <v>1</v>
      </c>
      <c r="AA156" s="259">
        <v>0</v>
      </c>
      <c r="AB156" s="257">
        <v>1</v>
      </c>
      <c r="AC156" s="257">
        <v>0</v>
      </c>
      <c r="AD156" s="15">
        <v>0</v>
      </c>
      <c r="AE156" s="16">
        <v>0</v>
      </c>
      <c r="AF156" s="257">
        <v>0</v>
      </c>
      <c r="AG156" s="257">
        <v>0</v>
      </c>
      <c r="AH156" s="252">
        <v>0</v>
      </c>
      <c r="AI156" s="17">
        <f t="shared" si="18"/>
        <v>0</v>
      </c>
      <c r="AJ156" s="12">
        <f t="shared" si="17"/>
        <v>0</v>
      </c>
      <c r="AK156" s="259">
        <v>0</v>
      </c>
      <c r="AL156" s="257">
        <v>0</v>
      </c>
      <c r="AM156" s="78">
        <v>0</v>
      </c>
      <c r="AN156" s="14">
        <v>0</v>
      </c>
      <c r="AO156" s="15">
        <v>0</v>
      </c>
    </row>
    <row r="157" spans="1:41" ht="18.75">
      <c r="A157" s="18">
        <v>520407</v>
      </c>
      <c r="B157" s="219">
        <v>147</v>
      </c>
      <c r="C157" s="19" t="s">
        <v>193</v>
      </c>
      <c r="D157" s="12">
        <f t="shared" si="14"/>
        <v>0</v>
      </c>
      <c r="E157" s="259">
        <v>0</v>
      </c>
      <c r="F157" s="257">
        <v>0</v>
      </c>
      <c r="G157" s="257">
        <v>0</v>
      </c>
      <c r="H157" s="257">
        <v>0</v>
      </c>
      <c r="I157" s="257">
        <v>0</v>
      </c>
      <c r="J157" s="257">
        <v>0</v>
      </c>
      <c r="K157" s="257">
        <v>0</v>
      </c>
      <c r="L157" s="15">
        <v>0</v>
      </c>
      <c r="M157" s="215">
        <f t="shared" si="15"/>
        <v>0</v>
      </c>
      <c r="N157" s="257">
        <v>0</v>
      </c>
      <c r="O157" s="257">
        <v>29</v>
      </c>
      <c r="P157" s="257">
        <v>29</v>
      </c>
      <c r="Q157" s="257">
        <v>0</v>
      </c>
      <c r="R157" s="257">
        <v>0</v>
      </c>
      <c r="S157" s="257">
        <v>0</v>
      </c>
      <c r="T157" s="257">
        <v>0</v>
      </c>
      <c r="U157" s="257">
        <v>0</v>
      </c>
      <c r="V157" s="257">
        <v>0</v>
      </c>
      <c r="W157" s="257">
        <v>0</v>
      </c>
      <c r="X157" s="257">
        <v>0</v>
      </c>
      <c r="Y157" s="15">
        <v>0</v>
      </c>
      <c r="Z157" s="12">
        <f t="shared" si="16"/>
        <v>0</v>
      </c>
      <c r="AA157" s="259">
        <v>0</v>
      </c>
      <c r="AB157" s="257">
        <v>0</v>
      </c>
      <c r="AC157" s="257">
        <v>0</v>
      </c>
      <c r="AD157" s="15">
        <v>0</v>
      </c>
      <c r="AE157" s="16">
        <v>0</v>
      </c>
      <c r="AF157" s="257">
        <v>0</v>
      </c>
      <c r="AG157" s="257">
        <v>0</v>
      </c>
      <c r="AH157" s="252">
        <v>0</v>
      </c>
      <c r="AI157" s="17">
        <f t="shared" si="18"/>
        <v>0</v>
      </c>
      <c r="AJ157" s="12">
        <f t="shared" si="17"/>
        <v>0</v>
      </c>
      <c r="AK157" s="259">
        <v>0</v>
      </c>
      <c r="AL157" s="257">
        <v>0</v>
      </c>
      <c r="AM157" s="78">
        <v>0</v>
      </c>
      <c r="AN157" s="14">
        <v>0</v>
      </c>
      <c r="AO157" s="15">
        <v>0</v>
      </c>
    </row>
    <row r="158" spans="1:41" ht="18.75">
      <c r="A158" s="18">
        <v>520210</v>
      </c>
      <c r="B158" s="219">
        <v>148</v>
      </c>
      <c r="C158" s="19" t="s">
        <v>194</v>
      </c>
      <c r="D158" s="12">
        <f t="shared" si="14"/>
        <v>567</v>
      </c>
      <c r="E158" s="259">
        <v>359</v>
      </c>
      <c r="F158" s="257">
        <v>0</v>
      </c>
      <c r="G158" s="257">
        <v>0</v>
      </c>
      <c r="H158" s="257">
        <v>0</v>
      </c>
      <c r="I158" s="257">
        <v>0</v>
      </c>
      <c r="J158" s="257">
        <v>0</v>
      </c>
      <c r="K158" s="257">
        <v>0</v>
      </c>
      <c r="L158" s="15">
        <v>208</v>
      </c>
      <c r="M158" s="215">
        <f t="shared" si="15"/>
        <v>661</v>
      </c>
      <c r="N158" s="257">
        <v>629</v>
      </c>
      <c r="O158" s="257">
        <v>0</v>
      </c>
      <c r="P158" s="257">
        <v>0</v>
      </c>
      <c r="Q158" s="257">
        <v>0</v>
      </c>
      <c r="R158" s="257">
        <v>0</v>
      </c>
      <c r="S158" s="257">
        <v>0</v>
      </c>
      <c r="T158" s="257">
        <v>0</v>
      </c>
      <c r="U158" s="257">
        <v>0</v>
      </c>
      <c r="V158" s="257">
        <v>0</v>
      </c>
      <c r="W158" s="257">
        <v>0</v>
      </c>
      <c r="X158" s="257">
        <v>0</v>
      </c>
      <c r="Y158" s="15">
        <v>32</v>
      </c>
      <c r="Z158" s="12">
        <f t="shared" si="16"/>
        <v>0</v>
      </c>
      <c r="AA158" s="259">
        <v>0</v>
      </c>
      <c r="AB158" s="257">
        <v>0</v>
      </c>
      <c r="AC158" s="257">
        <v>0</v>
      </c>
      <c r="AD158" s="15">
        <v>0</v>
      </c>
      <c r="AE158" s="16">
        <v>0</v>
      </c>
      <c r="AF158" s="257">
        <v>0</v>
      </c>
      <c r="AG158" s="257">
        <v>0</v>
      </c>
      <c r="AH158" s="252">
        <v>0</v>
      </c>
      <c r="AI158" s="17">
        <f t="shared" si="18"/>
        <v>0</v>
      </c>
      <c r="AJ158" s="12">
        <f t="shared" si="17"/>
        <v>0</v>
      </c>
      <c r="AK158" s="259">
        <v>0</v>
      </c>
      <c r="AL158" s="257">
        <v>0</v>
      </c>
      <c r="AM158" s="78">
        <v>0</v>
      </c>
      <c r="AN158" s="14">
        <v>0</v>
      </c>
      <c r="AO158" s="15">
        <v>0</v>
      </c>
    </row>
    <row r="159" spans="1:41" ht="18.75">
      <c r="A159" s="18">
        <v>520191</v>
      </c>
      <c r="B159" s="219">
        <v>149</v>
      </c>
      <c r="C159" s="19" t="s">
        <v>195</v>
      </c>
      <c r="D159" s="12">
        <f t="shared" si="14"/>
        <v>2</v>
      </c>
      <c r="E159" s="259">
        <v>2</v>
      </c>
      <c r="F159" s="257">
        <v>0</v>
      </c>
      <c r="G159" s="257">
        <v>0</v>
      </c>
      <c r="H159" s="257">
        <v>0</v>
      </c>
      <c r="I159" s="257">
        <v>0</v>
      </c>
      <c r="J159" s="257">
        <v>0</v>
      </c>
      <c r="K159" s="257">
        <v>0</v>
      </c>
      <c r="L159" s="15">
        <v>0</v>
      </c>
      <c r="M159" s="215">
        <f t="shared" si="15"/>
        <v>2</v>
      </c>
      <c r="N159" s="257">
        <v>2</v>
      </c>
      <c r="O159" s="257">
        <v>0</v>
      </c>
      <c r="P159" s="257">
        <v>0</v>
      </c>
      <c r="Q159" s="257">
        <v>0</v>
      </c>
      <c r="R159" s="257">
        <v>0</v>
      </c>
      <c r="S159" s="257">
        <v>0</v>
      </c>
      <c r="T159" s="257">
        <v>0</v>
      </c>
      <c r="U159" s="257">
        <v>0</v>
      </c>
      <c r="V159" s="257">
        <v>0</v>
      </c>
      <c r="W159" s="257">
        <v>0</v>
      </c>
      <c r="X159" s="257">
        <v>0</v>
      </c>
      <c r="Y159" s="15">
        <v>0</v>
      </c>
      <c r="Z159" s="12">
        <f t="shared" si="16"/>
        <v>0</v>
      </c>
      <c r="AA159" s="259">
        <v>0</v>
      </c>
      <c r="AB159" s="257">
        <v>0</v>
      </c>
      <c r="AC159" s="257">
        <v>0</v>
      </c>
      <c r="AD159" s="15">
        <v>0</v>
      </c>
      <c r="AE159" s="16">
        <v>0</v>
      </c>
      <c r="AF159" s="257">
        <v>0</v>
      </c>
      <c r="AG159" s="257">
        <v>0</v>
      </c>
      <c r="AH159" s="252">
        <v>0</v>
      </c>
      <c r="AI159" s="17">
        <f t="shared" si="18"/>
        <v>0</v>
      </c>
      <c r="AJ159" s="12">
        <f t="shared" si="17"/>
        <v>0</v>
      </c>
      <c r="AK159" s="259">
        <v>0</v>
      </c>
      <c r="AL159" s="257">
        <v>0</v>
      </c>
      <c r="AM159" s="78">
        <v>0</v>
      </c>
      <c r="AN159" s="14">
        <v>0</v>
      </c>
      <c r="AO159" s="15">
        <v>0</v>
      </c>
    </row>
    <row r="160" spans="1:41" ht="18.75">
      <c r="A160" s="18">
        <v>520188</v>
      </c>
      <c r="B160" s="219">
        <v>150</v>
      </c>
      <c r="C160" s="19" t="s">
        <v>196</v>
      </c>
      <c r="D160" s="12">
        <f t="shared" si="14"/>
        <v>17</v>
      </c>
      <c r="E160" s="259">
        <v>17</v>
      </c>
      <c r="F160" s="257">
        <v>2</v>
      </c>
      <c r="G160" s="257">
        <v>0</v>
      </c>
      <c r="H160" s="257">
        <v>0</v>
      </c>
      <c r="I160" s="257">
        <v>0</v>
      </c>
      <c r="J160" s="257">
        <v>0</v>
      </c>
      <c r="K160" s="257">
        <v>0</v>
      </c>
      <c r="L160" s="15">
        <v>0</v>
      </c>
      <c r="M160" s="215">
        <f t="shared" si="15"/>
        <v>26</v>
      </c>
      <c r="N160" s="257">
        <v>26</v>
      </c>
      <c r="O160" s="257">
        <v>0</v>
      </c>
      <c r="P160" s="257">
        <v>0</v>
      </c>
      <c r="Q160" s="257">
        <v>5</v>
      </c>
      <c r="R160" s="257">
        <v>2</v>
      </c>
      <c r="S160" s="257">
        <v>0</v>
      </c>
      <c r="T160" s="257">
        <v>0</v>
      </c>
      <c r="U160" s="257">
        <v>3</v>
      </c>
      <c r="V160" s="257">
        <v>0</v>
      </c>
      <c r="W160" s="257">
        <v>0</v>
      </c>
      <c r="X160" s="257">
        <v>0</v>
      </c>
      <c r="Y160" s="15">
        <v>0</v>
      </c>
      <c r="Z160" s="12">
        <f t="shared" si="16"/>
        <v>1</v>
      </c>
      <c r="AA160" s="259">
        <v>1</v>
      </c>
      <c r="AB160" s="257">
        <v>0</v>
      </c>
      <c r="AC160" s="257">
        <v>0</v>
      </c>
      <c r="AD160" s="15">
        <v>0</v>
      </c>
      <c r="AE160" s="16">
        <v>0</v>
      </c>
      <c r="AF160" s="257">
        <v>0</v>
      </c>
      <c r="AG160" s="257">
        <v>0</v>
      </c>
      <c r="AH160" s="252">
        <v>0</v>
      </c>
      <c r="AI160" s="17">
        <f t="shared" si="18"/>
        <v>0</v>
      </c>
      <c r="AJ160" s="12">
        <f t="shared" si="17"/>
        <v>1</v>
      </c>
      <c r="AK160" s="259">
        <v>1</v>
      </c>
      <c r="AL160" s="257">
        <v>1</v>
      </c>
      <c r="AM160" s="78">
        <v>0</v>
      </c>
      <c r="AN160" s="14">
        <v>0</v>
      </c>
      <c r="AO160" s="15">
        <v>0</v>
      </c>
    </row>
    <row r="161" spans="1:41" ht="18.75">
      <c r="A161" s="32">
        <v>520414</v>
      </c>
      <c r="B161" s="219">
        <v>151</v>
      </c>
      <c r="C161" s="19" t="s">
        <v>197</v>
      </c>
      <c r="D161" s="12">
        <f t="shared" si="14"/>
        <v>260</v>
      </c>
      <c r="E161" s="259">
        <v>260</v>
      </c>
      <c r="F161" s="257">
        <v>0</v>
      </c>
      <c r="G161" s="257">
        <v>0</v>
      </c>
      <c r="H161" s="257">
        <v>0</v>
      </c>
      <c r="I161" s="257">
        <v>0</v>
      </c>
      <c r="J161" s="257">
        <v>0</v>
      </c>
      <c r="K161" s="257">
        <v>0</v>
      </c>
      <c r="L161" s="15">
        <v>0</v>
      </c>
      <c r="M161" s="215">
        <f t="shared" si="15"/>
        <v>231</v>
      </c>
      <c r="N161" s="257">
        <v>231</v>
      </c>
      <c r="O161" s="257">
        <v>0</v>
      </c>
      <c r="P161" s="257">
        <v>0</v>
      </c>
      <c r="Q161" s="257">
        <v>0</v>
      </c>
      <c r="R161" s="257">
        <v>0</v>
      </c>
      <c r="S161" s="257">
        <v>0</v>
      </c>
      <c r="T161" s="257">
        <v>0</v>
      </c>
      <c r="U161" s="257">
        <v>0</v>
      </c>
      <c r="V161" s="257">
        <v>0</v>
      </c>
      <c r="W161" s="257">
        <v>0</v>
      </c>
      <c r="X161" s="257">
        <v>0</v>
      </c>
      <c r="Y161" s="15">
        <v>0</v>
      </c>
      <c r="Z161" s="12">
        <f t="shared" si="16"/>
        <v>198</v>
      </c>
      <c r="AA161" s="259">
        <v>0</v>
      </c>
      <c r="AB161" s="257">
        <v>0</v>
      </c>
      <c r="AC161" s="257">
        <v>0</v>
      </c>
      <c r="AD161" s="15">
        <v>198</v>
      </c>
      <c r="AE161" s="16">
        <v>0</v>
      </c>
      <c r="AF161" s="257">
        <v>0</v>
      </c>
      <c r="AG161" s="257">
        <v>0</v>
      </c>
      <c r="AH161" s="252">
        <v>0</v>
      </c>
      <c r="AI161" s="17">
        <f t="shared" si="18"/>
        <v>0</v>
      </c>
      <c r="AJ161" s="12">
        <f t="shared" si="17"/>
        <v>0</v>
      </c>
      <c r="AK161" s="259">
        <v>0</v>
      </c>
      <c r="AL161" s="257">
        <v>0</v>
      </c>
      <c r="AM161" s="78">
        <v>0</v>
      </c>
      <c r="AN161" s="14">
        <v>0</v>
      </c>
      <c r="AO161" s="15">
        <v>0</v>
      </c>
    </row>
    <row r="162" spans="1:41" ht="18.75">
      <c r="A162" s="18">
        <v>520269</v>
      </c>
      <c r="B162" s="219">
        <v>152</v>
      </c>
      <c r="C162" s="19" t="s">
        <v>198</v>
      </c>
      <c r="D162" s="12">
        <f t="shared" si="14"/>
        <v>85</v>
      </c>
      <c r="E162" s="259">
        <v>0</v>
      </c>
      <c r="F162" s="257">
        <v>0</v>
      </c>
      <c r="G162" s="257">
        <v>0</v>
      </c>
      <c r="H162" s="257">
        <v>0</v>
      </c>
      <c r="I162" s="257">
        <v>0</v>
      </c>
      <c r="J162" s="257">
        <v>0</v>
      </c>
      <c r="K162" s="257">
        <v>0</v>
      </c>
      <c r="L162" s="15">
        <v>85</v>
      </c>
      <c r="M162" s="215">
        <f t="shared" si="15"/>
        <v>26</v>
      </c>
      <c r="N162" s="257">
        <v>0</v>
      </c>
      <c r="O162" s="257">
        <v>0</v>
      </c>
      <c r="P162" s="257">
        <v>0</v>
      </c>
      <c r="Q162" s="257">
        <v>0</v>
      </c>
      <c r="R162" s="257">
        <v>0</v>
      </c>
      <c r="S162" s="257">
        <v>0</v>
      </c>
      <c r="T162" s="257">
        <v>0</v>
      </c>
      <c r="U162" s="257">
        <v>0</v>
      </c>
      <c r="V162" s="257">
        <v>0</v>
      </c>
      <c r="W162" s="257">
        <v>0</v>
      </c>
      <c r="X162" s="257">
        <v>0</v>
      </c>
      <c r="Y162" s="15">
        <v>26</v>
      </c>
      <c r="Z162" s="12">
        <f t="shared" si="16"/>
        <v>0</v>
      </c>
      <c r="AA162" s="259">
        <v>0</v>
      </c>
      <c r="AB162" s="257">
        <v>0</v>
      </c>
      <c r="AC162" s="257">
        <v>0</v>
      </c>
      <c r="AD162" s="15">
        <v>0</v>
      </c>
      <c r="AE162" s="16">
        <v>0</v>
      </c>
      <c r="AF162" s="257">
        <v>0</v>
      </c>
      <c r="AG162" s="257">
        <v>0</v>
      </c>
      <c r="AH162" s="252">
        <v>0</v>
      </c>
      <c r="AI162" s="17">
        <f t="shared" si="18"/>
        <v>0</v>
      </c>
      <c r="AJ162" s="12">
        <f t="shared" si="17"/>
        <v>0</v>
      </c>
      <c r="AK162" s="259">
        <v>0</v>
      </c>
      <c r="AL162" s="257">
        <v>0</v>
      </c>
      <c r="AM162" s="78">
        <v>0</v>
      </c>
      <c r="AN162" s="14">
        <v>0</v>
      </c>
      <c r="AO162" s="15">
        <v>0</v>
      </c>
    </row>
    <row r="163" spans="1:41" ht="18.75">
      <c r="A163" s="18">
        <v>520391</v>
      </c>
      <c r="B163" s="219">
        <v>153</v>
      </c>
      <c r="C163" s="19" t="s">
        <v>199</v>
      </c>
      <c r="D163" s="12">
        <f t="shared" si="14"/>
        <v>0</v>
      </c>
      <c r="E163" s="259">
        <v>0</v>
      </c>
      <c r="F163" s="257">
        <v>0</v>
      </c>
      <c r="G163" s="257">
        <v>0</v>
      </c>
      <c r="H163" s="257">
        <v>0</v>
      </c>
      <c r="I163" s="257">
        <v>0</v>
      </c>
      <c r="J163" s="257">
        <v>0</v>
      </c>
      <c r="K163" s="257">
        <v>0</v>
      </c>
      <c r="L163" s="15">
        <v>0</v>
      </c>
      <c r="M163" s="215">
        <f t="shared" si="15"/>
        <v>0</v>
      </c>
      <c r="N163" s="257">
        <v>0</v>
      </c>
      <c r="O163" s="257">
        <v>5</v>
      </c>
      <c r="P163" s="257">
        <v>0</v>
      </c>
      <c r="Q163" s="257">
        <v>8</v>
      </c>
      <c r="R163" s="257">
        <v>8</v>
      </c>
      <c r="S163" s="257">
        <v>0</v>
      </c>
      <c r="T163" s="257">
        <v>0</v>
      </c>
      <c r="U163" s="257">
        <v>0</v>
      </c>
      <c r="V163" s="257">
        <v>0</v>
      </c>
      <c r="W163" s="257">
        <v>0</v>
      </c>
      <c r="X163" s="257">
        <v>0</v>
      </c>
      <c r="Y163" s="15">
        <v>0</v>
      </c>
      <c r="Z163" s="12">
        <f t="shared" si="16"/>
        <v>0</v>
      </c>
      <c r="AA163" s="259">
        <v>0</v>
      </c>
      <c r="AB163" s="257">
        <v>0</v>
      </c>
      <c r="AC163" s="257">
        <v>0</v>
      </c>
      <c r="AD163" s="15">
        <v>0</v>
      </c>
      <c r="AE163" s="16">
        <v>0</v>
      </c>
      <c r="AF163" s="257">
        <v>0</v>
      </c>
      <c r="AG163" s="257">
        <v>0</v>
      </c>
      <c r="AH163" s="252">
        <v>0</v>
      </c>
      <c r="AI163" s="17">
        <f t="shared" si="18"/>
        <v>0</v>
      </c>
      <c r="AJ163" s="12">
        <f t="shared" si="17"/>
        <v>4</v>
      </c>
      <c r="AK163" s="259">
        <v>1</v>
      </c>
      <c r="AL163" s="257">
        <v>0</v>
      </c>
      <c r="AM163" s="78">
        <v>3</v>
      </c>
      <c r="AN163" s="14">
        <v>0</v>
      </c>
      <c r="AO163" s="15">
        <v>0</v>
      </c>
    </row>
    <row r="164" spans="1:41" ht="18.75">
      <c r="A164" s="18">
        <v>520243</v>
      </c>
      <c r="B164" s="219">
        <v>154</v>
      </c>
      <c r="C164" s="19" t="s">
        <v>200</v>
      </c>
      <c r="D164" s="12">
        <f t="shared" si="14"/>
        <v>101</v>
      </c>
      <c r="E164" s="259">
        <v>0</v>
      </c>
      <c r="F164" s="257">
        <v>0</v>
      </c>
      <c r="G164" s="257">
        <v>0</v>
      </c>
      <c r="H164" s="257">
        <v>0</v>
      </c>
      <c r="I164" s="257">
        <v>0</v>
      </c>
      <c r="J164" s="257">
        <v>0</v>
      </c>
      <c r="K164" s="257">
        <v>0</v>
      </c>
      <c r="L164" s="15">
        <v>101</v>
      </c>
      <c r="M164" s="215">
        <f t="shared" si="15"/>
        <v>129</v>
      </c>
      <c r="N164" s="257">
        <v>0</v>
      </c>
      <c r="O164" s="257">
        <v>0</v>
      </c>
      <c r="P164" s="257">
        <v>0</v>
      </c>
      <c r="Q164" s="257">
        <v>0</v>
      </c>
      <c r="R164" s="257">
        <v>0</v>
      </c>
      <c r="S164" s="257">
        <v>0</v>
      </c>
      <c r="T164" s="257">
        <v>0</v>
      </c>
      <c r="U164" s="257">
        <v>0</v>
      </c>
      <c r="V164" s="257">
        <v>0</v>
      </c>
      <c r="W164" s="257">
        <v>0</v>
      </c>
      <c r="X164" s="257">
        <v>0</v>
      </c>
      <c r="Y164" s="15">
        <v>129</v>
      </c>
      <c r="Z164" s="12">
        <f t="shared" si="16"/>
        <v>2</v>
      </c>
      <c r="AA164" s="259">
        <v>0</v>
      </c>
      <c r="AB164" s="257">
        <v>2</v>
      </c>
      <c r="AC164" s="257">
        <v>0</v>
      </c>
      <c r="AD164" s="15">
        <v>0</v>
      </c>
      <c r="AE164" s="16">
        <v>0</v>
      </c>
      <c r="AF164" s="257">
        <v>0</v>
      </c>
      <c r="AG164" s="257">
        <v>0</v>
      </c>
      <c r="AH164" s="252">
        <v>0</v>
      </c>
      <c r="AI164" s="17">
        <f t="shared" si="18"/>
        <v>0</v>
      </c>
      <c r="AJ164" s="12">
        <f t="shared" si="17"/>
        <v>0</v>
      </c>
      <c r="AK164" s="259">
        <v>0</v>
      </c>
      <c r="AL164" s="257">
        <v>0</v>
      </c>
      <c r="AM164" s="78">
        <v>0</v>
      </c>
      <c r="AN164" s="14">
        <v>0</v>
      </c>
      <c r="AO164" s="15">
        <v>0</v>
      </c>
    </row>
    <row r="165" spans="1:41" ht="18.75">
      <c r="A165" s="18">
        <v>520264</v>
      </c>
      <c r="B165" s="219">
        <v>155</v>
      </c>
      <c r="C165" s="19" t="s">
        <v>201</v>
      </c>
      <c r="D165" s="12">
        <f t="shared" si="14"/>
        <v>46</v>
      </c>
      <c r="E165" s="259">
        <v>0</v>
      </c>
      <c r="F165" s="257">
        <v>0</v>
      </c>
      <c r="G165" s="257">
        <v>0</v>
      </c>
      <c r="H165" s="257">
        <v>0</v>
      </c>
      <c r="I165" s="257">
        <v>0</v>
      </c>
      <c r="J165" s="257">
        <v>0</v>
      </c>
      <c r="K165" s="257">
        <v>0</v>
      </c>
      <c r="L165" s="15">
        <v>46</v>
      </c>
      <c r="M165" s="215">
        <f t="shared" si="15"/>
        <v>262</v>
      </c>
      <c r="N165" s="257">
        <v>0</v>
      </c>
      <c r="O165" s="257">
        <v>0</v>
      </c>
      <c r="P165" s="257">
        <v>0</v>
      </c>
      <c r="Q165" s="257">
        <v>0</v>
      </c>
      <c r="R165" s="257">
        <v>0</v>
      </c>
      <c r="S165" s="257">
        <v>0</v>
      </c>
      <c r="T165" s="257">
        <v>0</v>
      </c>
      <c r="U165" s="257">
        <v>0</v>
      </c>
      <c r="V165" s="257">
        <v>0</v>
      </c>
      <c r="W165" s="257">
        <v>0</v>
      </c>
      <c r="X165" s="257">
        <v>0</v>
      </c>
      <c r="Y165" s="15">
        <v>262</v>
      </c>
      <c r="Z165" s="12">
        <f t="shared" si="16"/>
        <v>1</v>
      </c>
      <c r="AA165" s="259">
        <v>0</v>
      </c>
      <c r="AB165" s="257">
        <v>1</v>
      </c>
      <c r="AC165" s="257">
        <v>0</v>
      </c>
      <c r="AD165" s="15">
        <v>0</v>
      </c>
      <c r="AE165" s="16">
        <v>0</v>
      </c>
      <c r="AF165" s="257">
        <v>0</v>
      </c>
      <c r="AG165" s="257">
        <v>0</v>
      </c>
      <c r="AH165" s="252">
        <v>0</v>
      </c>
      <c r="AI165" s="17">
        <f t="shared" si="18"/>
        <v>0</v>
      </c>
      <c r="AJ165" s="12">
        <f t="shared" si="17"/>
        <v>0</v>
      </c>
      <c r="AK165" s="259">
        <v>0</v>
      </c>
      <c r="AL165" s="257">
        <v>0</v>
      </c>
      <c r="AM165" s="78">
        <v>0</v>
      </c>
      <c r="AN165" s="14">
        <v>0</v>
      </c>
      <c r="AO165" s="15">
        <v>0</v>
      </c>
    </row>
    <row r="166" spans="1:41" ht="18.75">
      <c r="A166" s="18">
        <v>520314</v>
      </c>
      <c r="B166" s="219">
        <v>156</v>
      </c>
      <c r="C166" s="19" t="s">
        <v>202</v>
      </c>
      <c r="D166" s="12">
        <f t="shared" si="14"/>
        <v>256</v>
      </c>
      <c r="E166" s="259">
        <v>0</v>
      </c>
      <c r="F166" s="257">
        <v>0</v>
      </c>
      <c r="G166" s="257">
        <v>0</v>
      </c>
      <c r="H166" s="257">
        <v>0</v>
      </c>
      <c r="I166" s="257">
        <v>0</v>
      </c>
      <c r="J166" s="257">
        <v>0</v>
      </c>
      <c r="K166" s="257">
        <v>0</v>
      </c>
      <c r="L166" s="15">
        <v>256</v>
      </c>
      <c r="M166" s="215">
        <f t="shared" si="15"/>
        <v>170</v>
      </c>
      <c r="N166" s="257">
        <v>0</v>
      </c>
      <c r="O166" s="257">
        <v>0</v>
      </c>
      <c r="P166" s="257">
        <v>0</v>
      </c>
      <c r="Q166" s="257">
        <v>0</v>
      </c>
      <c r="R166" s="257">
        <v>0</v>
      </c>
      <c r="S166" s="257">
        <v>0</v>
      </c>
      <c r="T166" s="257">
        <v>0</v>
      </c>
      <c r="U166" s="257">
        <v>0</v>
      </c>
      <c r="V166" s="257">
        <v>0</v>
      </c>
      <c r="W166" s="257">
        <v>0</v>
      </c>
      <c r="X166" s="257">
        <v>0</v>
      </c>
      <c r="Y166" s="15">
        <v>170</v>
      </c>
      <c r="Z166" s="12">
        <f t="shared" si="16"/>
        <v>0</v>
      </c>
      <c r="AA166" s="259">
        <v>0</v>
      </c>
      <c r="AB166" s="257">
        <v>0</v>
      </c>
      <c r="AC166" s="257">
        <v>0</v>
      </c>
      <c r="AD166" s="15">
        <v>0</v>
      </c>
      <c r="AE166" s="16">
        <v>0</v>
      </c>
      <c r="AF166" s="257">
        <v>0</v>
      </c>
      <c r="AG166" s="257">
        <v>0</v>
      </c>
      <c r="AH166" s="252">
        <v>0</v>
      </c>
      <c r="AI166" s="17">
        <f t="shared" si="18"/>
        <v>0</v>
      </c>
      <c r="AJ166" s="12">
        <f t="shared" si="17"/>
        <v>0</v>
      </c>
      <c r="AK166" s="259">
        <v>0</v>
      </c>
      <c r="AL166" s="257">
        <v>0</v>
      </c>
      <c r="AM166" s="78">
        <v>0</v>
      </c>
      <c r="AN166" s="14">
        <v>0</v>
      </c>
      <c r="AO166" s="15">
        <v>0</v>
      </c>
    </row>
    <row r="167" spans="1:41" ht="18.75">
      <c r="A167" s="18">
        <v>520179</v>
      </c>
      <c r="B167" s="219">
        <v>157</v>
      </c>
      <c r="C167" s="19" t="s">
        <v>203</v>
      </c>
      <c r="D167" s="12">
        <f t="shared" si="14"/>
        <v>0</v>
      </c>
      <c r="E167" s="259">
        <v>0</v>
      </c>
      <c r="F167" s="257">
        <v>0</v>
      </c>
      <c r="G167" s="257">
        <v>0</v>
      </c>
      <c r="H167" s="257">
        <v>0</v>
      </c>
      <c r="I167" s="257">
        <v>0</v>
      </c>
      <c r="J167" s="257">
        <v>0</v>
      </c>
      <c r="K167" s="257">
        <v>0</v>
      </c>
      <c r="L167" s="15">
        <v>0</v>
      </c>
      <c r="M167" s="215">
        <f t="shared" si="15"/>
        <v>0</v>
      </c>
      <c r="N167" s="257">
        <v>0</v>
      </c>
      <c r="O167" s="257">
        <v>0</v>
      </c>
      <c r="P167" s="257">
        <v>0</v>
      </c>
      <c r="Q167" s="257">
        <v>0</v>
      </c>
      <c r="R167" s="257">
        <v>0</v>
      </c>
      <c r="S167" s="257">
        <v>0</v>
      </c>
      <c r="T167" s="257">
        <v>0</v>
      </c>
      <c r="U167" s="257">
        <v>0</v>
      </c>
      <c r="V167" s="257">
        <v>0</v>
      </c>
      <c r="W167" s="257">
        <v>0</v>
      </c>
      <c r="X167" s="257">
        <v>0</v>
      </c>
      <c r="Y167" s="15">
        <v>0</v>
      </c>
      <c r="Z167" s="12">
        <f t="shared" si="16"/>
        <v>0</v>
      </c>
      <c r="AA167" s="259">
        <v>0</v>
      </c>
      <c r="AB167" s="257">
        <v>0</v>
      </c>
      <c r="AC167" s="257">
        <v>0</v>
      </c>
      <c r="AD167" s="15">
        <v>0</v>
      </c>
      <c r="AE167" s="16">
        <v>0</v>
      </c>
      <c r="AF167" s="257">
        <v>0</v>
      </c>
      <c r="AG167" s="257">
        <v>0</v>
      </c>
      <c r="AH167" s="252">
        <v>0</v>
      </c>
      <c r="AI167" s="17">
        <f t="shared" si="18"/>
        <v>0</v>
      </c>
      <c r="AJ167" s="12">
        <f t="shared" si="17"/>
        <v>0</v>
      </c>
      <c r="AK167" s="259">
        <v>0</v>
      </c>
      <c r="AL167" s="257">
        <v>0</v>
      </c>
      <c r="AM167" s="78">
        <v>0</v>
      </c>
      <c r="AN167" s="14">
        <v>0</v>
      </c>
      <c r="AO167" s="15">
        <v>0</v>
      </c>
    </row>
    <row r="168" spans="1:41" ht="30">
      <c r="A168" s="18">
        <v>520195</v>
      </c>
      <c r="B168" s="219">
        <v>158</v>
      </c>
      <c r="C168" s="19" t="s">
        <v>204</v>
      </c>
      <c r="D168" s="12">
        <f t="shared" si="14"/>
        <v>1</v>
      </c>
      <c r="E168" s="259">
        <v>1</v>
      </c>
      <c r="F168" s="257">
        <v>0</v>
      </c>
      <c r="G168" s="257">
        <v>0</v>
      </c>
      <c r="H168" s="257">
        <v>0</v>
      </c>
      <c r="I168" s="257">
        <v>0</v>
      </c>
      <c r="J168" s="257">
        <v>0</v>
      </c>
      <c r="K168" s="257">
        <v>0</v>
      </c>
      <c r="L168" s="15">
        <v>0</v>
      </c>
      <c r="M168" s="215">
        <f t="shared" si="15"/>
        <v>23</v>
      </c>
      <c r="N168" s="257">
        <v>23</v>
      </c>
      <c r="O168" s="257">
        <v>0</v>
      </c>
      <c r="P168" s="257">
        <v>0</v>
      </c>
      <c r="Q168" s="257">
        <v>0</v>
      </c>
      <c r="R168" s="257">
        <v>0</v>
      </c>
      <c r="S168" s="257">
        <v>0</v>
      </c>
      <c r="T168" s="257">
        <v>0</v>
      </c>
      <c r="U168" s="257">
        <v>0</v>
      </c>
      <c r="V168" s="257">
        <v>0</v>
      </c>
      <c r="W168" s="257">
        <v>0</v>
      </c>
      <c r="X168" s="257">
        <v>0</v>
      </c>
      <c r="Y168" s="15">
        <v>0</v>
      </c>
      <c r="Z168" s="12">
        <f t="shared" si="16"/>
        <v>0</v>
      </c>
      <c r="AA168" s="259">
        <v>0</v>
      </c>
      <c r="AB168" s="257">
        <v>0</v>
      </c>
      <c r="AC168" s="257">
        <v>0</v>
      </c>
      <c r="AD168" s="15">
        <v>0</v>
      </c>
      <c r="AE168" s="16">
        <v>0</v>
      </c>
      <c r="AF168" s="257">
        <v>0</v>
      </c>
      <c r="AG168" s="257">
        <v>0</v>
      </c>
      <c r="AH168" s="252">
        <v>0</v>
      </c>
      <c r="AI168" s="17">
        <f t="shared" si="18"/>
        <v>0</v>
      </c>
      <c r="AJ168" s="12">
        <f t="shared" si="17"/>
        <v>0</v>
      </c>
      <c r="AK168" s="259">
        <v>0</v>
      </c>
      <c r="AL168" s="257">
        <v>0</v>
      </c>
      <c r="AM168" s="78">
        <v>0</v>
      </c>
      <c r="AN168" s="14">
        <v>0</v>
      </c>
      <c r="AO168" s="15">
        <v>0</v>
      </c>
    </row>
    <row r="169" spans="1:41" ht="18.75">
      <c r="A169" s="18">
        <v>520310</v>
      </c>
      <c r="B169" s="219">
        <v>159</v>
      </c>
      <c r="C169" s="19" t="s">
        <v>205</v>
      </c>
      <c r="D169" s="12">
        <f t="shared" si="14"/>
        <v>0</v>
      </c>
      <c r="E169" s="259">
        <v>0</v>
      </c>
      <c r="F169" s="257">
        <v>0</v>
      </c>
      <c r="G169" s="257">
        <v>0</v>
      </c>
      <c r="H169" s="257">
        <v>0</v>
      </c>
      <c r="I169" s="257">
        <v>0</v>
      </c>
      <c r="J169" s="257">
        <v>0</v>
      </c>
      <c r="K169" s="257">
        <v>0</v>
      </c>
      <c r="L169" s="15">
        <v>0</v>
      </c>
      <c r="M169" s="215">
        <f t="shared" si="15"/>
        <v>0</v>
      </c>
      <c r="N169" s="257">
        <v>0</v>
      </c>
      <c r="O169" s="257">
        <v>0</v>
      </c>
      <c r="P169" s="257">
        <v>131</v>
      </c>
      <c r="Q169" s="257">
        <v>0</v>
      </c>
      <c r="R169" s="257">
        <v>0</v>
      </c>
      <c r="S169" s="257">
        <v>0</v>
      </c>
      <c r="T169" s="257">
        <v>0</v>
      </c>
      <c r="U169" s="257">
        <v>0</v>
      </c>
      <c r="V169" s="257">
        <v>0</v>
      </c>
      <c r="W169" s="257">
        <v>0</v>
      </c>
      <c r="X169" s="257">
        <v>0</v>
      </c>
      <c r="Y169" s="15">
        <v>0</v>
      </c>
      <c r="Z169" s="12">
        <f t="shared" si="16"/>
        <v>0</v>
      </c>
      <c r="AA169" s="259">
        <v>0</v>
      </c>
      <c r="AB169" s="257">
        <v>0</v>
      </c>
      <c r="AC169" s="257">
        <v>0</v>
      </c>
      <c r="AD169" s="15">
        <v>0</v>
      </c>
      <c r="AE169" s="16">
        <v>0</v>
      </c>
      <c r="AF169" s="257">
        <v>0</v>
      </c>
      <c r="AG169" s="257">
        <v>0</v>
      </c>
      <c r="AH169" s="252">
        <v>0</v>
      </c>
      <c r="AI169" s="17">
        <f t="shared" si="18"/>
        <v>0</v>
      </c>
      <c r="AJ169" s="12">
        <f t="shared" si="17"/>
        <v>0</v>
      </c>
      <c r="AK169" s="259">
        <v>0</v>
      </c>
      <c r="AL169" s="257">
        <v>0</v>
      </c>
      <c r="AM169" s="78">
        <v>0</v>
      </c>
      <c r="AN169" s="14">
        <v>0</v>
      </c>
      <c r="AO169" s="15">
        <v>0</v>
      </c>
    </row>
    <row r="170" spans="1:41" ht="18.75">
      <c r="A170" s="18">
        <v>520394</v>
      </c>
      <c r="B170" s="219">
        <v>160</v>
      </c>
      <c r="C170" s="19" t="s">
        <v>206</v>
      </c>
      <c r="D170" s="12">
        <f t="shared" si="14"/>
        <v>0</v>
      </c>
      <c r="E170" s="259">
        <v>0</v>
      </c>
      <c r="F170" s="257">
        <v>0</v>
      </c>
      <c r="G170" s="257">
        <v>0</v>
      </c>
      <c r="H170" s="257">
        <v>0</v>
      </c>
      <c r="I170" s="257">
        <v>0</v>
      </c>
      <c r="J170" s="257">
        <v>0</v>
      </c>
      <c r="K170" s="257">
        <v>0</v>
      </c>
      <c r="L170" s="15">
        <v>0</v>
      </c>
      <c r="M170" s="215">
        <f t="shared" si="15"/>
        <v>0</v>
      </c>
      <c r="N170" s="257">
        <v>0</v>
      </c>
      <c r="O170" s="257">
        <v>0</v>
      </c>
      <c r="P170" s="257">
        <v>0</v>
      </c>
      <c r="Q170" s="257">
        <v>0</v>
      </c>
      <c r="R170" s="257">
        <v>0</v>
      </c>
      <c r="S170" s="257">
        <v>0</v>
      </c>
      <c r="T170" s="257">
        <v>0</v>
      </c>
      <c r="U170" s="257">
        <v>0</v>
      </c>
      <c r="V170" s="257">
        <v>0</v>
      </c>
      <c r="W170" s="257">
        <v>0</v>
      </c>
      <c r="X170" s="257">
        <v>0</v>
      </c>
      <c r="Y170" s="15">
        <v>0</v>
      </c>
      <c r="Z170" s="12">
        <f t="shared" si="16"/>
        <v>0</v>
      </c>
      <c r="AA170" s="259">
        <v>0</v>
      </c>
      <c r="AB170" s="257">
        <v>0</v>
      </c>
      <c r="AC170" s="257">
        <v>0</v>
      </c>
      <c r="AD170" s="15">
        <v>0</v>
      </c>
      <c r="AE170" s="16">
        <v>0</v>
      </c>
      <c r="AF170" s="257">
        <v>0</v>
      </c>
      <c r="AG170" s="257">
        <v>0</v>
      </c>
      <c r="AH170" s="252">
        <v>0</v>
      </c>
      <c r="AI170" s="17">
        <f t="shared" si="18"/>
        <v>0</v>
      </c>
      <c r="AJ170" s="12">
        <f t="shared" si="17"/>
        <v>2</v>
      </c>
      <c r="AK170" s="259">
        <v>2</v>
      </c>
      <c r="AL170" s="257">
        <v>0</v>
      </c>
      <c r="AM170" s="78">
        <v>0</v>
      </c>
      <c r="AN170" s="14">
        <v>0</v>
      </c>
      <c r="AO170" s="15">
        <v>0</v>
      </c>
    </row>
    <row r="171" spans="1:41" ht="18.75">
      <c r="A171" s="18">
        <v>520398</v>
      </c>
      <c r="B171" s="219">
        <v>161</v>
      </c>
      <c r="C171" s="19" t="s">
        <v>207</v>
      </c>
      <c r="D171" s="12">
        <f t="shared" si="14"/>
        <v>0</v>
      </c>
      <c r="E171" s="259">
        <v>0</v>
      </c>
      <c r="F171" s="257">
        <v>0</v>
      </c>
      <c r="G171" s="257">
        <v>0</v>
      </c>
      <c r="H171" s="257">
        <v>0</v>
      </c>
      <c r="I171" s="257">
        <v>0</v>
      </c>
      <c r="J171" s="257">
        <v>0</v>
      </c>
      <c r="K171" s="257">
        <v>0</v>
      </c>
      <c r="L171" s="15">
        <v>0</v>
      </c>
      <c r="M171" s="215">
        <f t="shared" si="15"/>
        <v>0</v>
      </c>
      <c r="N171" s="257">
        <v>0</v>
      </c>
      <c r="O171" s="257">
        <v>0</v>
      </c>
      <c r="P171" s="257">
        <v>0</v>
      </c>
      <c r="Q171" s="257">
        <v>0</v>
      </c>
      <c r="R171" s="257">
        <v>0</v>
      </c>
      <c r="S171" s="257">
        <v>0</v>
      </c>
      <c r="T171" s="257">
        <v>0</v>
      </c>
      <c r="U171" s="257">
        <v>0</v>
      </c>
      <c r="V171" s="257">
        <v>0</v>
      </c>
      <c r="W171" s="257">
        <v>0</v>
      </c>
      <c r="X171" s="257">
        <v>0</v>
      </c>
      <c r="Y171" s="15">
        <v>0</v>
      </c>
      <c r="Z171" s="12">
        <f t="shared" si="16"/>
        <v>0</v>
      </c>
      <c r="AA171" s="259">
        <v>0</v>
      </c>
      <c r="AB171" s="257">
        <v>0</v>
      </c>
      <c r="AC171" s="257">
        <v>0</v>
      </c>
      <c r="AD171" s="15">
        <v>0</v>
      </c>
      <c r="AE171" s="16">
        <v>0</v>
      </c>
      <c r="AF171" s="257">
        <v>0</v>
      </c>
      <c r="AG171" s="257">
        <v>0</v>
      </c>
      <c r="AH171" s="252">
        <v>0</v>
      </c>
      <c r="AI171" s="17">
        <f t="shared" si="18"/>
        <v>0</v>
      </c>
      <c r="AJ171" s="12">
        <f t="shared" si="17"/>
        <v>7</v>
      </c>
      <c r="AK171" s="259">
        <v>0</v>
      </c>
      <c r="AL171" s="257">
        <v>0</v>
      </c>
      <c r="AM171" s="78">
        <v>7</v>
      </c>
      <c r="AN171" s="14">
        <v>0</v>
      </c>
      <c r="AO171" s="15">
        <v>0</v>
      </c>
    </row>
    <row r="172" spans="1:41" ht="18.75">
      <c r="A172" s="32">
        <v>520411</v>
      </c>
      <c r="B172" s="219">
        <v>162</v>
      </c>
      <c r="C172" s="19" t="s">
        <v>208</v>
      </c>
      <c r="D172" s="12">
        <f t="shared" si="14"/>
        <v>0</v>
      </c>
      <c r="E172" s="259">
        <v>0</v>
      </c>
      <c r="F172" s="257">
        <v>0</v>
      </c>
      <c r="G172" s="257">
        <v>0</v>
      </c>
      <c r="H172" s="257">
        <v>0</v>
      </c>
      <c r="I172" s="257">
        <v>0</v>
      </c>
      <c r="J172" s="257">
        <v>0</v>
      </c>
      <c r="K172" s="257">
        <v>0</v>
      </c>
      <c r="L172" s="15">
        <v>0</v>
      </c>
      <c r="M172" s="215">
        <f t="shared" si="15"/>
        <v>0</v>
      </c>
      <c r="N172" s="257">
        <v>0</v>
      </c>
      <c r="O172" s="257">
        <v>0</v>
      </c>
      <c r="P172" s="257">
        <v>2</v>
      </c>
      <c r="Q172" s="257">
        <v>0</v>
      </c>
      <c r="R172" s="257">
        <v>0</v>
      </c>
      <c r="S172" s="257">
        <v>0</v>
      </c>
      <c r="T172" s="257">
        <v>0</v>
      </c>
      <c r="U172" s="257">
        <v>0</v>
      </c>
      <c r="V172" s="257">
        <v>0</v>
      </c>
      <c r="W172" s="257">
        <v>0</v>
      </c>
      <c r="X172" s="257">
        <v>0</v>
      </c>
      <c r="Y172" s="15">
        <v>0</v>
      </c>
      <c r="Z172" s="12">
        <f t="shared" si="16"/>
        <v>0</v>
      </c>
      <c r="AA172" s="259">
        <v>0</v>
      </c>
      <c r="AB172" s="257">
        <v>0</v>
      </c>
      <c r="AC172" s="257">
        <v>0</v>
      </c>
      <c r="AD172" s="15">
        <v>0</v>
      </c>
      <c r="AE172" s="16">
        <v>0</v>
      </c>
      <c r="AF172" s="257">
        <v>0</v>
      </c>
      <c r="AG172" s="257">
        <v>0</v>
      </c>
      <c r="AH172" s="252">
        <v>0</v>
      </c>
      <c r="AI172" s="17">
        <f t="shared" si="18"/>
        <v>0</v>
      </c>
      <c r="AJ172" s="12">
        <f t="shared" si="17"/>
        <v>0</v>
      </c>
      <c r="AK172" s="259">
        <v>0</v>
      </c>
      <c r="AL172" s="257">
        <v>0</v>
      </c>
      <c r="AM172" s="78">
        <v>0</v>
      </c>
      <c r="AN172" s="14">
        <v>0</v>
      </c>
      <c r="AO172" s="15">
        <v>0</v>
      </c>
    </row>
    <row r="173" spans="1:41" ht="18.75">
      <c r="A173" s="18">
        <v>520296</v>
      </c>
      <c r="B173" s="219">
        <v>163</v>
      </c>
      <c r="C173" s="19" t="s">
        <v>209</v>
      </c>
      <c r="D173" s="12">
        <f t="shared" si="14"/>
        <v>156</v>
      </c>
      <c r="E173" s="259">
        <v>133</v>
      </c>
      <c r="F173" s="257">
        <v>0</v>
      </c>
      <c r="G173" s="257">
        <v>0</v>
      </c>
      <c r="H173" s="257">
        <v>0</v>
      </c>
      <c r="I173" s="257">
        <v>0</v>
      </c>
      <c r="J173" s="257">
        <v>0</v>
      </c>
      <c r="K173" s="257">
        <v>0</v>
      </c>
      <c r="L173" s="15">
        <v>23</v>
      </c>
      <c r="M173" s="215">
        <f t="shared" si="15"/>
        <v>48</v>
      </c>
      <c r="N173" s="257">
        <v>39</v>
      </c>
      <c r="O173" s="257">
        <v>0</v>
      </c>
      <c r="P173" s="257">
        <v>0</v>
      </c>
      <c r="Q173" s="257">
        <v>0</v>
      </c>
      <c r="R173" s="257">
        <v>0</v>
      </c>
      <c r="S173" s="257">
        <v>0</v>
      </c>
      <c r="T173" s="257">
        <v>0</v>
      </c>
      <c r="U173" s="257">
        <v>0</v>
      </c>
      <c r="V173" s="257">
        <v>0</v>
      </c>
      <c r="W173" s="257">
        <v>0</v>
      </c>
      <c r="X173" s="257">
        <v>0</v>
      </c>
      <c r="Y173" s="15">
        <v>9</v>
      </c>
      <c r="Z173" s="12">
        <f t="shared" si="16"/>
        <v>0</v>
      </c>
      <c r="AA173" s="259">
        <v>0</v>
      </c>
      <c r="AB173" s="257">
        <v>0</v>
      </c>
      <c r="AC173" s="257">
        <v>0</v>
      </c>
      <c r="AD173" s="15">
        <v>0</v>
      </c>
      <c r="AE173" s="16">
        <v>0</v>
      </c>
      <c r="AF173" s="257">
        <v>0</v>
      </c>
      <c r="AG173" s="257">
        <v>0</v>
      </c>
      <c r="AH173" s="252">
        <v>0</v>
      </c>
      <c r="AI173" s="17">
        <f t="shared" si="18"/>
        <v>0</v>
      </c>
      <c r="AJ173" s="12">
        <f t="shared" si="17"/>
        <v>37</v>
      </c>
      <c r="AK173" s="259">
        <v>37</v>
      </c>
      <c r="AL173" s="257">
        <v>37</v>
      </c>
      <c r="AM173" s="78">
        <v>0</v>
      </c>
      <c r="AN173" s="14">
        <v>0</v>
      </c>
      <c r="AO173" s="15">
        <v>0</v>
      </c>
    </row>
    <row r="174" spans="1:41" ht="18.75">
      <c r="A174" s="18">
        <v>520346</v>
      </c>
      <c r="B174" s="219">
        <v>164</v>
      </c>
      <c r="C174" s="19" t="s">
        <v>210</v>
      </c>
      <c r="D174" s="12">
        <f t="shared" si="14"/>
        <v>32</v>
      </c>
      <c r="E174" s="259">
        <v>0</v>
      </c>
      <c r="F174" s="257">
        <v>0</v>
      </c>
      <c r="G174" s="257">
        <v>0</v>
      </c>
      <c r="H174" s="257">
        <v>0</v>
      </c>
      <c r="I174" s="257">
        <v>0</v>
      </c>
      <c r="J174" s="257">
        <v>0</v>
      </c>
      <c r="K174" s="257">
        <v>0</v>
      </c>
      <c r="L174" s="15">
        <v>32</v>
      </c>
      <c r="M174" s="215">
        <f t="shared" si="15"/>
        <v>7</v>
      </c>
      <c r="N174" s="257">
        <v>0</v>
      </c>
      <c r="O174" s="257">
        <v>0</v>
      </c>
      <c r="P174" s="257">
        <v>0</v>
      </c>
      <c r="Q174" s="257">
        <v>0</v>
      </c>
      <c r="R174" s="257">
        <v>0</v>
      </c>
      <c r="S174" s="257">
        <v>0</v>
      </c>
      <c r="T174" s="257">
        <v>0</v>
      </c>
      <c r="U174" s="257">
        <v>0</v>
      </c>
      <c r="V174" s="257">
        <v>0</v>
      </c>
      <c r="W174" s="257">
        <v>0</v>
      </c>
      <c r="X174" s="257">
        <v>0</v>
      </c>
      <c r="Y174" s="15">
        <v>7</v>
      </c>
      <c r="Z174" s="12">
        <f t="shared" si="16"/>
        <v>1</v>
      </c>
      <c r="AA174" s="259">
        <v>0</v>
      </c>
      <c r="AB174" s="257">
        <v>1</v>
      </c>
      <c r="AC174" s="257">
        <v>0</v>
      </c>
      <c r="AD174" s="15">
        <v>0</v>
      </c>
      <c r="AE174" s="16">
        <v>0</v>
      </c>
      <c r="AF174" s="257">
        <v>0</v>
      </c>
      <c r="AG174" s="257">
        <v>0</v>
      </c>
      <c r="AH174" s="252">
        <v>0</v>
      </c>
      <c r="AI174" s="17">
        <f t="shared" si="18"/>
        <v>0</v>
      </c>
      <c r="AJ174" s="12">
        <f t="shared" si="17"/>
        <v>0</v>
      </c>
      <c r="AK174" s="221">
        <v>0</v>
      </c>
      <c r="AL174" s="220">
        <v>0</v>
      </c>
      <c r="AM174" s="78">
        <v>0</v>
      </c>
      <c r="AN174" s="14">
        <v>0</v>
      </c>
      <c r="AO174" s="15">
        <v>0</v>
      </c>
    </row>
    <row r="175" spans="1:41" ht="18.75">
      <c r="A175" s="18">
        <v>520315</v>
      </c>
      <c r="B175" s="219">
        <v>165</v>
      </c>
      <c r="C175" s="19" t="s">
        <v>211</v>
      </c>
      <c r="D175" s="12">
        <f t="shared" si="14"/>
        <v>0</v>
      </c>
      <c r="E175" s="259">
        <v>0</v>
      </c>
      <c r="F175" s="257">
        <v>0</v>
      </c>
      <c r="G175" s="257">
        <v>0</v>
      </c>
      <c r="H175" s="257">
        <v>0</v>
      </c>
      <c r="I175" s="257">
        <v>0</v>
      </c>
      <c r="J175" s="257">
        <v>0</v>
      </c>
      <c r="K175" s="257">
        <v>0</v>
      </c>
      <c r="L175" s="15">
        <v>0</v>
      </c>
      <c r="M175" s="215">
        <f t="shared" si="15"/>
        <v>0</v>
      </c>
      <c r="N175" s="257">
        <v>0</v>
      </c>
      <c r="O175" s="257">
        <v>0</v>
      </c>
      <c r="P175" s="257">
        <v>0</v>
      </c>
      <c r="Q175" s="257">
        <v>0</v>
      </c>
      <c r="R175" s="257">
        <v>0</v>
      </c>
      <c r="S175" s="257">
        <v>0</v>
      </c>
      <c r="T175" s="257">
        <v>0</v>
      </c>
      <c r="U175" s="257">
        <v>0</v>
      </c>
      <c r="V175" s="257">
        <v>0</v>
      </c>
      <c r="W175" s="257">
        <v>0</v>
      </c>
      <c r="X175" s="257">
        <v>0</v>
      </c>
      <c r="Y175" s="15">
        <v>0</v>
      </c>
      <c r="Z175" s="12">
        <f t="shared" si="16"/>
        <v>0</v>
      </c>
      <c r="AA175" s="259">
        <v>0</v>
      </c>
      <c r="AB175" s="257">
        <v>0</v>
      </c>
      <c r="AC175" s="257">
        <v>0</v>
      </c>
      <c r="AD175" s="15">
        <v>0</v>
      </c>
      <c r="AE175" s="16">
        <v>0</v>
      </c>
      <c r="AF175" s="257">
        <v>0</v>
      </c>
      <c r="AG175" s="257">
        <v>0</v>
      </c>
      <c r="AH175" s="252">
        <v>0</v>
      </c>
      <c r="AI175" s="17">
        <f t="shared" si="18"/>
        <v>0</v>
      </c>
      <c r="AJ175" s="12">
        <f t="shared" si="17"/>
        <v>0</v>
      </c>
      <c r="AK175" s="221">
        <v>0</v>
      </c>
      <c r="AL175" s="220">
        <v>0</v>
      </c>
      <c r="AM175" s="78">
        <v>0</v>
      </c>
      <c r="AN175" s="14">
        <v>325</v>
      </c>
      <c r="AO175" s="15">
        <v>1</v>
      </c>
    </row>
    <row r="176" spans="1:41" ht="30">
      <c r="A176" s="18">
        <v>520309</v>
      </c>
      <c r="B176" s="219">
        <v>166</v>
      </c>
      <c r="C176" s="19" t="s">
        <v>212</v>
      </c>
      <c r="D176" s="12">
        <f t="shared" si="14"/>
        <v>117</v>
      </c>
      <c r="E176" s="259">
        <v>22</v>
      </c>
      <c r="F176" s="257">
        <v>0</v>
      </c>
      <c r="G176" s="257">
        <v>0</v>
      </c>
      <c r="H176" s="257">
        <v>0</v>
      </c>
      <c r="I176" s="257">
        <v>0</v>
      </c>
      <c r="J176" s="257">
        <v>0</v>
      </c>
      <c r="K176" s="257">
        <v>0</v>
      </c>
      <c r="L176" s="15">
        <v>95</v>
      </c>
      <c r="M176" s="215">
        <f t="shared" si="15"/>
        <v>518</v>
      </c>
      <c r="N176" s="257">
        <v>222</v>
      </c>
      <c r="O176" s="257">
        <v>0</v>
      </c>
      <c r="P176" s="257">
        <v>0</v>
      </c>
      <c r="Q176" s="257">
        <v>0</v>
      </c>
      <c r="R176" s="257">
        <v>95</v>
      </c>
      <c r="S176" s="257">
        <v>0</v>
      </c>
      <c r="T176" s="257">
        <v>0</v>
      </c>
      <c r="U176" s="257">
        <v>0</v>
      </c>
      <c r="V176" s="257">
        <v>0</v>
      </c>
      <c r="W176" s="257">
        <v>0</v>
      </c>
      <c r="X176" s="257">
        <v>0</v>
      </c>
      <c r="Y176" s="15">
        <v>296</v>
      </c>
      <c r="Z176" s="12">
        <f t="shared" si="16"/>
        <v>2</v>
      </c>
      <c r="AA176" s="259">
        <v>0</v>
      </c>
      <c r="AB176" s="257">
        <v>2</v>
      </c>
      <c r="AC176" s="257">
        <v>0</v>
      </c>
      <c r="AD176" s="15">
        <v>0</v>
      </c>
      <c r="AE176" s="16">
        <v>0</v>
      </c>
      <c r="AF176" s="257">
        <v>0</v>
      </c>
      <c r="AG176" s="257">
        <v>0</v>
      </c>
      <c r="AH176" s="252">
        <v>0</v>
      </c>
      <c r="AI176" s="17">
        <f t="shared" si="18"/>
        <v>0</v>
      </c>
      <c r="AJ176" s="12">
        <f t="shared" si="17"/>
        <v>0</v>
      </c>
      <c r="AK176" s="221">
        <v>0</v>
      </c>
      <c r="AL176" s="220">
        <v>0</v>
      </c>
      <c r="AM176" s="78">
        <v>0</v>
      </c>
      <c r="AN176" s="14">
        <v>0</v>
      </c>
      <c r="AO176" s="15">
        <v>0</v>
      </c>
    </row>
    <row r="177" spans="1:41" ht="18.75">
      <c r="A177" s="18">
        <v>520259</v>
      </c>
      <c r="B177" s="219">
        <v>167</v>
      </c>
      <c r="C177" s="19" t="s">
        <v>213</v>
      </c>
      <c r="D177" s="12">
        <f t="shared" si="14"/>
        <v>0</v>
      </c>
      <c r="E177" s="259">
        <v>0</v>
      </c>
      <c r="F177" s="257">
        <v>0</v>
      </c>
      <c r="G177" s="257">
        <v>0</v>
      </c>
      <c r="H177" s="257">
        <v>0</v>
      </c>
      <c r="I177" s="257">
        <v>0</v>
      </c>
      <c r="J177" s="257">
        <v>0</v>
      </c>
      <c r="K177" s="257">
        <v>0</v>
      </c>
      <c r="L177" s="15">
        <v>0</v>
      </c>
      <c r="M177" s="215">
        <f t="shared" si="15"/>
        <v>0</v>
      </c>
      <c r="N177" s="257">
        <v>0</v>
      </c>
      <c r="O177" s="257">
        <v>0</v>
      </c>
      <c r="P177" s="257">
        <v>0</v>
      </c>
      <c r="Q177" s="257">
        <v>0</v>
      </c>
      <c r="R177" s="257">
        <v>0</v>
      </c>
      <c r="S177" s="257">
        <v>0</v>
      </c>
      <c r="T177" s="257">
        <v>0</v>
      </c>
      <c r="U177" s="257">
        <v>0</v>
      </c>
      <c r="V177" s="257">
        <v>0</v>
      </c>
      <c r="W177" s="257">
        <v>0</v>
      </c>
      <c r="X177" s="257">
        <v>0</v>
      </c>
      <c r="Y177" s="15">
        <v>0</v>
      </c>
      <c r="Z177" s="12">
        <f t="shared" si="16"/>
        <v>0</v>
      </c>
      <c r="AA177" s="259">
        <v>0</v>
      </c>
      <c r="AB177" s="257">
        <v>0</v>
      </c>
      <c r="AC177" s="257">
        <v>0</v>
      </c>
      <c r="AD177" s="15">
        <v>0</v>
      </c>
      <c r="AE177" s="16">
        <v>0</v>
      </c>
      <c r="AF177" s="257">
        <v>0</v>
      </c>
      <c r="AG177" s="257">
        <v>0</v>
      </c>
      <c r="AH177" s="252">
        <v>0</v>
      </c>
      <c r="AI177" s="17">
        <f t="shared" si="18"/>
        <v>0</v>
      </c>
      <c r="AJ177" s="12">
        <f t="shared" si="17"/>
        <v>0</v>
      </c>
      <c r="AK177" s="221">
        <v>0</v>
      </c>
      <c r="AL177" s="220">
        <v>0</v>
      </c>
      <c r="AM177" s="78">
        <v>0</v>
      </c>
      <c r="AN177" s="14">
        <v>0</v>
      </c>
      <c r="AO177" s="15">
        <v>0</v>
      </c>
    </row>
    <row r="178" spans="1:41" ht="18.75">
      <c r="A178" s="18">
        <v>520392</v>
      </c>
      <c r="B178" s="219">
        <v>168</v>
      </c>
      <c r="C178" s="19" t="s">
        <v>214</v>
      </c>
      <c r="D178" s="12">
        <f t="shared" si="14"/>
        <v>358</v>
      </c>
      <c r="E178" s="259">
        <v>24</v>
      </c>
      <c r="F178" s="257">
        <v>0</v>
      </c>
      <c r="G178" s="257">
        <v>0</v>
      </c>
      <c r="H178" s="257">
        <v>0</v>
      </c>
      <c r="I178" s="257">
        <v>0</v>
      </c>
      <c r="J178" s="257">
        <v>0</v>
      </c>
      <c r="K178" s="257">
        <v>0</v>
      </c>
      <c r="L178" s="15">
        <v>334</v>
      </c>
      <c r="M178" s="215">
        <f t="shared" si="15"/>
        <v>282</v>
      </c>
      <c r="N178" s="257">
        <v>31</v>
      </c>
      <c r="O178" s="257">
        <v>0</v>
      </c>
      <c r="P178" s="257">
        <v>0</v>
      </c>
      <c r="Q178" s="257">
        <v>146</v>
      </c>
      <c r="R178" s="257">
        <v>0</v>
      </c>
      <c r="S178" s="257">
        <v>0</v>
      </c>
      <c r="T178" s="257">
        <v>0</v>
      </c>
      <c r="U178" s="257">
        <v>0</v>
      </c>
      <c r="V178" s="257">
        <v>0</v>
      </c>
      <c r="W178" s="257">
        <v>0</v>
      </c>
      <c r="X178" s="257">
        <v>0</v>
      </c>
      <c r="Y178" s="15">
        <v>251</v>
      </c>
      <c r="Z178" s="12">
        <f t="shared" si="16"/>
        <v>1</v>
      </c>
      <c r="AA178" s="259">
        <v>0</v>
      </c>
      <c r="AB178" s="257">
        <v>1</v>
      </c>
      <c r="AC178" s="257">
        <v>0</v>
      </c>
      <c r="AD178" s="15">
        <v>0</v>
      </c>
      <c r="AE178" s="16">
        <v>0</v>
      </c>
      <c r="AF178" s="257">
        <v>0</v>
      </c>
      <c r="AG178" s="257">
        <v>0</v>
      </c>
      <c r="AH178" s="252">
        <v>0</v>
      </c>
      <c r="AI178" s="17">
        <f t="shared" si="18"/>
        <v>0</v>
      </c>
      <c r="AJ178" s="12">
        <f t="shared" si="17"/>
        <v>0</v>
      </c>
      <c r="AK178" s="221">
        <v>0</v>
      </c>
      <c r="AL178" s="220">
        <v>0</v>
      </c>
      <c r="AM178" s="78">
        <v>0</v>
      </c>
      <c r="AN178" s="14">
        <v>0</v>
      </c>
      <c r="AO178" s="15">
        <v>0</v>
      </c>
    </row>
    <row r="179" spans="1:41" ht="30">
      <c r="A179" s="18">
        <v>520405</v>
      </c>
      <c r="B179" s="219">
        <v>169</v>
      </c>
      <c r="C179" s="19" t="s">
        <v>215</v>
      </c>
      <c r="D179" s="12">
        <f t="shared" si="14"/>
        <v>52</v>
      </c>
      <c r="E179" s="259">
        <v>0</v>
      </c>
      <c r="F179" s="257">
        <v>0</v>
      </c>
      <c r="G179" s="257">
        <v>0</v>
      </c>
      <c r="H179" s="257">
        <v>0</v>
      </c>
      <c r="I179" s="257">
        <v>0</v>
      </c>
      <c r="J179" s="257">
        <v>0</v>
      </c>
      <c r="K179" s="257">
        <v>0</v>
      </c>
      <c r="L179" s="15">
        <v>52</v>
      </c>
      <c r="M179" s="215">
        <f t="shared" si="15"/>
        <v>48</v>
      </c>
      <c r="N179" s="257">
        <v>0</v>
      </c>
      <c r="O179" s="257">
        <v>0</v>
      </c>
      <c r="P179" s="257">
        <v>0</v>
      </c>
      <c r="Q179" s="257">
        <v>0</v>
      </c>
      <c r="R179" s="257">
        <v>0</v>
      </c>
      <c r="S179" s="257">
        <v>0</v>
      </c>
      <c r="T179" s="257">
        <v>0</v>
      </c>
      <c r="U179" s="257">
        <v>0</v>
      </c>
      <c r="V179" s="257">
        <v>0</v>
      </c>
      <c r="W179" s="257">
        <v>0</v>
      </c>
      <c r="X179" s="257">
        <v>0</v>
      </c>
      <c r="Y179" s="15">
        <v>48</v>
      </c>
      <c r="Z179" s="12">
        <f t="shared" si="16"/>
        <v>1</v>
      </c>
      <c r="AA179" s="259">
        <v>0</v>
      </c>
      <c r="AB179" s="257">
        <v>1</v>
      </c>
      <c r="AC179" s="257">
        <v>0</v>
      </c>
      <c r="AD179" s="15">
        <v>0</v>
      </c>
      <c r="AE179" s="16">
        <v>0</v>
      </c>
      <c r="AF179" s="257">
        <v>0</v>
      </c>
      <c r="AG179" s="257">
        <v>0</v>
      </c>
      <c r="AH179" s="252">
        <v>0</v>
      </c>
      <c r="AI179" s="17">
        <f t="shared" si="18"/>
        <v>0</v>
      </c>
      <c r="AJ179" s="12">
        <f t="shared" si="17"/>
        <v>0</v>
      </c>
      <c r="AK179" s="221">
        <v>0</v>
      </c>
      <c r="AL179" s="220">
        <v>0</v>
      </c>
      <c r="AM179" s="78">
        <v>0</v>
      </c>
      <c r="AN179" s="14">
        <v>0</v>
      </c>
      <c r="AO179" s="15">
        <v>0</v>
      </c>
    </row>
    <row r="180" spans="1:41" ht="18.75">
      <c r="A180" s="18">
        <v>520287</v>
      </c>
      <c r="B180" s="219">
        <v>170</v>
      </c>
      <c r="C180" s="19" t="s">
        <v>216</v>
      </c>
      <c r="D180" s="12">
        <f t="shared" si="14"/>
        <v>173</v>
      </c>
      <c r="E180" s="259">
        <v>0</v>
      </c>
      <c r="F180" s="257">
        <v>0</v>
      </c>
      <c r="G180" s="257">
        <v>0</v>
      </c>
      <c r="H180" s="257">
        <v>0</v>
      </c>
      <c r="I180" s="257">
        <v>0</v>
      </c>
      <c r="J180" s="257">
        <v>0</v>
      </c>
      <c r="K180" s="257">
        <v>0</v>
      </c>
      <c r="L180" s="15">
        <v>173</v>
      </c>
      <c r="M180" s="215">
        <f t="shared" si="15"/>
        <v>22</v>
      </c>
      <c r="N180" s="257">
        <v>0</v>
      </c>
      <c r="O180" s="257">
        <v>0</v>
      </c>
      <c r="P180" s="257">
        <v>0</v>
      </c>
      <c r="Q180" s="257">
        <v>0</v>
      </c>
      <c r="R180" s="257">
        <v>0</v>
      </c>
      <c r="S180" s="257">
        <v>0</v>
      </c>
      <c r="T180" s="257">
        <v>0</v>
      </c>
      <c r="U180" s="257">
        <v>0</v>
      </c>
      <c r="V180" s="257">
        <v>0</v>
      </c>
      <c r="W180" s="257">
        <v>0</v>
      </c>
      <c r="X180" s="257">
        <v>0</v>
      </c>
      <c r="Y180" s="15">
        <v>22</v>
      </c>
      <c r="Z180" s="12">
        <f t="shared" si="16"/>
        <v>3</v>
      </c>
      <c r="AA180" s="259">
        <v>0</v>
      </c>
      <c r="AB180" s="257">
        <v>3</v>
      </c>
      <c r="AC180" s="257">
        <v>0</v>
      </c>
      <c r="AD180" s="15">
        <v>0</v>
      </c>
      <c r="AE180" s="16">
        <v>0</v>
      </c>
      <c r="AF180" s="257">
        <v>0</v>
      </c>
      <c r="AG180" s="257">
        <v>0</v>
      </c>
      <c r="AH180" s="252">
        <v>0</v>
      </c>
      <c r="AI180" s="17">
        <f t="shared" si="18"/>
        <v>0</v>
      </c>
      <c r="AJ180" s="12">
        <f t="shared" si="17"/>
        <v>0</v>
      </c>
      <c r="AK180" s="221">
        <v>0</v>
      </c>
      <c r="AL180" s="220">
        <v>0</v>
      </c>
      <c r="AM180" s="78">
        <v>0</v>
      </c>
      <c r="AN180" s="14">
        <v>0</v>
      </c>
      <c r="AO180" s="15">
        <v>0</v>
      </c>
    </row>
    <row r="181" spans="1:41" ht="18.75">
      <c r="A181" s="18">
        <v>520246</v>
      </c>
      <c r="B181" s="219">
        <v>171</v>
      </c>
      <c r="C181" s="19" t="s">
        <v>217</v>
      </c>
      <c r="D181" s="12">
        <f t="shared" si="14"/>
        <v>15</v>
      </c>
      <c r="E181" s="259">
        <v>0</v>
      </c>
      <c r="F181" s="257">
        <v>0</v>
      </c>
      <c r="G181" s="257">
        <v>0</v>
      </c>
      <c r="H181" s="257">
        <v>0</v>
      </c>
      <c r="I181" s="257">
        <v>0</v>
      </c>
      <c r="J181" s="257">
        <v>0</v>
      </c>
      <c r="K181" s="257">
        <v>0</v>
      </c>
      <c r="L181" s="15">
        <v>15</v>
      </c>
      <c r="M181" s="215">
        <f t="shared" si="15"/>
        <v>56</v>
      </c>
      <c r="N181" s="257">
        <v>0</v>
      </c>
      <c r="O181" s="257">
        <v>0</v>
      </c>
      <c r="P181" s="257">
        <v>0</v>
      </c>
      <c r="Q181" s="257">
        <v>0</v>
      </c>
      <c r="R181" s="257">
        <v>0</v>
      </c>
      <c r="S181" s="257">
        <v>0</v>
      </c>
      <c r="T181" s="257">
        <v>0</v>
      </c>
      <c r="U181" s="257">
        <v>0</v>
      </c>
      <c r="V181" s="257">
        <v>0</v>
      </c>
      <c r="W181" s="257">
        <v>0</v>
      </c>
      <c r="X181" s="257">
        <v>0</v>
      </c>
      <c r="Y181" s="15">
        <v>56</v>
      </c>
      <c r="Z181" s="12">
        <f t="shared" si="16"/>
        <v>2</v>
      </c>
      <c r="AA181" s="259">
        <v>0</v>
      </c>
      <c r="AB181" s="257">
        <v>2</v>
      </c>
      <c r="AC181" s="257">
        <v>0</v>
      </c>
      <c r="AD181" s="15">
        <v>0</v>
      </c>
      <c r="AE181" s="16">
        <v>0</v>
      </c>
      <c r="AF181" s="257">
        <v>0</v>
      </c>
      <c r="AG181" s="257">
        <v>0</v>
      </c>
      <c r="AH181" s="252">
        <v>0</v>
      </c>
      <c r="AI181" s="17">
        <f t="shared" si="18"/>
        <v>0</v>
      </c>
      <c r="AJ181" s="12">
        <f t="shared" si="17"/>
        <v>0</v>
      </c>
      <c r="AK181" s="221">
        <v>0</v>
      </c>
      <c r="AL181" s="220">
        <v>0</v>
      </c>
      <c r="AM181" s="78">
        <v>0</v>
      </c>
      <c r="AN181" s="14">
        <v>0</v>
      </c>
      <c r="AO181" s="15">
        <v>0</v>
      </c>
    </row>
    <row r="182" spans="1:41" ht="18.75">
      <c r="A182" s="18">
        <v>520285</v>
      </c>
      <c r="B182" s="219">
        <v>172</v>
      </c>
      <c r="C182" s="19" t="s">
        <v>218</v>
      </c>
      <c r="D182" s="12">
        <f t="shared" si="14"/>
        <v>3</v>
      </c>
      <c r="E182" s="259">
        <v>3</v>
      </c>
      <c r="F182" s="257">
        <v>0</v>
      </c>
      <c r="G182" s="257">
        <v>0</v>
      </c>
      <c r="H182" s="257">
        <v>0</v>
      </c>
      <c r="I182" s="257">
        <v>0</v>
      </c>
      <c r="J182" s="257">
        <v>0</v>
      </c>
      <c r="K182" s="257">
        <v>0</v>
      </c>
      <c r="L182" s="15">
        <v>0</v>
      </c>
      <c r="M182" s="215">
        <f t="shared" si="15"/>
        <v>17</v>
      </c>
      <c r="N182" s="257">
        <v>17</v>
      </c>
      <c r="O182" s="257">
        <v>0</v>
      </c>
      <c r="P182" s="257">
        <v>0</v>
      </c>
      <c r="Q182" s="257">
        <v>0</v>
      </c>
      <c r="R182" s="257">
        <v>0</v>
      </c>
      <c r="S182" s="257">
        <v>0</v>
      </c>
      <c r="T182" s="257">
        <v>0</v>
      </c>
      <c r="U182" s="257">
        <v>0</v>
      </c>
      <c r="V182" s="257">
        <v>0</v>
      </c>
      <c r="W182" s="257">
        <v>0</v>
      </c>
      <c r="X182" s="257">
        <v>0</v>
      </c>
      <c r="Y182" s="15">
        <v>0</v>
      </c>
      <c r="Z182" s="12">
        <f t="shared" si="16"/>
        <v>4</v>
      </c>
      <c r="AA182" s="259">
        <v>4</v>
      </c>
      <c r="AB182" s="257">
        <v>0</v>
      </c>
      <c r="AC182" s="257">
        <v>0</v>
      </c>
      <c r="AD182" s="15">
        <v>0</v>
      </c>
      <c r="AE182" s="16">
        <v>0</v>
      </c>
      <c r="AF182" s="257">
        <v>0</v>
      </c>
      <c r="AG182" s="257">
        <v>0</v>
      </c>
      <c r="AH182" s="252">
        <v>0</v>
      </c>
      <c r="AI182" s="17">
        <f t="shared" si="18"/>
        <v>0</v>
      </c>
      <c r="AJ182" s="12">
        <f t="shared" si="17"/>
        <v>0</v>
      </c>
      <c r="AK182" s="221">
        <v>0</v>
      </c>
      <c r="AL182" s="220">
        <v>0</v>
      </c>
      <c r="AM182" s="78">
        <v>0</v>
      </c>
      <c r="AN182" s="14">
        <v>0</v>
      </c>
      <c r="AO182" s="15">
        <v>0</v>
      </c>
    </row>
    <row r="183" spans="1:41" ht="18.75">
      <c r="A183" s="18">
        <v>520263</v>
      </c>
      <c r="B183" s="219">
        <v>173</v>
      </c>
      <c r="C183" s="19" t="s">
        <v>219</v>
      </c>
      <c r="D183" s="12">
        <f t="shared" si="14"/>
        <v>0</v>
      </c>
      <c r="E183" s="259">
        <v>0</v>
      </c>
      <c r="F183" s="257">
        <v>0</v>
      </c>
      <c r="G183" s="257">
        <v>0</v>
      </c>
      <c r="H183" s="257">
        <v>0</v>
      </c>
      <c r="I183" s="257">
        <v>0</v>
      </c>
      <c r="J183" s="257">
        <v>0</v>
      </c>
      <c r="K183" s="257">
        <v>0</v>
      </c>
      <c r="L183" s="15">
        <v>0</v>
      </c>
      <c r="M183" s="215">
        <f t="shared" si="15"/>
        <v>0</v>
      </c>
      <c r="N183" s="257">
        <v>0</v>
      </c>
      <c r="O183" s="257">
        <v>0</v>
      </c>
      <c r="P183" s="257">
        <v>0</v>
      </c>
      <c r="Q183" s="257">
        <v>0</v>
      </c>
      <c r="R183" s="257">
        <v>0</v>
      </c>
      <c r="S183" s="257">
        <v>0</v>
      </c>
      <c r="T183" s="257">
        <v>0</v>
      </c>
      <c r="U183" s="257">
        <v>0</v>
      </c>
      <c r="V183" s="257">
        <v>0</v>
      </c>
      <c r="W183" s="257">
        <v>0</v>
      </c>
      <c r="X183" s="257">
        <v>0</v>
      </c>
      <c r="Y183" s="15">
        <v>0</v>
      </c>
      <c r="Z183" s="12">
        <f t="shared" si="16"/>
        <v>0</v>
      </c>
      <c r="AA183" s="259">
        <v>0</v>
      </c>
      <c r="AB183" s="257">
        <v>0</v>
      </c>
      <c r="AC183" s="257">
        <v>0</v>
      </c>
      <c r="AD183" s="15">
        <v>0</v>
      </c>
      <c r="AE183" s="16">
        <v>0</v>
      </c>
      <c r="AF183" s="257">
        <v>0</v>
      </c>
      <c r="AG183" s="257">
        <v>0</v>
      </c>
      <c r="AH183" s="252">
        <v>0</v>
      </c>
      <c r="AI183" s="17">
        <f t="shared" si="18"/>
        <v>0</v>
      </c>
      <c r="AJ183" s="12">
        <f t="shared" si="17"/>
        <v>0</v>
      </c>
      <c r="AK183" s="221">
        <v>0</v>
      </c>
      <c r="AL183" s="220">
        <v>0</v>
      </c>
      <c r="AM183" s="78">
        <v>0</v>
      </c>
      <c r="AN183" s="14">
        <v>281</v>
      </c>
      <c r="AO183" s="15">
        <v>0</v>
      </c>
    </row>
    <row r="184" spans="1:41" ht="18.75">
      <c r="A184" s="18">
        <v>520252</v>
      </c>
      <c r="B184" s="219">
        <v>174</v>
      </c>
      <c r="C184" s="19" t="s">
        <v>220</v>
      </c>
      <c r="D184" s="12">
        <f t="shared" si="14"/>
        <v>1</v>
      </c>
      <c r="E184" s="259">
        <v>1</v>
      </c>
      <c r="F184" s="257">
        <v>0</v>
      </c>
      <c r="G184" s="257">
        <v>0</v>
      </c>
      <c r="H184" s="257">
        <v>0</v>
      </c>
      <c r="I184" s="257">
        <v>0</v>
      </c>
      <c r="J184" s="257">
        <v>0</v>
      </c>
      <c r="K184" s="257">
        <v>0</v>
      </c>
      <c r="L184" s="15">
        <v>0</v>
      </c>
      <c r="M184" s="215">
        <f t="shared" si="15"/>
        <v>1</v>
      </c>
      <c r="N184" s="257">
        <v>1</v>
      </c>
      <c r="O184" s="257">
        <v>0</v>
      </c>
      <c r="P184" s="257">
        <v>0</v>
      </c>
      <c r="Q184" s="257">
        <v>0</v>
      </c>
      <c r="R184" s="257">
        <v>0</v>
      </c>
      <c r="S184" s="257">
        <v>0</v>
      </c>
      <c r="T184" s="257">
        <v>0</v>
      </c>
      <c r="U184" s="257">
        <v>0</v>
      </c>
      <c r="V184" s="257">
        <v>0</v>
      </c>
      <c r="W184" s="257">
        <v>0</v>
      </c>
      <c r="X184" s="257">
        <v>0</v>
      </c>
      <c r="Y184" s="15">
        <v>0</v>
      </c>
      <c r="Z184" s="12">
        <f t="shared" si="16"/>
        <v>0</v>
      </c>
      <c r="AA184" s="259">
        <v>0</v>
      </c>
      <c r="AB184" s="257">
        <v>0</v>
      </c>
      <c r="AC184" s="257">
        <v>0</v>
      </c>
      <c r="AD184" s="15">
        <v>0</v>
      </c>
      <c r="AE184" s="16">
        <v>0</v>
      </c>
      <c r="AF184" s="257">
        <v>0</v>
      </c>
      <c r="AG184" s="257">
        <v>0</v>
      </c>
      <c r="AH184" s="252">
        <v>0</v>
      </c>
      <c r="AI184" s="17">
        <f t="shared" si="18"/>
        <v>0</v>
      </c>
      <c r="AJ184" s="12">
        <f t="shared" si="17"/>
        <v>0</v>
      </c>
      <c r="AK184" s="221">
        <v>0</v>
      </c>
      <c r="AL184" s="220">
        <v>0</v>
      </c>
      <c r="AM184" s="78">
        <v>0</v>
      </c>
      <c r="AN184" s="14">
        <v>0</v>
      </c>
      <c r="AO184" s="15">
        <v>0</v>
      </c>
    </row>
    <row r="185" spans="1:41" ht="18.75">
      <c r="A185" s="18">
        <v>520404</v>
      </c>
      <c r="B185" s="219">
        <v>175</v>
      </c>
      <c r="C185" s="19" t="s">
        <v>221</v>
      </c>
      <c r="D185" s="12">
        <f t="shared" si="14"/>
        <v>0</v>
      </c>
      <c r="E185" s="259">
        <v>0</v>
      </c>
      <c r="F185" s="257">
        <v>0</v>
      </c>
      <c r="G185" s="257">
        <v>0</v>
      </c>
      <c r="H185" s="257">
        <v>0</v>
      </c>
      <c r="I185" s="257">
        <v>0</v>
      </c>
      <c r="J185" s="257">
        <v>0</v>
      </c>
      <c r="K185" s="257">
        <v>0</v>
      </c>
      <c r="L185" s="15">
        <v>0</v>
      </c>
      <c r="M185" s="215">
        <f t="shared" si="15"/>
        <v>0</v>
      </c>
      <c r="N185" s="257">
        <v>0</v>
      </c>
      <c r="O185" s="257">
        <v>0</v>
      </c>
      <c r="P185" s="257">
        <v>0</v>
      </c>
      <c r="Q185" s="257">
        <v>0</v>
      </c>
      <c r="R185" s="257">
        <v>0</v>
      </c>
      <c r="S185" s="257">
        <v>0</v>
      </c>
      <c r="T185" s="257">
        <v>0</v>
      </c>
      <c r="U185" s="257">
        <v>0</v>
      </c>
      <c r="V185" s="257">
        <v>0</v>
      </c>
      <c r="W185" s="257">
        <v>0</v>
      </c>
      <c r="X185" s="257">
        <v>0</v>
      </c>
      <c r="Y185" s="15">
        <v>0</v>
      </c>
      <c r="Z185" s="12">
        <f t="shared" si="16"/>
        <v>0</v>
      </c>
      <c r="AA185" s="259">
        <v>0</v>
      </c>
      <c r="AB185" s="257">
        <v>0</v>
      </c>
      <c r="AC185" s="257">
        <v>0</v>
      </c>
      <c r="AD185" s="15">
        <v>0</v>
      </c>
      <c r="AE185" s="16">
        <v>1</v>
      </c>
      <c r="AF185" s="257">
        <v>0</v>
      </c>
      <c r="AG185" s="257">
        <v>0</v>
      </c>
      <c r="AH185" s="252">
        <v>0</v>
      </c>
      <c r="AI185" s="17">
        <f t="shared" si="18"/>
        <v>1</v>
      </c>
      <c r="AJ185" s="12">
        <f t="shared" si="17"/>
        <v>0</v>
      </c>
      <c r="AK185" s="221">
        <v>0</v>
      </c>
      <c r="AL185" s="220">
        <v>0</v>
      </c>
      <c r="AM185" s="78">
        <v>0</v>
      </c>
      <c r="AN185" s="14">
        <v>0</v>
      </c>
      <c r="AO185" s="15">
        <v>0</v>
      </c>
    </row>
    <row r="186" spans="1:41" ht="18.75">
      <c r="A186" s="18">
        <v>520317</v>
      </c>
      <c r="B186" s="219">
        <v>176</v>
      </c>
      <c r="C186" s="19" t="s">
        <v>222</v>
      </c>
      <c r="D186" s="12">
        <f t="shared" si="14"/>
        <v>0</v>
      </c>
      <c r="E186" s="259">
        <v>0</v>
      </c>
      <c r="F186" s="257">
        <v>0</v>
      </c>
      <c r="G186" s="257">
        <v>0</v>
      </c>
      <c r="H186" s="257">
        <v>0</v>
      </c>
      <c r="I186" s="257">
        <v>0</v>
      </c>
      <c r="J186" s="257">
        <v>0</v>
      </c>
      <c r="K186" s="257">
        <v>0</v>
      </c>
      <c r="L186" s="15">
        <v>0</v>
      </c>
      <c r="M186" s="215">
        <f t="shared" si="15"/>
        <v>0</v>
      </c>
      <c r="N186" s="257">
        <v>0</v>
      </c>
      <c r="O186" s="257">
        <v>0</v>
      </c>
      <c r="P186" s="257">
        <v>0</v>
      </c>
      <c r="Q186" s="257">
        <v>35</v>
      </c>
      <c r="R186" s="257">
        <v>0</v>
      </c>
      <c r="S186" s="257">
        <v>0</v>
      </c>
      <c r="T186" s="257">
        <v>0</v>
      </c>
      <c r="U186" s="257">
        <v>0</v>
      </c>
      <c r="V186" s="257">
        <v>0</v>
      </c>
      <c r="W186" s="257">
        <v>0</v>
      </c>
      <c r="X186" s="257">
        <v>0</v>
      </c>
      <c r="Y186" s="15">
        <v>0</v>
      </c>
      <c r="Z186" s="12">
        <f t="shared" si="16"/>
        <v>0</v>
      </c>
      <c r="AA186" s="259">
        <v>0</v>
      </c>
      <c r="AB186" s="257">
        <v>0</v>
      </c>
      <c r="AC186" s="257">
        <v>0</v>
      </c>
      <c r="AD186" s="15">
        <v>0</v>
      </c>
      <c r="AE186" s="16">
        <v>0</v>
      </c>
      <c r="AF186" s="257">
        <v>0</v>
      </c>
      <c r="AG186" s="257">
        <v>0</v>
      </c>
      <c r="AH186" s="252">
        <v>0</v>
      </c>
      <c r="AI186" s="17">
        <f t="shared" si="18"/>
        <v>0</v>
      </c>
      <c r="AJ186" s="12">
        <f t="shared" si="17"/>
        <v>12</v>
      </c>
      <c r="AK186" s="245">
        <v>12</v>
      </c>
      <c r="AL186" s="220">
        <v>0</v>
      </c>
      <c r="AM186" s="78">
        <v>0</v>
      </c>
      <c r="AN186" s="14">
        <v>0</v>
      </c>
      <c r="AO186" s="15">
        <v>0</v>
      </c>
    </row>
    <row r="187" spans="1:41" ht="18.75">
      <c r="A187" s="18">
        <v>520312</v>
      </c>
      <c r="B187" s="219">
        <v>177</v>
      </c>
      <c r="C187" s="19" t="s">
        <v>223</v>
      </c>
      <c r="D187" s="12">
        <f t="shared" si="14"/>
        <v>108</v>
      </c>
      <c r="E187" s="259">
        <v>0</v>
      </c>
      <c r="F187" s="257">
        <v>0</v>
      </c>
      <c r="G187" s="257">
        <v>0</v>
      </c>
      <c r="H187" s="257">
        <v>0</v>
      </c>
      <c r="I187" s="257">
        <v>0</v>
      </c>
      <c r="J187" s="257">
        <v>0</v>
      </c>
      <c r="K187" s="257">
        <v>0</v>
      </c>
      <c r="L187" s="15">
        <v>108</v>
      </c>
      <c r="M187" s="215">
        <f t="shared" si="15"/>
        <v>91</v>
      </c>
      <c r="N187" s="257">
        <v>0</v>
      </c>
      <c r="O187" s="257">
        <v>0</v>
      </c>
      <c r="P187" s="257">
        <v>0</v>
      </c>
      <c r="Q187" s="257">
        <v>0</v>
      </c>
      <c r="R187" s="257">
        <v>0</v>
      </c>
      <c r="S187" s="257">
        <v>0</v>
      </c>
      <c r="T187" s="257">
        <v>0</v>
      </c>
      <c r="U187" s="257">
        <v>0</v>
      </c>
      <c r="V187" s="257">
        <v>0</v>
      </c>
      <c r="W187" s="257">
        <v>0</v>
      </c>
      <c r="X187" s="257">
        <v>0</v>
      </c>
      <c r="Y187" s="15">
        <v>91</v>
      </c>
      <c r="Z187" s="12">
        <f t="shared" si="16"/>
        <v>1</v>
      </c>
      <c r="AA187" s="259">
        <v>0</v>
      </c>
      <c r="AB187" s="257">
        <v>1</v>
      </c>
      <c r="AC187" s="257">
        <v>0</v>
      </c>
      <c r="AD187" s="15">
        <v>0</v>
      </c>
      <c r="AE187" s="16">
        <v>0</v>
      </c>
      <c r="AF187" s="257">
        <v>0</v>
      </c>
      <c r="AG187" s="257">
        <v>0</v>
      </c>
      <c r="AH187" s="252">
        <v>0</v>
      </c>
      <c r="AI187" s="17">
        <f t="shared" si="18"/>
        <v>0</v>
      </c>
      <c r="AJ187" s="12">
        <f t="shared" si="17"/>
        <v>0</v>
      </c>
      <c r="AK187" s="221">
        <v>0</v>
      </c>
      <c r="AL187" s="220">
        <v>0</v>
      </c>
      <c r="AM187" s="78">
        <v>0</v>
      </c>
      <c r="AN187" s="14">
        <v>0</v>
      </c>
      <c r="AO187" s="15">
        <v>0</v>
      </c>
    </row>
    <row r="188" spans="1:41" ht="18.75">
      <c r="A188" s="18">
        <v>520365</v>
      </c>
      <c r="B188" s="219">
        <v>178</v>
      </c>
      <c r="C188" s="19" t="s">
        <v>224</v>
      </c>
      <c r="D188" s="12">
        <f t="shared" si="14"/>
        <v>11</v>
      </c>
      <c r="E188" s="259">
        <v>11</v>
      </c>
      <c r="F188" s="257">
        <v>0</v>
      </c>
      <c r="G188" s="257">
        <v>0</v>
      </c>
      <c r="H188" s="257">
        <v>0</v>
      </c>
      <c r="I188" s="257">
        <v>0</v>
      </c>
      <c r="J188" s="257">
        <v>0</v>
      </c>
      <c r="K188" s="257">
        <v>0</v>
      </c>
      <c r="L188" s="15">
        <v>0</v>
      </c>
      <c r="M188" s="215">
        <f t="shared" si="15"/>
        <v>4</v>
      </c>
      <c r="N188" s="257">
        <v>4</v>
      </c>
      <c r="O188" s="257">
        <v>0</v>
      </c>
      <c r="P188" s="257">
        <v>0</v>
      </c>
      <c r="Q188" s="257">
        <v>0</v>
      </c>
      <c r="R188" s="257">
        <v>0</v>
      </c>
      <c r="S188" s="257">
        <v>0</v>
      </c>
      <c r="T188" s="257">
        <v>0</v>
      </c>
      <c r="U188" s="257">
        <v>0</v>
      </c>
      <c r="V188" s="257">
        <v>0</v>
      </c>
      <c r="W188" s="257">
        <v>0</v>
      </c>
      <c r="X188" s="257">
        <v>0</v>
      </c>
      <c r="Y188" s="15">
        <v>0</v>
      </c>
      <c r="Z188" s="12">
        <f t="shared" si="16"/>
        <v>0</v>
      </c>
      <c r="AA188" s="259">
        <v>0</v>
      </c>
      <c r="AB188" s="257">
        <v>0</v>
      </c>
      <c r="AC188" s="257">
        <v>0</v>
      </c>
      <c r="AD188" s="15">
        <v>0</v>
      </c>
      <c r="AE188" s="16">
        <v>0</v>
      </c>
      <c r="AF188" s="257">
        <v>0</v>
      </c>
      <c r="AG188" s="257">
        <v>0</v>
      </c>
      <c r="AH188" s="252">
        <v>0</v>
      </c>
      <c r="AI188" s="17">
        <f t="shared" si="18"/>
        <v>0</v>
      </c>
      <c r="AJ188" s="12">
        <f t="shared" si="17"/>
        <v>0</v>
      </c>
      <c r="AK188" s="221">
        <v>0</v>
      </c>
      <c r="AL188" s="220">
        <v>0</v>
      </c>
      <c r="AM188" s="78">
        <v>0</v>
      </c>
      <c r="AN188" s="14">
        <v>0</v>
      </c>
      <c r="AO188" s="15">
        <v>0</v>
      </c>
    </row>
    <row r="189" spans="1:41" ht="18.75">
      <c r="A189" s="18">
        <v>520354</v>
      </c>
      <c r="B189" s="219">
        <v>179</v>
      </c>
      <c r="C189" s="19" t="s">
        <v>225</v>
      </c>
      <c r="D189" s="12">
        <f t="shared" si="14"/>
        <v>0</v>
      </c>
      <c r="E189" s="259">
        <v>0</v>
      </c>
      <c r="F189" s="257">
        <v>0</v>
      </c>
      <c r="G189" s="257">
        <v>0</v>
      </c>
      <c r="H189" s="257">
        <v>0</v>
      </c>
      <c r="I189" s="257">
        <v>0</v>
      </c>
      <c r="J189" s="257">
        <v>0</v>
      </c>
      <c r="K189" s="257">
        <v>0</v>
      </c>
      <c r="L189" s="15">
        <v>0</v>
      </c>
      <c r="M189" s="215">
        <f t="shared" si="15"/>
        <v>44</v>
      </c>
      <c r="N189" s="257">
        <v>0</v>
      </c>
      <c r="O189" s="257">
        <v>0</v>
      </c>
      <c r="P189" s="257">
        <v>0</v>
      </c>
      <c r="Q189" s="257">
        <v>0</v>
      </c>
      <c r="R189" s="257">
        <v>0</v>
      </c>
      <c r="S189" s="257">
        <v>0</v>
      </c>
      <c r="T189" s="257">
        <v>0</v>
      </c>
      <c r="U189" s="257">
        <v>0</v>
      </c>
      <c r="V189" s="257">
        <v>0</v>
      </c>
      <c r="W189" s="257">
        <v>0</v>
      </c>
      <c r="X189" s="257">
        <v>44</v>
      </c>
      <c r="Y189" s="15">
        <v>0</v>
      </c>
      <c r="Z189" s="12">
        <f t="shared" si="16"/>
        <v>0</v>
      </c>
      <c r="AA189" s="259">
        <v>0</v>
      </c>
      <c r="AB189" s="257">
        <v>0</v>
      </c>
      <c r="AC189" s="257">
        <v>0</v>
      </c>
      <c r="AD189" s="15">
        <v>0</v>
      </c>
      <c r="AE189" s="16">
        <v>0</v>
      </c>
      <c r="AF189" s="257">
        <v>0</v>
      </c>
      <c r="AG189" s="257">
        <v>0</v>
      </c>
      <c r="AH189" s="252">
        <v>0</v>
      </c>
      <c r="AI189" s="17">
        <f t="shared" si="18"/>
        <v>0</v>
      </c>
      <c r="AJ189" s="12">
        <f t="shared" si="17"/>
        <v>0</v>
      </c>
      <c r="AK189" s="221">
        <v>0</v>
      </c>
      <c r="AL189" s="220">
        <v>0</v>
      </c>
      <c r="AM189" s="78">
        <v>0</v>
      </c>
      <c r="AN189" s="14">
        <v>0</v>
      </c>
      <c r="AO189" s="15">
        <v>0</v>
      </c>
    </row>
    <row r="190" spans="1:41" ht="18.75">
      <c r="A190" s="18">
        <v>520410</v>
      </c>
      <c r="B190" s="219">
        <v>180</v>
      </c>
      <c r="C190" s="19" t="s">
        <v>226</v>
      </c>
      <c r="D190" s="12">
        <f t="shared" si="14"/>
        <v>0</v>
      </c>
      <c r="E190" s="259">
        <v>0</v>
      </c>
      <c r="F190" s="257">
        <v>0</v>
      </c>
      <c r="G190" s="257">
        <v>0</v>
      </c>
      <c r="H190" s="257">
        <v>0</v>
      </c>
      <c r="I190" s="257">
        <v>0</v>
      </c>
      <c r="J190" s="257">
        <v>0</v>
      </c>
      <c r="K190" s="257">
        <v>0</v>
      </c>
      <c r="L190" s="15">
        <v>0</v>
      </c>
      <c r="M190" s="215">
        <f t="shared" si="15"/>
        <v>3</v>
      </c>
      <c r="N190" s="257">
        <v>0</v>
      </c>
      <c r="O190" s="257">
        <v>0</v>
      </c>
      <c r="P190" s="257">
        <v>0</v>
      </c>
      <c r="Q190" s="257">
        <v>0</v>
      </c>
      <c r="R190" s="257">
        <v>0</v>
      </c>
      <c r="S190" s="257">
        <v>0</v>
      </c>
      <c r="T190" s="257">
        <v>0</v>
      </c>
      <c r="U190" s="257">
        <v>0</v>
      </c>
      <c r="V190" s="257">
        <v>0</v>
      </c>
      <c r="W190" s="257">
        <v>0</v>
      </c>
      <c r="X190" s="257">
        <v>3</v>
      </c>
      <c r="Y190" s="15">
        <v>0</v>
      </c>
      <c r="Z190" s="12">
        <f t="shared" si="16"/>
        <v>0</v>
      </c>
      <c r="AA190" s="259">
        <v>0</v>
      </c>
      <c r="AB190" s="257">
        <v>0</v>
      </c>
      <c r="AC190" s="257">
        <v>0</v>
      </c>
      <c r="AD190" s="15">
        <v>0</v>
      </c>
      <c r="AE190" s="16">
        <v>0</v>
      </c>
      <c r="AF190" s="257">
        <v>0</v>
      </c>
      <c r="AG190" s="257">
        <v>0</v>
      </c>
      <c r="AH190" s="252">
        <v>0</v>
      </c>
      <c r="AI190" s="17">
        <f t="shared" si="18"/>
        <v>0</v>
      </c>
      <c r="AJ190" s="12">
        <f t="shared" si="17"/>
        <v>0</v>
      </c>
      <c r="AK190" s="221">
        <v>0</v>
      </c>
      <c r="AL190" s="220">
        <v>0</v>
      </c>
      <c r="AM190" s="78">
        <v>0</v>
      </c>
      <c r="AN190" s="14">
        <v>0</v>
      </c>
      <c r="AO190" s="15">
        <v>0</v>
      </c>
    </row>
    <row r="191" spans="1:41" ht="18.75">
      <c r="A191" s="18">
        <v>520382</v>
      </c>
      <c r="B191" s="219">
        <v>181</v>
      </c>
      <c r="C191" s="19" t="s">
        <v>227</v>
      </c>
      <c r="D191" s="12">
        <f t="shared" si="14"/>
        <v>0</v>
      </c>
      <c r="E191" s="259">
        <v>0</v>
      </c>
      <c r="F191" s="257">
        <v>0</v>
      </c>
      <c r="G191" s="257">
        <v>0</v>
      </c>
      <c r="H191" s="257">
        <v>0</v>
      </c>
      <c r="I191" s="257">
        <v>0</v>
      </c>
      <c r="J191" s="257">
        <v>0</v>
      </c>
      <c r="K191" s="257">
        <v>0</v>
      </c>
      <c r="L191" s="15">
        <v>0</v>
      </c>
      <c r="M191" s="215">
        <f t="shared" si="15"/>
        <v>0</v>
      </c>
      <c r="N191" s="257">
        <v>0</v>
      </c>
      <c r="O191" s="257">
        <v>0</v>
      </c>
      <c r="P191" s="257">
        <v>0</v>
      </c>
      <c r="Q191" s="257">
        <v>0</v>
      </c>
      <c r="R191" s="257">
        <v>0</v>
      </c>
      <c r="S191" s="257">
        <v>0</v>
      </c>
      <c r="T191" s="257">
        <v>0</v>
      </c>
      <c r="U191" s="257">
        <v>0</v>
      </c>
      <c r="V191" s="257">
        <v>0</v>
      </c>
      <c r="W191" s="257">
        <v>0</v>
      </c>
      <c r="X191" s="257">
        <v>0</v>
      </c>
      <c r="Y191" s="15">
        <v>0</v>
      </c>
      <c r="Z191" s="12">
        <f t="shared" si="16"/>
        <v>0</v>
      </c>
      <c r="AA191" s="259">
        <v>0</v>
      </c>
      <c r="AB191" s="257">
        <v>0</v>
      </c>
      <c r="AC191" s="257">
        <v>0</v>
      </c>
      <c r="AD191" s="15">
        <v>0</v>
      </c>
      <c r="AE191" s="16">
        <v>0</v>
      </c>
      <c r="AF191" s="257">
        <v>0</v>
      </c>
      <c r="AG191" s="257">
        <v>0</v>
      </c>
      <c r="AH191" s="252">
        <v>0</v>
      </c>
      <c r="AI191" s="17">
        <f t="shared" si="18"/>
        <v>0</v>
      </c>
      <c r="AJ191" s="12">
        <f t="shared" si="17"/>
        <v>9</v>
      </c>
      <c r="AK191" s="221">
        <v>0</v>
      </c>
      <c r="AL191" s="220">
        <v>0</v>
      </c>
      <c r="AM191" s="78">
        <v>9</v>
      </c>
      <c r="AN191" s="14">
        <v>0</v>
      </c>
      <c r="AO191" s="15">
        <v>0</v>
      </c>
    </row>
    <row r="192" spans="1:41" ht="18.75">
      <c r="A192" s="18">
        <v>520230</v>
      </c>
      <c r="B192" s="219">
        <v>182</v>
      </c>
      <c r="C192" s="19" t="s">
        <v>228</v>
      </c>
      <c r="D192" s="12">
        <f t="shared" si="14"/>
        <v>562</v>
      </c>
      <c r="E192" s="259">
        <v>0</v>
      </c>
      <c r="F192" s="257">
        <v>0</v>
      </c>
      <c r="G192" s="257">
        <v>0</v>
      </c>
      <c r="H192" s="257">
        <v>0</v>
      </c>
      <c r="I192" s="257">
        <v>0</v>
      </c>
      <c r="J192" s="257">
        <v>0</v>
      </c>
      <c r="K192" s="257">
        <v>0</v>
      </c>
      <c r="L192" s="15">
        <v>562</v>
      </c>
      <c r="M192" s="215">
        <f t="shared" si="15"/>
        <v>68</v>
      </c>
      <c r="N192" s="257">
        <v>0</v>
      </c>
      <c r="O192" s="257">
        <v>0</v>
      </c>
      <c r="P192" s="257">
        <v>0</v>
      </c>
      <c r="Q192" s="257">
        <v>0</v>
      </c>
      <c r="R192" s="257">
        <v>0</v>
      </c>
      <c r="S192" s="257">
        <v>0</v>
      </c>
      <c r="T192" s="257">
        <v>0</v>
      </c>
      <c r="U192" s="257">
        <v>0</v>
      </c>
      <c r="V192" s="257">
        <v>0</v>
      </c>
      <c r="W192" s="257">
        <v>0</v>
      </c>
      <c r="X192" s="257">
        <v>0</v>
      </c>
      <c r="Y192" s="15">
        <v>68</v>
      </c>
      <c r="Z192" s="12">
        <f t="shared" si="16"/>
        <v>1</v>
      </c>
      <c r="AA192" s="259">
        <v>0</v>
      </c>
      <c r="AB192" s="257">
        <v>1</v>
      </c>
      <c r="AC192" s="257">
        <v>0</v>
      </c>
      <c r="AD192" s="15">
        <v>0</v>
      </c>
      <c r="AE192" s="16">
        <v>0</v>
      </c>
      <c r="AF192" s="257">
        <v>0</v>
      </c>
      <c r="AG192" s="257">
        <v>0</v>
      </c>
      <c r="AH192" s="252">
        <v>0</v>
      </c>
      <c r="AI192" s="17">
        <f t="shared" si="18"/>
        <v>0</v>
      </c>
      <c r="AJ192" s="12">
        <f t="shared" si="17"/>
        <v>0</v>
      </c>
      <c r="AK192" s="221">
        <v>0</v>
      </c>
      <c r="AL192" s="220">
        <v>0</v>
      </c>
      <c r="AM192" s="78">
        <v>0</v>
      </c>
      <c r="AN192" s="14">
        <v>0</v>
      </c>
      <c r="AO192" s="15">
        <v>0</v>
      </c>
    </row>
    <row r="193" spans="1:41" ht="30">
      <c r="A193" s="18">
        <v>520220</v>
      </c>
      <c r="B193" s="219">
        <v>183</v>
      </c>
      <c r="C193" s="19" t="s">
        <v>229</v>
      </c>
      <c r="D193" s="12">
        <f t="shared" si="14"/>
        <v>0</v>
      </c>
      <c r="E193" s="259">
        <v>0</v>
      </c>
      <c r="F193" s="257">
        <v>0</v>
      </c>
      <c r="G193" s="257">
        <v>0</v>
      </c>
      <c r="H193" s="257">
        <v>0</v>
      </c>
      <c r="I193" s="257">
        <v>0</v>
      </c>
      <c r="J193" s="257">
        <v>0</v>
      </c>
      <c r="K193" s="257">
        <v>0</v>
      </c>
      <c r="L193" s="15">
        <v>0</v>
      </c>
      <c r="M193" s="215">
        <f t="shared" si="15"/>
        <v>0</v>
      </c>
      <c r="N193" s="257">
        <v>0</v>
      </c>
      <c r="O193" s="257">
        <v>0</v>
      </c>
      <c r="P193" s="257">
        <v>0</v>
      </c>
      <c r="Q193" s="257">
        <v>0</v>
      </c>
      <c r="R193" s="257">
        <v>0</v>
      </c>
      <c r="S193" s="257">
        <v>0</v>
      </c>
      <c r="T193" s="257">
        <v>0</v>
      </c>
      <c r="U193" s="257">
        <v>0</v>
      </c>
      <c r="V193" s="257">
        <v>0</v>
      </c>
      <c r="W193" s="257">
        <v>0</v>
      </c>
      <c r="X193" s="257">
        <v>0</v>
      </c>
      <c r="Y193" s="15">
        <v>0</v>
      </c>
      <c r="Z193" s="12">
        <f t="shared" si="16"/>
        <v>0</v>
      </c>
      <c r="AA193" s="259">
        <v>0</v>
      </c>
      <c r="AB193" s="257">
        <v>0</v>
      </c>
      <c r="AC193" s="257">
        <v>0</v>
      </c>
      <c r="AD193" s="15">
        <v>0</v>
      </c>
      <c r="AE193" s="16">
        <v>0</v>
      </c>
      <c r="AF193" s="257">
        <v>0</v>
      </c>
      <c r="AG193" s="257">
        <v>0</v>
      </c>
      <c r="AH193" s="252">
        <v>0</v>
      </c>
      <c r="AI193" s="17">
        <f t="shared" si="18"/>
        <v>0</v>
      </c>
      <c r="AJ193" s="12">
        <f t="shared" si="17"/>
        <v>0</v>
      </c>
      <c r="AK193" s="221">
        <v>0</v>
      </c>
      <c r="AL193" s="220">
        <v>0</v>
      </c>
      <c r="AM193" s="78">
        <v>0</v>
      </c>
      <c r="AN193" s="14">
        <v>0</v>
      </c>
      <c r="AO193" s="15">
        <v>0</v>
      </c>
    </row>
    <row r="194" spans="1:41" ht="18.75">
      <c r="A194" s="18">
        <v>520256</v>
      </c>
      <c r="B194" s="219">
        <v>184</v>
      </c>
      <c r="C194" s="19" t="s">
        <v>230</v>
      </c>
      <c r="D194" s="12">
        <f t="shared" si="14"/>
        <v>15</v>
      </c>
      <c r="E194" s="259">
        <v>0</v>
      </c>
      <c r="F194" s="257">
        <v>0</v>
      </c>
      <c r="G194" s="257">
        <v>0</v>
      </c>
      <c r="H194" s="257">
        <v>0</v>
      </c>
      <c r="I194" s="257">
        <v>0</v>
      </c>
      <c r="J194" s="257">
        <v>0</v>
      </c>
      <c r="K194" s="257">
        <v>0</v>
      </c>
      <c r="L194" s="15">
        <v>15</v>
      </c>
      <c r="M194" s="215">
        <f t="shared" si="15"/>
        <v>3</v>
      </c>
      <c r="N194" s="257">
        <v>0</v>
      </c>
      <c r="O194" s="257">
        <v>0</v>
      </c>
      <c r="P194" s="257">
        <v>0</v>
      </c>
      <c r="Q194" s="257">
        <v>0</v>
      </c>
      <c r="R194" s="257">
        <v>0</v>
      </c>
      <c r="S194" s="257">
        <v>0</v>
      </c>
      <c r="T194" s="257">
        <v>0</v>
      </c>
      <c r="U194" s="257">
        <v>0</v>
      </c>
      <c r="V194" s="257">
        <v>0</v>
      </c>
      <c r="W194" s="257">
        <v>0</v>
      </c>
      <c r="X194" s="257">
        <v>0</v>
      </c>
      <c r="Y194" s="15">
        <v>3</v>
      </c>
      <c r="Z194" s="12">
        <f t="shared" si="16"/>
        <v>0</v>
      </c>
      <c r="AA194" s="259">
        <v>0</v>
      </c>
      <c r="AB194" s="257">
        <v>0</v>
      </c>
      <c r="AC194" s="257">
        <v>0</v>
      </c>
      <c r="AD194" s="15">
        <v>0</v>
      </c>
      <c r="AE194" s="16">
        <v>0</v>
      </c>
      <c r="AF194" s="257">
        <v>0</v>
      </c>
      <c r="AG194" s="257">
        <v>0</v>
      </c>
      <c r="AH194" s="252">
        <v>0</v>
      </c>
      <c r="AI194" s="17">
        <f t="shared" si="18"/>
        <v>0</v>
      </c>
      <c r="AJ194" s="12">
        <f t="shared" si="17"/>
        <v>0</v>
      </c>
      <c r="AK194" s="221">
        <v>0</v>
      </c>
      <c r="AL194" s="220">
        <v>0</v>
      </c>
      <c r="AM194" s="78">
        <v>0</v>
      </c>
      <c r="AN194" s="14">
        <v>0</v>
      </c>
      <c r="AO194" s="15">
        <v>0</v>
      </c>
    </row>
    <row r="195" spans="1:41" ht="30">
      <c r="A195" s="18">
        <v>520227</v>
      </c>
      <c r="B195" s="219">
        <v>185</v>
      </c>
      <c r="C195" s="19" t="s">
        <v>231</v>
      </c>
      <c r="D195" s="12">
        <f t="shared" si="14"/>
        <v>2</v>
      </c>
      <c r="E195" s="259">
        <v>2</v>
      </c>
      <c r="F195" s="257">
        <v>0</v>
      </c>
      <c r="G195" s="257">
        <v>0</v>
      </c>
      <c r="H195" s="257">
        <v>0</v>
      </c>
      <c r="I195" s="257">
        <v>0</v>
      </c>
      <c r="J195" s="257">
        <v>0</v>
      </c>
      <c r="K195" s="257">
        <v>0</v>
      </c>
      <c r="L195" s="15">
        <v>0</v>
      </c>
      <c r="M195" s="215">
        <f t="shared" si="15"/>
        <v>15</v>
      </c>
      <c r="N195" s="257">
        <v>15</v>
      </c>
      <c r="O195" s="257">
        <v>0</v>
      </c>
      <c r="P195" s="257">
        <v>1</v>
      </c>
      <c r="Q195" s="257">
        <v>0</v>
      </c>
      <c r="R195" s="257">
        <v>0</v>
      </c>
      <c r="S195" s="257">
        <v>0</v>
      </c>
      <c r="T195" s="257">
        <v>0</v>
      </c>
      <c r="U195" s="257">
        <v>0</v>
      </c>
      <c r="V195" s="257">
        <v>0</v>
      </c>
      <c r="W195" s="257">
        <v>0</v>
      </c>
      <c r="X195" s="257">
        <v>0</v>
      </c>
      <c r="Y195" s="15">
        <v>0</v>
      </c>
      <c r="Z195" s="12">
        <f t="shared" si="16"/>
        <v>0</v>
      </c>
      <c r="AA195" s="259">
        <v>0</v>
      </c>
      <c r="AB195" s="257">
        <v>0</v>
      </c>
      <c r="AC195" s="257">
        <v>0</v>
      </c>
      <c r="AD195" s="15">
        <v>0</v>
      </c>
      <c r="AE195" s="16">
        <v>0</v>
      </c>
      <c r="AF195" s="257">
        <v>0</v>
      </c>
      <c r="AG195" s="257">
        <v>0</v>
      </c>
      <c r="AH195" s="252">
        <v>0</v>
      </c>
      <c r="AI195" s="17">
        <f t="shared" si="18"/>
        <v>0</v>
      </c>
      <c r="AJ195" s="12">
        <f t="shared" si="17"/>
        <v>0</v>
      </c>
      <c r="AK195" s="221">
        <v>0</v>
      </c>
      <c r="AL195" s="220">
        <v>0</v>
      </c>
      <c r="AM195" s="78">
        <v>0</v>
      </c>
      <c r="AN195" s="14">
        <v>0</v>
      </c>
      <c r="AO195" s="15">
        <v>0</v>
      </c>
    </row>
    <row r="196" spans="1:41" ht="18.75">
      <c r="A196" s="18">
        <v>520307</v>
      </c>
      <c r="B196" s="219">
        <v>186</v>
      </c>
      <c r="C196" s="19" t="s">
        <v>232</v>
      </c>
      <c r="D196" s="12">
        <f t="shared" si="14"/>
        <v>83</v>
      </c>
      <c r="E196" s="259">
        <v>0</v>
      </c>
      <c r="F196" s="257">
        <v>0</v>
      </c>
      <c r="G196" s="257">
        <v>0</v>
      </c>
      <c r="H196" s="257">
        <v>0</v>
      </c>
      <c r="I196" s="257">
        <v>0</v>
      </c>
      <c r="J196" s="257">
        <v>0</v>
      </c>
      <c r="K196" s="257">
        <v>0</v>
      </c>
      <c r="L196" s="15">
        <v>83</v>
      </c>
      <c r="M196" s="215">
        <f t="shared" si="15"/>
        <v>89</v>
      </c>
      <c r="N196" s="257">
        <v>0</v>
      </c>
      <c r="O196" s="257">
        <v>0</v>
      </c>
      <c r="P196" s="257">
        <v>0</v>
      </c>
      <c r="Q196" s="257">
        <v>0</v>
      </c>
      <c r="R196" s="257">
        <v>0</v>
      </c>
      <c r="S196" s="257">
        <v>0</v>
      </c>
      <c r="T196" s="257">
        <v>0</v>
      </c>
      <c r="U196" s="257">
        <v>0</v>
      </c>
      <c r="V196" s="257">
        <v>0</v>
      </c>
      <c r="W196" s="257">
        <v>0</v>
      </c>
      <c r="X196" s="257">
        <v>0</v>
      </c>
      <c r="Y196" s="15">
        <v>89</v>
      </c>
      <c r="Z196" s="12">
        <f t="shared" si="16"/>
        <v>2</v>
      </c>
      <c r="AA196" s="259">
        <v>0</v>
      </c>
      <c r="AB196" s="257">
        <v>2</v>
      </c>
      <c r="AC196" s="257">
        <v>0</v>
      </c>
      <c r="AD196" s="15">
        <v>0</v>
      </c>
      <c r="AE196" s="16">
        <v>0</v>
      </c>
      <c r="AF196" s="257">
        <v>0</v>
      </c>
      <c r="AG196" s="257">
        <v>0</v>
      </c>
      <c r="AH196" s="252">
        <v>0</v>
      </c>
      <c r="AI196" s="17">
        <f t="shared" si="18"/>
        <v>0</v>
      </c>
      <c r="AJ196" s="12">
        <f t="shared" si="17"/>
        <v>0</v>
      </c>
      <c r="AK196" s="221">
        <v>0</v>
      </c>
      <c r="AL196" s="220">
        <v>0</v>
      </c>
      <c r="AM196" s="78">
        <v>0</v>
      </c>
      <c r="AN196" s="14">
        <v>0</v>
      </c>
      <c r="AO196" s="15">
        <v>0</v>
      </c>
    </row>
    <row r="197" spans="1:41" ht="18.75">
      <c r="A197" s="18">
        <v>520280</v>
      </c>
      <c r="B197" s="219">
        <v>187</v>
      </c>
      <c r="C197" s="19" t="s">
        <v>233</v>
      </c>
      <c r="D197" s="12">
        <f t="shared" si="14"/>
        <v>72</v>
      </c>
      <c r="E197" s="259">
        <v>0</v>
      </c>
      <c r="F197" s="257">
        <v>0</v>
      </c>
      <c r="G197" s="257">
        <v>0</v>
      </c>
      <c r="H197" s="257">
        <v>0</v>
      </c>
      <c r="I197" s="257">
        <v>0</v>
      </c>
      <c r="J197" s="257">
        <v>0</v>
      </c>
      <c r="K197" s="257">
        <v>0</v>
      </c>
      <c r="L197" s="15">
        <v>72</v>
      </c>
      <c r="M197" s="215">
        <f t="shared" si="15"/>
        <v>134</v>
      </c>
      <c r="N197" s="257">
        <v>0</v>
      </c>
      <c r="O197" s="257">
        <v>0</v>
      </c>
      <c r="P197" s="257">
        <v>0</v>
      </c>
      <c r="Q197" s="257">
        <v>0</v>
      </c>
      <c r="R197" s="257">
        <v>0</v>
      </c>
      <c r="S197" s="257">
        <v>0</v>
      </c>
      <c r="T197" s="257">
        <v>0</v>
      </c>
      <c r="U197" s="257">
        <v>0</v>
      </c>
      <c r="V197" s="257">
        <v>0</v>
      </c>
      <c r="W197" s="257">
        <v>0</v>
      </c>
      <c r="X197" s="257">
        <v>0</v>
      </c>
      <c r="Y197" s="15">
        <v>134</v>
      </c>
      <c r="Z197" s="12">
        <f t="shared" si="16"/>
        <v>0</v>
      </c>
      <c r="AA197" s="259">
        <v>0</v>
      </c>
      <c r="AB197" s="257">
        <v>0</v>
      </c>
      <c r="AC197" s="257">
        <v>0</v>
      </c>
      <c r="AD197" s="15">
        <v>0</v>
      </c>
      <c r="AE197" s="16">
        <v>0</v>
      </c>
      <c r="AF197" s="257">
        <v>0</v>
      </c>
      <c r="AG197" s="257">
        <v>0</v>
      </c>
      <c r="AH197" s="252">
        <v>0</v>
      </c>
      <c r="AI197" s="17">
        <f t="shared" si="18"/>
        <v>0</v>
      </c>
      <c r="AJ197" s="12">
        <f t="shared" si="17"/>
        <v>0</v>
      </c>
      <c r="AK197" s="221">
        <v>0</v>
      </c>
      <c r="AL197" s="220">
        <v>0</v>
      </c>
      <c r="AM197" s="78">
        <v>0</v>
      </c>
      <c r="AN197" s="14">
        <v>0</v>
      </c>
      <c r="AO197" s="15">
        <v>0</v>
      </c>
    </row>
    <row r="198" spans="1:41" ht="18.75">
      <c r="A198" s="18">
        <v>520262</v>
      </c>
      <c r="B198" s="219">
        <v>188</v>
      </c>
      <c r="C198" s="19" t="s">
        <v>234</v>
      </c>
      <c r="D198" s="12">
        <f t="shared" si="14"/>
        <v>241</v>
      </c>
      <c r="E198" s="259">
        <v>0</v>
      </c>
      <c r="F198" s="257">
        <v>0</v>
      </c>
      <c r="G198" s="257">
        <v>0</v>
      </c>
      <c r="H198" s="257">
        <v>0</v>
      </c>
      <c r="I198" s="257">
        <v>0</v>
      </c>
      <c r="J198" s="257">
        <v>0</v>
      </c>
      <c r="K198" s="257">
        <v>0</v>
      </c>
      <c r="L198" s="15">
        <v>241</v>
      </c>
      <c r="M198" s="215">
        <f t="shared" si="15"/>
        <v>108</v>
      </c>
      <c r="N198" s="257">
        <v>0</v>
      </c>
      <c r="O198" s="257">
        <v>0</v>
      </c>
      <c r="P198" s="257">
        <v>0</v>
      </c>
      <c r="Q198" s="257">
        <v>0</v>
      </c>
      <c r="R198" s="257">
        <v>0</v>
      </c>
      <c r="S198" s="257">
        <v>0</v>
      </c>
      <c r="T198" s="257">
        <v>0</v>
      </c>
      <c r="U198" s="257">
        <v>0</v>
      </c>
      <c r="V198" s="257">
        <v>0</v>
      </c>
      <c r="W198" s="257">
        <v>0</v>
      </c>
      <c r="X198" s="257">
        <v>0</v>
      </c>
      <c r="Y198" s="15">
        <v>108</v>
      </c>
      <c r="Z198" s="12">
        <f t="shared" si="16"/>
        <v>1</v>
      </c>
      <c r="AA198" s="259">
        <v>0</v>
      </c>
      <c r="AB198" s="257">
        <v>1</v>
      </c>
      <c r="AC198" s="257">
        <v>0</v>
      </c>
      <c r="AD198" s="15">
        <v>0</v>
      </c>
      <c r="AE198" s="16">
        <v>0</v>
      </c>
      <c r="AF198" s="257">
        <v>0</v>
      </c>
      <c r="AG198" s="257">
        <v>0</v>
      </c>
      <c r="AH198" s="252">
        <v>0</v>
      </c>
      <c r="AI198" s="17">
        <f t="shared" si="18"/>
        <v>0</v>
      </c>
      <c r="AJ198" s="12">
        <f t="shared" si="17"/>
        <v>0</v>
      </c>
      <c r="AK198" s="221">
        <v>0</v>
      </c>
      <c r="AL198" s="220">
        <v>0</v>
      </c>
      <c r="AM198" s="78">
        <v>0</v>
      </c>
      <c r="AN198" s="14">
        <v>0</v>
      </c>
      <c r="AO198" s="15">
        <v>0</v>
      </c>
    </row>
    <row r="199" spans="1:41" ht="18.75">
      <c r="A199" s="18">
        <v>520233</v>
      </c>
      <c r="B199" s="219">
        <v>189</v>
      </c>
      <c r="C199" s="19" t="s">
        <v>235</v>
      </c>
      <c r="D199" s="12">
        <f t="shared" si="14"/>
        <v>428</v>
      </c>
      <c r="E199" s="259">
        <v>0</v>
      </c>
      <c r="F199" s="257">
        <v>0</v>
      </c>
      <c r="G199" s="257">
        <v>0</v>
      </c>
      <c r="H199" s="257">
        <v>0</v>
      </c>
      <c r="I199" s="257">
        <v>0</v>
      </c>
      <c r="J199" s="257">
        <v>0</v>
      </c>
      <c r="K199" s="257">
        <v>0</v>
      </c>
      <c r="L199" s="15">
        <v>428</v>
      </c>
      <c r="M199" s="215">
        <f t="shared" si="15"/>
        <v>161</v>
      </c>
      <c r="N199" s="257">
        <v>0</v>
      </c>
      <c r="O199" s="257">
        <v>0</v>
      </c>
      <c r="P199" s="257">
        <v>0</v>
      </c>
      <c r="Q199" s="257">
        <v>0</v>
      </c>
      <c r="R199" s="257">
        <v>0</v>
      </c>
      <c r="S199" s="257">
        <v>0</v>
      </c>
      <c r="T199" s="257">
        <v>0</v>
      </c>
      <c r="U199" s="257">
        <v>0</v>
      </c>
      <c r="V199" s="257">
        <v>0</v>
      </c>
      <c r="W199" s="257">
        <v>0</v>
      </c>
      <c r="X199" s="257">
        <v>0</v>
      </c>
      <c r="Y199" s="15">
        <v>161</v>
      </c>
      <c r="Z199" s="12">
        <f t="shared" si="16"/>
        <v>2</v>
      </c>
      <c r="AA199" s="259">
        <v>0</v>
      </c>
      <c r="AB199" s="257">
        <v>2</v>
      </c>
      <c r="AC199" s="257">
        <v>0</v>
      </c>
      <c r="AD199" s="15">
        <v>0</v>
      </c>
      <c r="AE199" s="16">
        <v>0</v>
      </c>
      <c r="AF199" s="257">
        <v>0</v>
      </c>
      <c r="AG199" s="257">
        <v>0</v>
      </c>
      <c r="AH199" s="252">
        <v>0</v>
      </c>
      <c r="AI199" s="17">
        <f t="shared" si="18"/>
        <v>0</v>
      </c>
      <c r="AJ199" s="12">
        <f t="shared" si="17"/>
        <v>0</v>
      </c>
      <c r="AK199" s="221">
        <v>0</v>
      </c>
      <c r="AL199" s="220">
        <v>0</v>
      </c>
      <c r="AM199" s="78">
        <v>0</v>
      </c>
      <c r="AN199" s="14">
        <v>0</v>
      </c>
      <c r="AO199" s="15">
        <v>0</v>
      </c>
    </row>
    <row r="200" spans="1:41" ht="18.75">
      <c r="A200" s="18">
        <v>520301</v>
      </c>
      <c r="B200" s="219">
        <v>190</v>
      </c>
      <c r="C200" s="19" t="s">
        <v>236</v>
      </c>
      <c r="D200" s="12">
        <f t="shared" si="14"/>
        <v>19</v>
      </c>
      <c r="E200" s="259">
        <v>0</v>
      </c>
      <c r="F200" s="257">
        <v>0</v>
      </c>
      <c r="G200" s="257">
        <v>0</v>
      </c>
      <c r="H200" s="257">
        <v>0</v>
      </c>
      <c r="I200" s="257">
        <v>0</v>
      </c>
      <c r="J200" s="257">
        <v>0</v>
      </c>
      <c r="K200" s="257">
        <v>0</v>
      </c>
      <c r="L200" s="15">
        <v>19</v>
      </c>
      <c r="M200" s="215">
        <f t="shared" si="15"/>
        <v>176</v>
      </c>
      <c r="N200" s="257">
        <v>0</v>
      </c>
      <c r="O200" s="257">
        <v>0</v>
      </c>
      <c r="P200" s="257">
        <v>0</v>
      </c>
      <c r="Q200" s="257">
        <v>0</v>
      </c>
      <c r="R200" s="257">
        <v>0</v>
      </c>
      <c r="S200" s="257">
        <v>0</v>
      </c>
      <c r="T200" s="257">
        <v>0</v>
      </c>
      <c r="U200" s="257">
        <v>0</v>
      </c>
      <c r="V200" s="257">
        <v>0</v>
      </c>
      <c r="W200" s="257">
        <v>0</v>
      </c>
      <c r="X200" s="257">
        <v>0</v>
      </c>
      <c r="Y200" s="15">
        <v>176</v>
      </c>
      <c r="Z200" s="12">
        <f t="shared" si="16"/>
        <v>0</v>
      </c>
      <c r="AA200" s="259">
        <v>0</v>
      </c>
      <c r="AB200" s="257">
        <v>0</v>
      </c>
      <c r="AC200" s="257">
        <v>0</v>
      </c>
      <c r="AD200" s="15">
        <v>0</v>
      </c>
      <c r="AE200" s="16">
        <v>0</v>
      </c>
      <c r="AF200" s="257">
        <v>0</v>
      </c>
      <c r="AG200" s="257">
        <v>0</v>
      </c>
      <c r="AH200" s="252">
        <v>0</v>
      </c>
      <c r="AI200" s="17">
        <f t="shared" si="18"/>
        <v>0</v>
      </c>
      <c r="AJ200" s="12">
        <f t="shared" si="17"/>
        <v>0</v>
      </c>
      <c r="AK200" s="221">
        <v>0</v>
      </c>
      <c r="AL200" s="220">
        <v>0</v>
      </c>
      <c r="AM200" s="78">
        <v>0</v>
      </c>
      <c r="AN200" s="14">
        <v>0</v>
      </c>
      <c r="AO200" s="15">
        <v>0</v>
      </c>
    </row>
    <row r="201" spans="1:41" ht="18.75">
      <c r="A201" s="18">
        <v>520255</v>
      </c>
      <c r="B201" s="219">
        <v>191</v>
      </c>
      <c r="C201" s="19" t="s">
        <v>237</v>
      </c>
      <c r="D201" s="12">
        <f t="shared" ref="D201:D259" si="19">E201+H201+J201+K201+L201</f>
        <v>874</v>
      </c>
      <c r="E201" s="259">
        <v>0</v>
      </c>
      <c r="F201" s="257">
        <v>0</v>
      </c>
      <c r="G201" s="257">
        <v>0</v>
      </c>
      <c r="H201" s="257">
        <v>0</v>
      </c>
      <c r="I201" s="257">
        <v>0</v>
      </c>
      <c r="J201" s="257">
        <v>0</v>
      </c>
      <c r="K201" s="257">
        <v>0</v>
      </c>
      <c r="L201" s="15">
        <v>874</v>
      </c>
      <c r="M201" s="215">
        <f t="shared" ref="M201:M259" si="20">N201+X201+Y201</f>
        <v>565</v>
      </c>
      <c r="N201" s="257">
        <v>0</v>
      </c>
      <c r="O201" s="257">
        <v>0</v>
      </c>
      <c r="P201" s="257">
        <v>0</v>
      </c>
      <c r="Q201" s="257">
        <v>0</v>
      </c>
      <c r="R201" s="257">
        <v>0</v>
      </c>
      <c r="S201" s="257">
        <v>0</v>
      </c>
      <c r="T201" s="257">
        <v>0</v>
      </c>
      <c r="U201" s="257">
        <v>0</v>
      </c>
      <c r="V201" s="257">
        <v>0</v>
      </c>
      <c r="W201" s="257">
        <v>0</v>
      </c>
      <c r="X201" s="257">
        <v>0</v>
      </c>
      <c r="Y201" s="15">
        <v>565</v>
      </c>
      <c r="Z201" s="12">
        <f t="shared" ref="Z201:Z258" si="21">AA201+AB201+AC201+AD201</f>
        <v>2</v>
      </c>
      <c r="AA201" s="259">
        <v>0</v>
      </c>
      <c r="AB201" s="257">
        <v>2</v>
      </c>
      <c r="AC201" s="257">
        <v>0</v>
      </c>
      <c r="AD201" s="15">
        <v>0</v>
      </c>
      <c r="AE201" s="16">
        <v>0</v>
      </c>
      <c r="AF201" s="257">
        <v>0</v>
      </c>
      <c r="AG201" s="257">
        <v>0</v>
      </c>
      <c r="AH201" s="252">
        <v>0</v>
      </c>
      <c r="AI201" s="17">
        <f t="shared" si="18"/>
        <v>0</v>
      </c>
      <c r="AJ201" s="12">
        <f t="shared" ref="AJ201:AJ259" si="22">AK201+AM201</f>
        <v>0</v>
      </c>
      <c r="AK201" s="221">
        <v>0</v>
      </c>
      <c r="AL201" s="220">
        <v>0</v>
      </c>
      <c r="AM201" s="78">
        <v>0</v>
      </c>
      <c r="AN201" s="14">
        <v>0</v>
      </c>
      <c r="AO201" s="15">
        <v>0</v>
      </c>
    </row>
    <row r="202" spans="1:41" ht="18.75">
      <c r="A202" s="18">
        <v>520236</v>
      </c>
      <c r="B202" s="219">
        <v>192</v>
      </c>
      <c r="C202" s="19" t="s">
        <v>238</v>
      </c>
      <c r="D202" s="12">
        <f t="shared" si="19"/>
        <v>140</v>
      </c>
      <c r="E202" s="259">
        <v>0</v>
      </c>
      <c r="F202" s="257">
        <v>0</v>
      </c>
      <c r="G202" s="257">
        <v>0</v>
      </c>
      <c r="H202" s="257">
        <v>0</v>
      </c>
      <c r="I202" s="257">
        <v>0</v>
      </c>
      <c r="J202" s="257">
        <v>0</v>
      </c>
      <c r="K202" s="257">
        <v>0</v>
      </c>
      <c r="L202" s="15">
        <v>140</v>
      </c>
      <c r="M202" s="215">
        <f t="shared" si="20"/>
        <v>17</v>
      </c>
      <c r="N202" s="257">
        <v>0</v>
      </c>
      <c r="O202" s="257">
        <v>0</v>
      </c>
      <c r="P202" s="257">
        <v>0</v>
      </c>
      <c r="Q202" s="257">
        <v>0</v>
      </c>
      <c r="R202" s="257">
        <v>0</v>
      </c>
      <c r="S202" s="257">
        <v>0</v>
      </c>
      <c r="T202" s="257">
        <v>0</v>
      </c>
      <c r="U202" s="257">
        <v>0</v>
      </c>
      <c r="V202" s="257">
        <v>0</v>
      </c>
      <c r="W202" s="257">
        <v>0</v>
      </c>
      <c r="X202" s="257">
        <v>0</v>
      </c>
      <c r="Y202" s="15">
        <v>17</v>
      </c>
      <c r="Z202" s="12">
        <f t="shared" si="21"/>
        <v>2</v>
      </c>
      <c r="AA202" s="259">
        <v>0</v>
      </c>
      <c r="AB202" s="257">
        <v>2</v>
      </c>
      <c r="AC202" s="257">
        <v>0</v>
      </c>
      <c r="AD202" s="15">
        <v>0</v>
      </c>
      <c r="AE202" s="16">
        <v>0</v>
      </c>
      <c r="AF202" s="257">
        <v>0</v>
      </c>
      <c r="AG202" s="257">
        <v>0</v>
      </c>
      <c r="AH202" s="252">
        <v>0</v>
      </c>
      <c r="AI202" s="17">
        <f t="shared" ref="AI202:AI258" si="23">AE202+AH202</f>
        <v>0</v>
      </c>
      <c r="AJ202" s="12">
        <f t="shared" si="22"/>
        <v>0</v>
      </c>
      <c r="AK202" s="221">
        <v>0</v>
      </c>
      <c r="AL202" s="220">
        <v>0</v>
      </c>
      <c r="AM202" s="78">
        <v>0</v>
      </c>
      <c r="AN202" s="14">
        <v>0</v>
      </c>
      <c r="AO202" s="15">
        <v>0</v>
      </c>
    </row>
    <row r="203" spans="1:41" ht="30">
      <c r="A203" s="18">
        <v>520323</v>
      </c>
      <c r="B203" s="219">
        <v>193</v>
      </c>
      <c r="C203" s="19" t="s">
        <v>239</v>
      </c>
      <c r="D203" s="12">
        <f t="shared" si="19"/>
        <v>26</v>
      </c>
      <c r="E203" s="259">
        <v>0</v>
      </c>
      <c r="F203" s="257">
        <v>0</v>
      </c>
      <c r="G203" s="257">
        <v>0</v>
      </c>
      <c r="H203" s="257">
        <v>0</v>
      </c>
      <c r="I203" s="257">
        <v>0</v>
      </c>
      <c r="J203" s="257">
        <v>0</v>
      </c>
      <c r="K203" s="257">
        <v>0</v>
      </c>
      <c r="L203" s="15">
        <v>26</v>
      </c>
      <c r="M203" s="215">
        <f t="shared" si="20"/>
        <v>55</v>
      </c>
      <c r="N203" s="257">
        <v>0</v>
      </c>
      <c r="O203" s="257">
        <v>0</v>
      </c>
      <c r="P203" s="257">
        <v>0</v>
      </c>
      <c r="Q203" s="257">
        <v>0</v>
      </c>
      <c r="R203" s="257">
        <v>0</v>
      </c>
      <c r="S203" s="257">
        <v>0</v>
      </c>
      <c r="T203" s="257">
        <v>0</v>
      </c>
      <c r="U203" s="257">
        <v>0</v>
      </c>
      <c r="V203" s="257">
        <v>0</v>
      </c>
      <c r="W203" s="257">
        <v>0</v>
      </c>
      <c r="X203" s="257">
        <v>0</v>
      </c>
      <c r="Y203" s="15">
        <v>55</v>
      </c>
      <c r="Z203" s="12">
        <f t="shared" si="21"/>
        <v>1</v>
      </c>
      <c r="AA203" s="259">
        <v>0</v>
      </c>
      <c r="AB203" s="257">
        <v>1</v>
      </c>
      <c r="AC203" s="257">
        <v>0</v>
      </c>
      <c r="AD203" s="15">
        <v>0</v>
      </c>
      <c r="AE203" s="16">
        <v>0</v>
      </c>
      <c r="AF203" s="257">
        <v>0</v>
      </c>
      <c r="AG203" s="257">
        <v>0</v>
      </c>
      <c r="AH203" s="252">
        <v>0</v>
      </c>
      <c r="AI203" s="17">
        <f t="shared" si="23"/>
        <v>0</v>
      </c>
      <c r="AJ203" s="12">
        <f t="shared" si="22"/>
        <v>0</v>
      </c>
      <c r="AK203" s="221">
        <v>0</v>
      </c>
      <c r="AL203" s="220">
        <v>0</v>
      </c>
      <c r="AM203" s="78">
        <v>0</v>
      </c>
      <c r="AN203" s="14">
        <v>0</v>
      </c>
      <c r="AO203" s="15">
        <v>0</v>
      </c>
    </row>
    <row r="204" spans="1:41" ht="18.75">
      <c r="A204" s="18">
        <v>520232</v>
      </c>
      <c r="B204" s="219">
        <v>194</v>
      </c>
      <c r="C204" s="19" t="s">
        <v>240</v>
      </c>
      <c r="D204" s="12">
        <f t="shared" si="19"/>
        <v>97</v>
      </c>
      <c r="E204" s="259">
        <v>0</v>
      </c>
      <c r="F204" s="257">
        <v>0</v>
      </c>
      <c r="G204" s="257">
        <v>0</v>
      </c>
      <c r="H204" s="257">
        <v>0</v>
      </c>
      <c r="I204" s="257">
        <v>0</v>
      </c>
      <c r="J204" s="257">
        <v>0</v>
      </c>
      <c r="K204" s="257">
        <v>0</v>
      </c>
      <c r="L204" s="15">
        <v>97</v>
      </c>
      <c r="M204" s="215">
        <f t="shared" si="20"/>
        <v>858</v>
      </c>
      <c r="N204" s="257">
        <v>0</v>
      </c>
      <c r="O204" s="257">
        <v>0</v>
      </c>
      <c r="P204" s="257">
        <v>0</v>
      </c>
      <c r="Q204" s="257">
        <v>0</v>
      </c>
      <c r="R204" s="257">
        <v>0</v>
      </c>
      <c r="S204" s="257">
        <v>0</v>
      </c>
      <c r="T204" s="257">
        <v>0</v>
      </c>
      <c r="U204" s="257">
        <v>0</v>
      </c>
      <c r="V204" s="257">
        <v>0</v>
      </c>
      <c r="W204" s="257">
        <v>0</v>
      </c>
      <c r="X204" s="257">
        <v>0</v>
      </c>
      <c r="Y204" s="15">
        <v>858</v>
      </c>
      <c r="Z204" s="12">
        <f t="shared" si="21"/>
        <v>1</v>
      </c>
      <c r="AA204" s="259">
        <v>0</v>
      </c>
      <c r="AB204" s="257">
        <v>1</v>
      </c>
      <c r="AC204" s="257">
        <v>0</v>
      </c>
      <c r="AD204" s="15">
        <v>0</v>
      </c>
      <c r="AE204" s="16">
        <v>0</v>
      </c>
      <c r="AF204" s="257">
        <v>0</v>
      </c>
      <c r="AG204" s="257">
        <v>0</v>
      </c>
      <c r="AH204" s="252">
        <v>0</v>
      </c>
      <c r="AI204" s="17">
        <f t="shared" si="23"/>
        <v>0</v>
      </c>
      <c r="AJ204" s="12">
        <f t="shared" si="22"/>
        <v>0</v>
      </c>
      <c r="AK204" s="221">
        <v>0</v>
      </c>
      <c r="AL204" s="220">
        <v>0</v>
      </c>
      <c r="AM204" s="78">
        <v>0</v>
      </c>
      <c r="AN204" s="14">
        <v>0</v>
      </c>
      <c r="AO204" s="15">
        <v>0</v>
      </c>
    </row>
    <row r="205" spans="1:41" ht="18.75">
      <c r="A205" s="18">
        <v>520401</v>
      </c>
      <c r="B205" s="219">
        <v>195</v>
      </c>
      <c r="C205" s="19" t="s">
        <v>241</v>
      </c>
      <c r="D205" s="12">
        <f t="shared" si="19"/>
        <v>85</v>
      </c>
      <c r="E205" s="259">
        <v>85</v>
      </c>
      <c r="F205" s="257">
        <v>0</v>
      </c>
      <c r="G205" s="257">
        <v>0</v>
      </c>
      <c r="H205" s="257">
        <v>0</v>
      </c>
      <c r="I205" s="257">
        <v>0</v>
      </c>
      <c r="J205" s="257">
        <v>0</v>
      </c>
      <c r="K205" s="257">
        <v>0</v>
      </c>
      <c r="L205" s="15">
        <v>0</v>
      </c>
      <c r="M205" s="215">
        <f t="shared" si="20"/>
        <v>34</v>
      </c>
      <c r="N205" s="257">
        <v>34</v>
      </c>
      <c r="O205" s="257">
        <v>0</v>
      </c>
      <c r="P205" s="257">
        <v>0</v>
      </c>
      <c r="Q205" s="257">
        <v>0</v>
      </c>
      <c r="R205" s="257">
        <v>0</v>
      </c>
      <c r="S205" s="257">
        <v>0</v>
      </c>
      <c r="T205" s="257">
        <v>0</v>
      </c>
      <c r="U205" s="257">
        <v>0</v>
      </c>
      <c r="V205" s="257">
        <v>0</v>
      </c>
      <c r="W205" s="257">
        <v>0</v>
      </c>
      <c r="X205" s="257">
        <v>0</v>
      </c>
      <c r="Y205" s="15">
        <v>0</v>
      </c>
      <c r="Z205" s="12">
        <f t="shared" si="21"/>
        <v>0</v>
      </c>
      <c r="AA205" s="259">
        <v>0</v>
      </c>
      <c r="AB205" s="257">
        <v>0</v>
      </c>
      <c r="AC205" s="257">
        <v>0</v>
      </c>
      <c r="AD205" s="15">
        <v>0</v>
      </c>
      <c r="AE205" s="16">
        <v>0</v>
      </c>
      <c r="AF205" s="257">
        <v>0</v>
      </c>
      <c r="AG205" s="257">
        <v>0</v>
      </c>
      <c r="AH205" s="252">
        <v>0</v>
      </c>
      <c r="AI205" s="17">
        <f t="shared" si="23"/>
        <v>0</v>
      </c>
      <c r="AJ205" s="12">
        <f t="shared" si="22"/>
        <v>0</v>
      </c>
      <c r="AK205" s="221">
        <v>0</v>
      </c>
      <c r="AL205" s="220">
        <v>0</v>
      </c>
      <c r="AM205" s="78">
        <v>0</v>
      </c>
      <c r="AN205" s="14">
        <v>0</v>
      </c>
      <c r="AO205" s="15">
        <v>0</v>
      </c>
    </row>
    <row r="206" spans="1:41" ht="18.75">
      <c r="A206" s="18">
        <v>520247</v>
      </c>
      <c r="B206" s="219">
        <v>196</v>
      </c>
      <c r="C206" s="19" t="s">
        <v>242</v>
      </c>
      <c r="D206" s="12">
        <f t="shared" si="19"/>
        <v>131</v>
      </c>
      <c r="E206" s="259">
        <v>0</v>
      </c>
      <c r="F206" s="257">
        <v>0</v>
      </c>
      <c r="G206" s="257">
        <v>0</v>
      </c>
      <c r="H206" s="257">
        <v>0</v>
      </c>
      <c r="I206" s="257">
        <v>0</v>
      </c>
      <c r="J206" s="257">
        <v>0</v>
      </c>
      <c r="K206" s="257">
        <v>0</v>
      </c>
      <c r="L206" s="15">
        <v>131</v>
      </c>
      <c r="M206" s="215">
        <f t="shared" si="20"/>
        <v>125</v>
      </c>
      <c r="N206" s="257">
        <v>0</v>
      </c>
      <c r="O206" s="257">
        <v>0</v>
      </c>
      <c r="P206" s="257">
        <v>0</v>
      </c>
      <c r="Q206" s="257">
        <v>0</v>
      </c>
      <c r="R206" s="257">
        <v>0</v>
      </c>
      <c r="S206" s="257">
        <v>0</v>
      </c>
      <c r="T206" s="257">
        <v>0</v>
      </c>
      <c r="U206" s="257">
        <v>0</v>
      </c>
      <c r="V206" s="257">
        <v>0</v>
      </c>
      <c r="W206" s="257">
        <v>0</v>
      </c>
      <c r="X206" s="257">
        <v>0</v>
      </c>
      <c r="Y206" s="15">
        <v>125</v>
      </c>
      <c r="Z206" s="12">
        <f t="shared" si="21"/>
        <v>2</v>
      </c>
      <c r="AA206" s="259">
        <v>0</v>
      </c>
      <c r="AB206" s="257">
        <v>2</v>
      </c>
      <c r="AC206" s="257">
        <v>0</v>
      </c>
      <c r="AD206" s="15">
        <v>0</v>
      </c>
      <c r="AE206" s="16">
        <v>0</v>
      </c>
      <c r="AF206" s="257">
        <v>0</v>
      </c>
      <c r="AG206" s="257">
        <v>0</v>
      </c>
      <c r="AH206" s="252">
        <v>0</v>
      </c>
      <c r="AI206" s="17">
        <f t="shared" si="23"/>
        <v>0</v>
      </c>
      <c r="AJ206" s="12">
        <f t="shared" si="22"/>
        <v>0</v>
      </c>
      <c r="AK206" s="221">
        <v>0</v>
      </c>
      <c r="AL206" s="220">
        <v>0</v>
      </c>
      <c r="AM206" s="78">
        <v>0</v>
      </c>
      <c r="AN206" s="14">
        <v>0</v>
      </c>
      <c r="AO206" s="15">
        <v>0</v>
      </c>
    </row>
    <row r="207" spans="1:41" ht="18.75">
      <c r="A207" s="32">
        <v>520418</v>
      </c>
      <c r="B207" s="219">
        <v>197</v>
      </c>
      <c r="C207" s="19" t="s">
        <v>243</v>
      </c>
      <c r="D207" s="12">
        <f t="shared" si="19"/>
        <v>0</v>
      </c>
      <c r="E207" s="259">
        <v>0</v>
      </c>
      <c r="F207" s="257">
        <v>0</v>
      </c>
      <c r="G207" s="257">
        <v>0</v>
      </c>
      <c r="H207" s="257">
        <v>0</v>
      </c>
      <c r="I207" s="257">
        <v>0</v>
      </c>
      <c r="J207" s="257">
        <v>0</v>
      </c>
      <c r="K207" s="257">
        <v>0</v>
      </c>
      <c r="L207" s="15">
        <v>0</v>
      </c>
      <c r="M207" s="215">
        <f t="shared" si="20"/>
        <v>0</v>
      </c>
      <c r="N207" s="257">
        <v>0</v>
      </c>
      <c r="O207" s="257">
        <v>0</v>
      </c>
      <c r="P207" s="257">
        <v>0</v>
      </c>
      <c r="Q207" s="257">
        <v>0</v>
      </c>
      <c r="R207" s="257">
        <v>0</v>
      </c>
      <c r="S207" s="257">
        <v>0</v>
      </c>
      <c r="T207" s="257">
        <v>0</v>
      </c>
      <c r="U207" s="257">
        <v>0</v>
      </c>
      <c r="V207" s="257">
        <v>0</v>
      </c>
      <c r="W207" s="257">
        <v>0</v>
      </c>
      <c r="X207" s="257">
        <v>0</v>
      </c>
      <c r="Y207" s="15">
        <v>0</v>
      </c>
      <c r="Z207" s="12">
        <f t="shared" si="21"/>
        <v>0</v>
      </c>
      <c r="AA207" s="259">
        <v>0</v>
      </c>
      <c r="AB207" s="257">
        <v>0</v>
      </c>
      <c r="AC207" s="257">
        <v>0</v>
      </c>
      <c r="AD207" s="15">
        <v>0</v>
      </c>
      <c r="AE207" s="16">
        <v>0</v>
      </c>
      <c r="AF207" s="257">
        <v>0</v>
      </c>
      <c r="AG207" s="257">
        <v>0</v>
      </c>
      <c r="AH207" s="252">
        <v>0</v>
      </c>
      <c r="AI207" s="17">
        <f t="shared" si="23"/>
        <v>0</v>
      </c>
      <c r="AJ207" s="12">
        <f t="shared" si="22"/>
        <v>0</v>
      </c>
      <c r="AK207" s="221">
        <v>0</v>
      </c>
      <c r="AL207" s="220">
        <v>0</v>
      </c>
      <c r="AM207" s="78">
        <v>0</v>
      </c>
      <c r="AN207" s="14">
        <v>0</v>
      </c>
      <c r="AO207" s="15">
        <v>0</v>
      </c>
    </row>
    <row r="208" spans="1:41" ht="30">
      <c r="A208" s="18">
        <v>520369</v>
      </c>
      <c r="B208" s="219">
        <v>198</v>
      </c>
      <c r="C208" s="19" t="s">
        <v>244</v>
      </c>
      <c r="D208" s="12">
        <f t="shared" si="19"/>
        <v>68</v>
      </c>
      <c r="E208" s="259">
        <v>0</v>
      </c>
      <c r="F208" s="257">
        <v>0</v>
      </c>
      <c r="G208" s="257">
        <v>0</v>
      </c>
      <c r="H208" s="257">
        <v>0</v>
      </c>
      <c r="I208" s="257">
        <v>0</v>
      </c>
      <c r="J208" s="257">
        <v>0</v>
      </c>
      <c r="K208" s="257">
        <v>0</v>
      </c>
      <c r="L208" s="15">
        <v>68</v>
      </c>
      <c r="M208" s="215">
        <f t="shared" si="20"/>
        <v>18</v>
      </c>
      <c r="N208" s="257">
        <v>0</v>
      </c>
      <c r="O208" s="257">
        <v>0</v>
      </c>
      <c r="P208" s="257">
        <v>0</v>
      </c>
      <c r="Q208" s="257">
        <v>0</v>
      </c>
      <c r="R208" s="257">
        <v>41</v>
      </c>
      <c r="S208" s="257">
        <v>0</v>
      </c>
      <c r="T208" s="257">
        <v>0</v>
      </c>
      <c r="U208" s="257">
        <v>0</v>
      </c>
      <c r="V208" s="257">
        <v>0</v>
      </c>
      <c r="W208" s="257">
        <v>0</v>
      </c>
      <c r="X208" s="257">
        <v>0</v>
      </c>
      <c r="Y208" s="15">
        <v>18</v>
      </c>
      <c r="Z208" s="12">
        <f t="shared" si="21"/>
        <v>3</v>
      </c>
      <c r="AA208" s="259">
        <v>0</v>
      </c>
      <c r="AB208" s="257">
        <v>3</v>
      </c>
      <c r="AC208" s="257">
        <v>0</v>
      </c>
      <c r="AD208" s="78">
        <v>0</v>
      </c>
      <c r="AE208" s="33">
        <v>0</v>
      </c>
      <c r="AF208" s="257">
        <v>0</v>
      </c>
      <c r="AG208" s="257">
        <v>0</v>
      </c>
      <c r="AH208" s="252">
        <v>0</v>
      </c>
      <c r="AI208" s="17">
        <f t="shared" si="23"/>
        <v>0</v>
      </c>
      <c r="AJ208" s="12">
        <f t="shared" si="22"/>
        <v>0</v>
      </c>
      <c r="AK208" s="221">
        <v>0</v>
      </c>
      <c r="AL208" s="220">
        <v>0</v>
      </c>
      <c r="AM208" s="78">
        <v>0</v>
      </c>
      <c r="AN208" s="14">
        <v>0</v>
      </c>
      <c r="AO208" s="15">
        <v>0</v>
      </c>
    </row>
    <row r="209" spans="1:41" ht="30">
      <c r="A209" s="32">
        <v>520423</v>
      </c>
      <c r="B209" s="219">
        <v>199</v>
      </c>
      <c r="C209" s="19" t="s">
        <v>245</v>
      </c>
      <c r="D209" s="12">
        <f t="shared" si="19"/>
        <v>0</v>
      </c>
      <c r="E209" s="259">
        <v>0</v>
      </c>
      <c r="F209" s="257">
        <v>0</v>
      </c>
      <c r="G209" s="257">
        <v>0</v>
      </c>
      <c r="H209" s="257">
        <v>0</v>
      </c>
      <c r="I209" s="257">
        <v>0</v>
      </c>
      <c r="J209" s="257">
        <v>0</v>
      </c>
      <c r="K209" s="257">
        <v>0</v>
      </c>
      <c r="L209" s="15">
        <v>0</v>
      </c>
      <c r="M209" s="215">
        <f t="shared" si="20"/>
        <v>0</v>
      </c>
      <c r="N209" s="257">
        <v>0</v>
      </c>
      <c r="O209" s="257">
        <v>35</v>
      </c>
      <c r="P209" s="257">
        <v>28</v>
      </c>
      <c r="Q209" s="257">
        <v>0</v>
      </c>
      <c r="R209" s="257">
        <v>0</v>
      </c>
      <c r="S209" s="257">
        <v>0</v>
      </c>
      <c r="T209" s="257">
        <v>0</v>
      </c>
      <c r="U209" s="257">
        <v>0</v>
      </c>
      <c r="V209" s="257">
        <v>0</v>
      </c>
      <c r="W209" s="257">
        <v>0</v>
      </c>
      <c r="X209" s="257">
        <v>0</v>
      </c>
      <c r="Y209" s="15">
        <v>0</v>
      </c>
      <c r="Z209" s="12">
        <f t="shared" si="21"/>
        <v>0</v>
      </c>
      <c r="AA209" s="259">
        <v>0</v>
      </c>
      <c r="AB209" s="257">
        <v>0</v>
      </c>
      <c r="AC209" s="257">
        <v>0</v>
      </c>
      <c r="AD209" s="78">
        <v>0</v>
      </c>
      <c r="AE209" s="16">
        <v>0</v>
      </c>
      <c r="AF209" s="257">
        <v>0</v>
      </c>
      <c r="AG209" s="257">
        <v>0</v>
      </c>
      <c r="AH209" s="252">
        <v>0</v>
      </c>
      <c r="AI209" s="17">
        <f t="shared" si="23"/>
        <v>0</v>
      </c>
      <c r="AJ209" s="12">
        <f t="shared" si="22"/>
        <v>0</v>
      </c>
      <c r="AK209" s="221">
        <v>0</v>
      </c>
      <c r="AL209" s="220">
        <v>0</v>
      </c>
      <c r="AM209" s="78">
        <v>0</v>
      </c>
      <c r="AN209" s="14">
        <v>0</v>
      </c>
      <c r="AO209" s="15">
        <v>0</v>
      </c>
    </row>
    <row r="210" spans="1:41" ht="18.75">
      <c r="A210" s="18">
        <v>520221</v>
      </c>
      <c r="B210" s="219">
        <v>200</v>
      </c>
      <c r="C210" s="19" t="s">
        <v>246</v>
      </c>
      <c r="D210" s="12">
        <f t="shared" si="19"/>
        <v>277</v>
      </c>
      <c r="E210" s="259">
        <v>0</v>
      </c>
      <c r="F210" s="257">
        <v>0</v>
      </c>
      <c r="G210" s="257">
        <v>0</v>
      </c>
      <c r="H210" s="257">
        <v>0</v>
      </c>
      <c r="I210" s="257">
        <v>0</v>
      </c>
      <c r="J210" s="257">
        <v>0</v>
      </c>
      <c r="K210" s="257">
        <v>0</v>
      </c>
      <c r="L210" s="15">
        <v>277</v>
      </c>
      <c r="M210" s="215">
        <f t="shared" si="20"/>
        <v>189</v>
      </c>
      <c r="N210" s="257">
        <v>0</v>
      </c>
      <c r="O210" s="257">
        <v>0</v>
      </c>
      <c r="P210" s="257">
        <v>0</v>
      </c>
      <c r="Q210" s="257">
        <v>0</v>
      </c>
      <c r="R210" s="257">
        <v>0</v>
      </c>
      <c r="S210" s="257">
        <v>0</v>
      </c>
      <c r="T210" s="257">
        <v>0</v>
      </c>
      <c r="U210" s="257">
        <v>0</v>
      </c>
      <c r="V210" s="257">
        <v>0</v>
      </c>
      <c r="W210" s="257">
        <v>0</v>
      </c>
      <c r="X210" s="257">
        <v>0</v>
      </c>
      <c r="Y210" s="15">
        <v>189</v>
      </c>
      <c r="Z210" s="12">
        <f t="shared" si="21"/>
        <v>0</v>
      </c>
      <c r="AA210" s="259">
        <v>0</v>
      </c>
      <c r="AB210" s="257">
        <v>0</v>
      </c>
      <c r="AC210" s="257">
        <v>0</v>
      </c>
      <c r="AD210" s="78">
        <v>0</v>
      </c>
      <c r="AE210" s="16">
        <v>0</v>
      </c>
      <c r="AF210" s="257">
        <v>0</v>
      </c>
      <c r="AG210" s="257">
        <v>0</v>
      </c>
      <c r="AH210" s="252">
        <v>0</v>
      </c>
      <c r="AI210" s="17">
        <f t="shared" si="23"/>
        <v>0</v>
      </c>
      <c r="AJ210" s="12">
        <f t="shared" si="22"/>
        <v>0</v>
      </c>
      <c r="AK210" s="221">
        <v>0</v>
      </c>
      <c r="AL210" s="220">
        <v>0</v>
      </c>
      <c r="AM210" s="78">
        <v>0</v>
      </c>
      <c r="AN210" s="14">
        <v>0</v>
      </c>
      <c r="AO210" s="15">
        <v>0</v>
      </c>
    </row>
    <row r="211" spans="1:41" ht="18.75">
      <c r="A211" s="18">
        <v>520223</v>
      </c>
      <c r="B211" s="219">
        <v>201</v>
      </c>
      <c r="C211" s="19" t="s">
        <v>247</v>
      </c>
      <c r="D211" s="12">
        <f t="shared" si="19"/>
        <v>1830</v>
      </c>
      <c r="E211" s="259">
        <v>360</v>
      </c>
      <c r="F211" s="257">
        <v>0</v>
      </c>
      <c r="G211" s="257">
        <v>0</v>
      </c>
      <c r="H211" s="257">
        <v>0</v>
      </c>
      <c r="I211" s="257">
        <v>0</v>
      </c>
      <c r="J211" s="257">
        <v>0</v>
      </c>
      <c r="K211" s="257">
        <v>0</v>
      </c>
      <c r="L211" s="15">
        <v>1470</v>
      </c>
      <c r="M211" s="215">
        <f t="shared" si="20"/>
        <v>1668</v>
      </c>
      <c r="N211" s="257">
        <v>641</v>
      </c>
      <c r="O211" s="257">
        <v>0</v>
      </c>
      <c r="P211" s="257">
        <v>0</v>
      </c>
      <c r="Q211" s="257">
        <v>0</v>
      </c>
      <c r="R211" s="257">
        <v>0</v>
      </c>
      <c r="S211" s="257">
        <v>0</v>
      </c>
      <c r="T211" s="257">
        <v>0</v>
      </c>
      <c r="U211" s="257">
        <v>0</v>
      </c>
      <c r="V211" s="257">
        <v>0</v>
      </c>
      <c r="W211" s="257">
        <v>0</v>
      </c>
      <c r="X211" s="257">
        <v>0</v>
      </c>
      <c r="Y211" s="15">
        <v>1027</v>
      </c>
      <c r="Z211" s="12">
        <f t="shared" si="21"/>
        <v>7</v>
      </c>
      <c r="AA211" s="259">
        <v>1</v>
      </c>
      <c r="AB211" s="257">
        <v>6</v>
      </c>
      <c r="AC211" s="257">
        <v>0</v>
      </c>
      <c r="AD211" s="78">
        <v>0</v>
      </c>
      <c r="AE211" s="16">
        <v>0</v>
      </c>
      <c r="AF211" s="257">
        <v>0</v>
      </c>
      <c r="AG211" s="257">
        <v>0</v>
      </c>
      <c r="AH211" s="252">
        <v>0</v>
      </c>
      <c r="AI211" s="17">
        <f t="shared" si="23"/>
        <v>0</v>
      </c>
      <c r="AJ211" s="12">
        <f t="shared" si="22"/>
        <v>4</v>
      </c>
      <c r="AK211" s="221">
        <v>4</v>
      </c>
      <c r="AL211" s="220">
        <v>0</v>
      </c>
      <c r="AM211" s="78">
        <v>0</v>
      </c>
      <c r="AN211" s="14">
        <v>0</v>
      </c>
      <c r="AO211" s="15">
        <v>0</v>
      </c>
    </row>
    <row r="212" spans="1:41" ht="18.75">
      <c r="A212" s="18">
        <v>520253</v>
      </c>
      <c r="B212" s="219">
        <v>202</v>
      </c>
      <c r="C212" s="19" t="s">
        <v>248</v>
      </c>
      <c r="D212" s="12">
        <f t="shared" si="19"/>
        <v>263</v>
      </c>
      <c r="E212" s="259">
        <v>0</v>
      </c>
      <c r="F212" s="257">
        <v>0</v>
      </c>
      <c r="G212" s="257">
        <v>0</v>
      </c>
      <c r="H212" s="257">
        <v>0</v>
      </c>
      <c r="I212" s="257">
        <v>0</v>
      </c>
      <c r="J212" s="257">
        <v>0</v>
      </c>
      <c r="K212" s="257">
        <v>0</v>
      </c>
      <c r="L212" s="15">
        <v>263</v>
      </c>
      <c r="M212" s="215">
        <f t="shared" si="20"/>
        <v>106</v>
      </c>
      <c r="N212" s="257">
        <v>0</v>
      </c>
      <c r="O212" s="257">
        <v>0</v>
      </c>
      <c r="P212" s="257">
        <v>0</v>
      </c>
      <c r="Q212" s="257">
        <v>0</v>
      </c>
      <c r="R212" s="257">
        <v>0</v>
      </c>
      <c r="S212" s="257">
        <v>0</v>
      </c>
      <c r="T212" s="257">
        <v>0</v>
      </c>
      <c r="U212" s="257">
        <v>0</v>
      </c>
      <c r="V212" s="257">
        <v>0</v>
      </c>
      <c r="W212" s="257">
        <v>0</v>
      </c>
      <c r="X212" s="257">
        <v>0</v>
      </c>
      <c r="Y212" s="15">
        <v>106</v>
      </c>
      <c r="Z212" s="12">
        <f t="shared" si="21"/>
        <v>1</v>
      </c>
      <c r="AA212" s="259">
        <v>0</v>
      </c>
      <c r="AB212" s="257">
        <v>1</v>
      </c>
      <c r="AC212" s="257">
        <v>0</v>
      </c>
      <c r="AD212" s="78">
        <v>0</v>
      </c>
      <c r="AE212" s="16">
        <v>0</v>
      </c>
      <c r="AF212" s="257">
        <v>0</v>
      </c>
      <c r="AG212" s="257">
        <v>0</v>
      </c>
      <c r="AH212" s="252">
        <v>0</v>
      </c>
      <c r="AI212" s="17">
        <f t="shared" si="23"/>
        <v>0</v>
      </c>
      <c r="AJ212" s="12">
        <f t="shared" si="22"/>
        <v>0</v>
      </c>
      <c r="AK212" s="221">
        <v>0</v>
      </c>
      <c r="AL212" s="220">
        <v>0</v>
      </c>
      <c r="AM212" s="78">
        <v>0</v>
      </c>
      <c r="AN212" s="14">
        <v>0</v>
      </c>
      <c r="AO212" s="15">
        <v>0</v>
      </c>
    </row>
    <row r="213" spans="1:41" ht="30">
      <c r="A213" s="18">
        <v>520194</v>
      </c>
      <c r="B213" s="219">
        <v>203</v>
      </c>
      <c r="C213" s="19" t="s">
        <v>249</v>
      </c>
      <c r="D213" s="12">
        <f t="shared" si="19"/>
        <v>1677</v>
      </c>
      <c r="E213" s="259">
        <v>437</v>
      </c>
      <c r="F213" s="257">
        <v>0</v>
      </c>
      <c r="G213" s="257">
        <v>0</v>
      </c>
      <c r="H213" s="257">
        <v>0</v>
      </c>
      <c r="I213" s="257">
        <v>0</v>
      </c>
      <c r="J213" s="257">
        <v>0</v>
      </c>
      <c r="K213" s="257">
        <v>0</v>
      </c>
      <c r="L213" s="15">
        <v>1240</v>
      </c>
      <c r="M213" s="215">
        <f t="shared" si="20"/>
        <v>1288</v>
      </c>
      <c r="N213" s="257">
        <v>658</v>
      </c>
      <c r="O213" s="257">
        <v>0</v>
      </c>
      <c r="P213" s="257">
        <v>0</v>
      </c>
      <c r="Q213" s="257">
        <v>0</v>
      </c>
      <c r="R213" s="257">
        <v>0</v>
      </c>
      <c r="S213" s="257">
        <v>0</v>
      </c>
      <c r="T213" s="257">
        <v>0</v>
      </c>
      <c r="U213" s="257">
        <v>0</v>
      </c>
      <c r="V213" s="257">
        <v>0</v>
      </c>
      <c r="W213" s="257">
        <v>0</v>
      </c>
      <c r="X213" s="257">
        <v>0</v>
      </c>
      <c r="Y213" s="15">
        <v>630</v>
      </c>
      <c r="Z213" s="12">
        <f t="shared" si="21"/>
        <v>12</v>
      </c>
      <c r="AA213" s="259">
        <v>7</v>
      </c>
      <c r="AB213" s="257">
        <v>5</v>
      </c>
      <c r="AC213" s="257">
        <v>0</v>
      </c>
      <c r="AD213" s="78">
        <v>0</v>
      </c>
      <c r="AE213" s="16">
        <v>0</v>
      </c>
      <c r="AF213" s="257">
        <v>0</v>
      </c>
      <c r="AG213" s="257">
        <v>0</v>
      </c>
      <c r="AH213" s="252">
        <v>0</v>
      </c>
      <c r="AI213" s="17">
        <f t="shared" si="23"/>
        <v>0</v>
      </c>
      <c r="AJ213" s="12">
        <f t="shared" si="22"/>
        <v>20</v>
      </c>
      <c r="AK213" s="221">
        <v>10</v>
      </c>
      <c r="AL213" s="220">
        <v>0</v>
      </c>
      <c r="AM213" s="78">
        <v>10</v>
      </c>
      <c r="AN213" s="14">
        <v>0</v>
      </c>
      <c r="AO213" s="15">
        <v>0</v>
      </c>
    </row>
    <row r="214" spans="1:41" ht="30">
      <c r="A214" s="18">
        <v>520249</v>
      </c>
      <c r="B214" s="219">
        <v>204</v>
      </c>
      <c r="C214" s="19" t="s">
        <v>250</v>
      </c>
      <c r="D214" s="12">
        <f t="shared" si="19"/>
        <v>0</v>
      </c>
      <c r="E214" s="259">
        <v>0</v>
      </c>
      <c r="F214" s="257">
        <v>0</v>
      </c>
      <c r="G214" s="257">
        <v>0</v>
      </c>
      <c r="H214" s="257">
        <v>0</v>
      </c>
      <c r="I214" s="257">
        <v>0</v>
      </c>
      <c r="J214" s="257">
        <v>0</v>
      </c>
      <c r="K214" s="257">
        <v>0</v>
      </c>
      <c r="L214" s="15">
        <v>0</v>
      </c>
      <c r="M214" s="215">
        <f t="shared" si="20"/>
        <v>0</v>
      </c>
      <c r="N214" s="257">
        <v>0</v>
      </c>
      <c r="O214" s="257">
        <v>0</v>
      </c>
      <c r="P214" s="257">
        <v>0</v>
      </c>
      <c r="Q214" s="257">
        <v>0</v>
      </c>
      <c r="R214" s="257">
        <v>0</v>
      </c>
      <c r="S214" s="257">
        <v>0</v>
      </c>
      <c r="T214" s="257">
        <v>0</v>
      </c>
      <c r="U214" s="257">
        <v>0</v>
      </c>
      <c r="V214" s="257">
        <v>0</v>
      </c>
      <c r="W214" s="257">
        <v>0</v>
      </c>
      <c r="X214" s="257">
        <v>0</v>
      </c>
      <c r="Y214" s="15">
        <v>0</v>
      </c>
      <c r="Z214" s="12">
        <f t="shared" si="21"/>
        <v>0</v>
      </c>
      <c r="AA214" s="259">
        <v>0</v>
      </c>
      <c r="AB214" s="257">
        <v>0</v>
      </c>
      <c r="AC214" s="257">
        <v>0</v>
      </c>
      <c r="AD214" s="78">
        <v>0</v>
      </c>
      <c r="AE214" s="16">
        <v>0</v>
      </c>
      <c r="AF214" s="257">
        <v>0</v>
      </c>
      <c r="AG214" s="257">
        <v>0</v>
      </c>
      <c r="AH214" s="252">
        <v>0</v>
      </c>
      <c r="AI214" s="17">
        <f t="shared" si="23"/>
        <v>0</v>
      </c>
      <c r="AJ214" s="12">
        <f t="shared" si="22"/>
        <v>0</v>
      </c>
      <c r="AK214" s="221">
        <v>0</v>
      </c>
      <c r="AL214" s="220">
        <v>0</v>
      </c>
      <c r="AM214" s="78">
        <v>0</v>
      </c>
      <c r="AN214" s="14">
        <v>172</v>
      </c>
      <c r="AO214" s="15">
        <v>1</v>
      </c>
    </row>
    <row r="215" spans="1:41" ht="18.75">
      <c r="A215" s="18">
        <v>520241</v>
      </c>
      <c r="B215" s="219">
        <v>205</v>
      </c>
      <c r="C215" s="19" t="s">
        <v>251</v>
      </c>
      <c r="D215" s="12">
        <f t="shared" si="19"/>
        <v>0</v>
      </c>
      <c r="E215" s="259">
        <v>0</v>
      </c>
      <c r="F215" s="257">
        <v>0</v>
      </c>
      <c r="G215" s="257">
        <v>0</v>
      </c>
      <c r="H215" s="257">
        <v>0</v>
      </c>
      <c r="I215" s="257">
        <v>0</v>
      </c>
      <c r="J215" s="257">
        <v>0</v>
      </c>
      <c r="K215" s="257">
        <v>0</v>
      </c>
      <c r="L215" s="15">
        <v>0</v>
      </c>
      <c r="M215" s="215">
        <f t="shared" si="20"/>
        <v>0</v>
      </c>
      <c r="N215" s="257">
        <v>0</v>
      </c>
      <c r="O215" s="257">
        <v>0</v>
      </c>
      <c r="P215" s="257">
        <v>0</v>
      </c>
      <c r="Q215" s="257">
        <v>0</v>
      </c>
      <c r="R215" s="257">
        <v>0</v>
      </c>
      <c r="S215" s="257">
        <v>0</v>
      </c>
      <c r="T215" s="257">
        <v>0</v>
      </c>
      <c r="U215" s="257">
        <v>0</v>
      </c>
      <c r="V215" s="257">
        <v>0</v>
      </c>
      <c r="W215" s="257">
        <v>0</v>
      </c>
      <c r="X215" s="257">
        <v>0</v>
      </c>
      <c r="Y215" s="15">
        <v>0</v>
      </c>
      <c r="Z215" s="12">
        <f t="shared" si="21"/>
        <v>0</v>
      </c>
      <c r="AA215" s="259">
        <v>0</v>
      </c>
      <c r="AB215" s="257">
        <v>0</v>
      </c>
      <c r="AC215" s="257">
        <v>0</v>
      </c>
      <c r="AD215" s="78">
        <v>0</v>
      </c>
      <c r="AE215" s="16">
        <v>0</v>
      </c>
      <c r="AF215" s="257">
        <v>0</v>
      </c>
      <c r="AG215" s="257">
        <v>0</v>
      </c>
      <c r="AH215" s="252">
        <v>0</v>
      </c>
      <c r="AI215" s="17">
        <f t="shared" si="23"/>
        <v>0</v>
      </c>
      <c r="AJ215" s="12">
        <f t="shared" si="22"/>
        <v>21</v>
      </c>
      <c r="AK215" s="221">
        <v>21</v>
      </c>
      <c r="AL215" s="220">
        <v>21</v>
      </c>
      <c r="AM215" s="78">
        <v>0</v>
      </c>
      <c r="AN215" s="14">
        <v>0</v>
      </c>
      <c r="AO215" s="15">
        <v>0</v>
      </c>
    </row>
    <row r="216" spans="1:41" ht="30">
      <c r="A216" s="18">
        <v>520367</v>
      </c>
      <c r="B216" s="219">
        <v>206</v>
      </c>
      <c r="C216" s="19" t="s">
        <v>252</v>
      </c>
      <c r="D216" s="12">
        <f t="shared" si="19"/>
        <v>70</v>
      </c>
      <c r="E216" s="259">
        <v>70</v>
      </c>
      <c r="F216" s="257">
        <v>0</v>
      </c>
      <c r="G216" s="257">
        <v>0</v>
      </c>
      <c r="H216" s="257">
        <v>0</v>
      </c>
      <c r="I216" s="257">
        <v>0</v>
      </c>
      <c r="J216" s="257">
        <v>0</v>
      </c>
      <c r="K216" s="257">
        <v>0</v>
      </c>
      <c r="L216" s="15">
        <v>0</v>
      </c>
      <c r="M216" s="254">
        <f t="shared" si="20"/>
        <v>4</v>
      </c>
      <c r="N216" s="257">
        <v>4</v>
      </c>
      <c r="O216" s="257">
        <v>0</v>
      </c>
      <c r="P216" s="257">
        <v>0</v>
      </c>
      <c r="Q216" s="257">
        <v>0</v>
      </c>
      <c r="R216" s="257">
        <v>0</v>
      </c>
      <c r="S216" s="257">
        <v>0</v>
      </c>
      <c r="T216" s="257">
        <v>0</v>
      </c>
      <c r="U216" s="257">
        <v>0</v>
      </c>
      <c r="V216" s="257">
        <v>0</v>
      </c>
      <c r="W216" s="257">
        <v>0</v>
      </c>
      <c r="X216" s="257">
        <v>0</v>
      </c>
      <c r="Y216" s="15">
        <v>0</v>
      </c>
      <c r="Z216" s="12">
        <f t="shared" si="21"/>
        <v>0</v>
      </c>
      <c r="AA216" s="259">
        <v>0</v>
      </c>
      <c r="AB216" s="257">
        <v>0</v>
      </c>
      <c r="AC216" s="257">
        <v>0</v>
      </c>
      <c r="AD216" s="78">
        <v>0</v>
      </c>
      <c r="AE216" s="16">
        <v>0</v>
      </c>
      <c r="AF216" s="257">
        <v>0</v>
      </c>
      <c r="AG216" s="257">
        <v>0</v>
      </c>
      <c r="AH216" s="252">
        <v>0</v>
      </c>
      <c r="AI216" s="17">
        <f t="shared" si="23"/>
        <v>0</v>
      </c>
      <c r="AJ216" s="12">
        <f t="shared" si="22"/>
        <v>1</v>
      </c>
      <c r="AK216" s="221">
        <v>1</v>
      </c>
      <c r="AL216" s="220">
        <v>0</v>
      </c>
      <c r="AM216" s="78">
        <v>0</v>
      </c>
      <c r="AN216" s="14">
        <v>0</v>
      </c>
      <c r="AO216" s="15">
        <v>0</v>
      </c>
    </row>
    <row r="217" spans="1:41" ht="30">
      <c r="A217" s="18">
        <v>520403</v>
      </c>
      <c r="B217" s="219">
        <v>207</v>
      </c>
      <c r="C217" s="19" t="s">
        <v>253</v>
      </c>
      <c r="D217" s="12">
        <f t="shared" si="19"/>
        <v>104</v>
      </c>
      <c r="E217" s="259">
        <v>0</v>
      </c>
      <c r="F217" s="257">
        <v>0</v>
      </c>
      <c r="G217" s="257">
        <v>0</v>
      </c>
      <c r="H217" s="257">
        <v>0</v>
      </c>
      <c r="I217" s="257">
        <v>0</v>
      </c>
      <c r="J217" s="257">
        <v>0</v>
      </c>
      <c r="K217" s="257">
        <v>0</v>
      </c>
      <c r="L217" s="15">
        <v>104</v>
      </c>
      <c r="M217" s="215">
        <f t="shared" si="20"/>
        <v>56</v>
      </c>
      <c r="N217" s="257">
        <v>0</v>
      </c>
      <c r="O217" s="257">
        <v>0</v>
      </c>
      <c r="P217" s="257">
        <v>0</v>
      </c>
      <c r="Q217" s="257">
        <v>0</v>
      </c>
      <c r="R217" s="257">
        <v>0</v>
      </c>
      <c r="S217" s="257">
        <v>0</v>
      </c>
      <c r="T217" s="257">
        <v>0</v>
      </c>
      <c r="U217" s="257">
        <v>0</v>
      </c>
      <c r="V217" s="257">
        <v>0</v>
      </c>
      <c r="W217" s="257">
        <v>0</v>
      </c>
      <c r="X217" s="257">
        <v>0</v>
      </c>
      <c r="Y217" s="15">
        <v>56</v>
      </c>
      <c r="Z217" s="12">
        <f t="shared" si="21"/>
        <v>2</v>
      </c>
      <c r="AA217" s="259">
        <v>0</v>
      </c>
      <c r="AB217" s="257">
        <v>2</v>
      </c>
      <c r="AC217" s="257">
        <v>0</v>
      </c>
      <c r="AD217" s="78">
        <v>0</v>
      </c>
      <c r="AE217" s="16">
        <v>0</v>
      </c>
      <c r="AF217" s="257">
        <v>0</v>
      </c>
      <c r="AG217" s="257">
        <v>0</v>
      </c>
      <c r="AH217" s="252">
        <v>0</v>
      </c>
      <c r="AI217" s="17">
        <f t="shared" si="23"/>
        <v>0</v>
      </c>
      <c r="AJ217" s="12">
        <f t="shared" si="22"/>
        <v>0</v>
      </c>
      <c r="AK217" s="221">
        <v>0</v>
      </c>
      <c r="AL217" s="220">
        <v>0</v>
      </c>
      <c r="AM217" s="78">
        <v>0</v>
      </c>
      <c r="AN217" s="14">
        <v>0</v>
      </c>
      <c r="AO217" s="15">
        <v>0</v>
      </c>
    </row>
    <row r="218" spans="1:41" ht="30">
      <c r="A218" s="18">
        <v>520250</v>
      </c>
      <c r="B218" s="219">
        <v>208</v>
      </c>
      <c r="C218" s="19" t="s">
        <v>254</v>
      </c>
      <c r="D218" s="12">
        <f t="shared" si="19"/>
        <v>88</v>
      </c>
      <c r="E218" s="259">
        <v>0</v>
      </c>
      <c r="F218" s="257">
        <v>0</v>
      </c>
      <c r="G218" s="257">
        <v>0</v>
      </c>
      <c r="H218" s="257">
        <v>0</v>
      </c>
      <c r="I218" s="257">
        <v>0</v>
      </c>
      <c r="J218" s="257">
        <v>0</v>
      </c>
      <c r="K218" s="257">
        <v>0</v>
      </c>
      <c r="L218" s="15">
        <v>88</v>
      </c>
      <c r="M218" s="215">
        <f t="shared" si="20"/>
        <v>35</v>
      </c>
      <c r="N218" s="257">
        <v>0</v>
      </c>
      <c r="O218" s="257">
        <v>0</v>
      </c>
      <c r="P218" s="257">
        <v>0</v>
      </c>
      <c r="Q218" s="257">
        <v>0</v>
      </c>
      <c r="R218" s="257">
        <v>0</v>
      </c>
      <c r="S218" s="257">
        <v>0</v>
      </c>
      <c r="T218" s="257">
        <v>0</v>
      </c>
      <c r="U218" s="257">
        <v>0</v>
      </c>
      <c r="V218" s="257">
        <v>0</v>
      </c>
      <c r="W218" s="257">
        <v>0</v>
      </c>
      <c r="X218" s="257">
        <v>0</v>
      </c>
      <c r="Y218" s="15">
        <v>35</v>
      </c>
      <c r="Z218" s="12">
        <f t="shared" si="21"/>
        <v>1</v>
      </c>
      <c r="AA218" s="259">
        <v>0</v>
      </c>
      <c r="AB218" s="257">
        <v>1</v>
      </c>
      <c r="AC218" s="257">
        <v>0</v>
      </c>
      <c r="AD218" s="78">
        <v>0</v>
      </c>
      <c r="AE218" s="16">
        <v>0</v>
      </c>
      <c r="AF218" s="257">
        <v>0</v>
      </c>
      <c r="AG218" s="257">
        <v>0</v>
      </c>
      <c r="AH218" s="252">
        <v>0</v>
      </c>
      <c r="AI218" s="17">
        <f t="shared" si="23"/>
        <v>0</v>
      </c>
      <c r="AJ218" s="12">
        <f t="shared" si="22"/>
        <v>0</v>
      </c>
      <c r="AK218" s="221">
        <v>0</v>
      </c>
      <c r="AL218" s="220">
        <v>0</v>
      </c>
      <c r="AM218" s="78">
        <v>0</v>
      </c>
      <c r="AN218" s="14">
        <v>0</v>
      </c>
      <c r="AO218" s="15">
        <v>0</v>
      </c>
    </row>
    <row r="219" spans="1:41" ht="30">
      <c r="A219" s="18">
        <v>520130</v>
      </c>
      <c r="B219" s="219">
        <v>209</v>
      </c>
      <c r="C219" s="19" t="s">
        <v>255</v>
      </c>
      <c r="D219" s="12">
        <f t="shared" si="19"/>
        <v>0</v>
      </c>
      <c r="E219" s="259">
        <v>0</v>
      </c>
      <c r="F219" s="257">
        <v>0</v>
      </c>
      <c r="G219" s="257">
        <v>0</v>
      </c>
      <c r="H219" s="257">
        <v>0</v>
      </c>
      <c r="I219" s="257">
        <v>0</v>
      </c>
      <c r="J219" s="257">
        <v>0</v>
      </c>
      <c r="K219" s="257">
        <v>0</v>
      </c>
      <c r="L219" s="15">
        <v>0</v>
      </c>
      <c r="M219" s="215">
        <f t="shared" si="20"/>
        <v>0</v>
      </c>
      <c r="N219" s="257">
        <v>0</v>
      </c>
      <c r="O219" s="257">
        <v>0</v>
      </c>
      <c r="P219" s="257">
        <v>0</v>
      </c>
      <c r="Q219" s="257">
        <v>0</v>
      </c>
      <c r="R219" s="257">
        <v>0</v>
      </c>
      <c r="S219" s="257">
        <v>0</v>
      </c>
      <c r="T219" s="257">
        <v>0</v>
      </c>
      <c r="U219" s="257">
        <v>0</v>
      </c>
      <c r="V219" s="257">
        <v>0</v>
      </c>
      <c r="W219" s="257">
        <v>0</v>
      </c>
      <c r="X219" s="257">
        <v>0</v>
      </c>
      <c r="Y219" s="15">
        <v>0</v>
      </c>
      <c r="Z219" s="12">
        <f t="shared" si="21"/>
        <v>0</v>
      </c>
      <c r="AA219" s="259">
        <v>0</v>
      </c>
      <c r="AB219" s="257">
        <v>0</v>
      </c>
      <c r="AC219" s="257">
        <v>0</v>
      </c>
      <c r="AD219" s="78">
        <v>0</v>
      </c>
      <c r="AE219" s="16">
        <v>0</v>
      </c>
      <c r="AF219" s="257">
        <v>0</v>
      </c>
      <c r="AG219" s="257">
        <v>0</v>
      </c>
      <c r="AH219" s="252">
        <v>0</v>
      </c>
      <c r="AI219" s="17">
        <f t="shared" si="23"/>
        <v>0</v>
      </c>
      <c r="AJ219" s="12">
        <f t="shared" si="22"/>
        <v>0</v>
      </c>
      <c r="AK219" s="221">
        <v>0</v>
      </c>
      <c r="AL219" s="220">
        <v>0</v>
      </c>
      <c r="AM219" s="78">
        <v>0</v>
      </c>
      <c r="AN219" s="14">
        <v>0</v>
      </c>
      <c r="AO219" s="15">
        <v>0</v>
      </c>
    </row>
    <row r="220" spans="1:41" ht="30">
      <c r="A220" s="18">
        <v>520245</v>
      </c>
      <c r="B220" s="219">
        <v>210</v>
      </c>
      <c r="C220" s="19" t="s">
        <v>256</v>
      </c>
      <c r="D220" s="12">
        <f t="shared" si="19"/>
        <v>0</v>
      </c>
      <c r="E220" s="259">
        <v>0</v>
      </c>
      <c r="F220" s="257">
        <v>0</v>
      </c>
      <c r="G220" s="257">
        <v>0</v>
      </c>
      <c r="H220" s="257">
        <v>0</v>
      </c>
      <c r="I220" s="257">
        <v>0</v>
      </c>
      <c r="J220" s="257">
        <v>0</v>
      </c>
      <c r="K220" s="257">
        <v>0</v>
      </c>
      <c r="L220" s="15">
        <v>0</v>
      </c>
      <c r="M220" s="215">
        <f t="shared" si="20"/>
        <v>1</v>
      </c>
      <c r="N220" s="257">
        <v>0</v>
      </c>
      <c r="O220" s="257">
        <v>0</v>
      </c>
      <c r="P220" s="257">
        <v>0</v>
      </c>
      <c r="Q220" s="257">
        <v>0</v>
      </c>
      <c r="R220" s="257">
        <v>0</v>
      </c>
      <c r="S220" s="257">
        <v>0</v>
      </c>
      <c r="T220" s="257">
        <v>0</v>
      </c>
      <c r="U220" s="257">
        <v>0</v>
      </c>
      <c r="V220" s="257">
        <v>0</v>
      </c>
      <c r="W220" s="257">
        <v>0</v>
      </c>
      <c r="X220" s="257">
        <v>1</v>
      </c>
      <c r="Y220" s="15">
        <v>0</v>
      </c>
      <c r="Z220" s="12">
        <f t="shared" si="21"/>
        <v>0</v>
      </c>
      <c r="AA220" s="259">
        <v>0</v>
      </c>
      <c r="AB220" s="257">
        <v>0</v>
      </c>
      <c r="AC220" s="257">
        <v>0</v>
      </c>
      <c r="AD220" s="78">
        <v>0</v>
      </c>
      <c r="AE220" s="16">
        <v>0</v>
      </c>
      <c r="AF220" s="257">
        <v>0</v>
      </c>
      <c r="AG220" s="257">
        <v>0</v>
      </c>
      <c r="AH220" s="252">
        <v>0</v>
      </c>
      <c r="AI220" s="17">
        <f t="shared" si="23"/>
        <v>0</v>
      </c>
      <c r="AJ220" s="12">
        <f t="shared" si="22"/>
        <v>0</v>
      </c>
      <c r="AK220" s="221">
        <v>0</v>
      </c>
      <c r="AL220" s="220">
        <v>0</v>
      </c>
      <c r="AM220" s="78">
        <v>0</v>
      </c>
      <c r="AN220" s="14">
        <v>0</v>
      </c>
      <c r="AO220" s="15">
        <v>0</v>
      </c>
    </row>
    <row r="221" spans="1:41" ht="18.75">
      <c r="A221" s="18">
        <v>520339</v>
      </c>
      <c r="B221" s="219">
        <v>211</v>
      </c>
      <c r="C221" s="19" t="s">
        <v>257</v>
      </c>
      <c r="D221" s="12">
        <f t="shared" si="19"/>
        <v>0</v>
      </c>
      <c r="E221" s="259">
        <v>0</v>
      </c>
      <c r="F221" s="257">
        <v>0</v>
      </c>
      <c r="G221" s="257">
        <v>0</v>
      </c>
      <c r="H221" s="257">
        <v>0</v>
      </c>
      <c r="I221" s="257">
        <v>0</v>
      </c>
      <c r="J221" s="257">
        <v>0</v>
      </c>
      <c r="K221" s="257">
        <v>0</v>
      </c>
      <c r="L221" s="15">
        <v>0</v>
      </c>
      <c r="M221" s="215">
        <f t="shared" si="20"/>
        <v>0</v>
      </c>
      <c r="N221" s="257">
        <v>0</v>
      </c>
      <c r="O221" s="257">
        <v>0</v>
      </c>
      <c r="P221" s="257">
        <v>0</v>
      </c>
      <c r="Q221" s="257">
        <v>0</v>
      </c>
      <c r="R221" s="257">
        <v>0</v>
      </c>
      <c r="S221" s="257">
        <v>0</v>
      </c>
      <c r="T221" s="257">
        <v>0</v>
      </c>
      <c r="U221" s="257">
        <v>0</v>
      </c>
      <c r="V221" s="257">
        <v>0</v>
      </c>
      <c r="W221" s="257">
        <v>0</v>
      </c>
      <c r="X221" s="257">
        <v>0</v>
      </c>
      <c r="Y221" s="15">
        <v>0</v>
      </c>
      <c r="Z221" s="12">
        <f t="shared" si="21"/>
        <v>0</v>
      </c>
      <c r="AA221" s="259">
        <v>0</v>
      </c>
      <c r="AB221" s="257">
        <v>0</v>
      </c>
      <c r="AC221" s="257">
        <v>0</v>
      </c>
      <c r="AD221" s="78">
        <v>0</v>
      </c>
      <c r="AE221" s="16">
        <v>0</v>
      </c>
      <c r="AF221" s="257">
        <v>0</v>
      </c>
      <c r="AG221" s="257">
        <v>0</v>
      </c>
      <c r="AH221" s="252">
        <v>5</v>
      </c>
      <c r="AI221" s="17">
        <f t="shared" si="23"/>
        <v>5</v>
      </c>
      <c r="AJ221" s="12">
        <f t="shared" si="22"/>
        <v>0</v>
      </c>
      <c r="AK221" s="221">
        <v>0</v>
      </c>
      <c r="AL221" s="220">
        <v>0</v>
      </c>
      <c r="AM221" s="78">
        <v>0</v>
      </c>
      <c r="AN221" s="14">
        <v>0</v>
      </c>
      <c r="AO221" s="15">
        <v>0</v>
      </c>
    </row>
    <row r="222" spans="1:41" ht="18.75">
      <c r="A222" s="18">
        <v>520336</v>
      </c>
      <c r="B222" s="219">
        <v>212</v>
      </c>
      <c r="C222" s="19" t="s">
        <v>258</v>
      </c>
      <c r="D222" s="12">
        <f t="shared" si="19"/>
        <v>0</v>
      </c>
      <c r="E222" s="259">
        <v>0</v>
      </c>
      <c r="F222" s="257">
        <v>0</v>
      </c>
      <c r="G222" s="257">
        <v>0</v>
      </c>
      <c r="H222" s="257">
        <v>0</v>
      </c>
      <c r="I222" s="257">
        <v>0</v>
      </c>
      <c r="J222" s="257">
        <v>0</v>
      </c>
      <c r="K222" s="257">
        <v>0</v>
      </c>
      <c r="L222" s="15">
        <v>0</v>
      </c>
      <c r="M222" s="215">
        <f t="shared" si="20"/>
        <v>0</v>
      </c>
      <c r="N222" s="257">
        <v>0</v>
      </c>
      <c r="O222" s="257">
        <v>0</v>
      </c>
      <c r="P222" s="257">
        <v>0</v>
      </c>
      <c r="Q222" s="257">
        <v>0</v>
      </c>
      <c r="R222" s="257">
        <v>0</v>
      </c>
      <c r="S222" s="257">
        <v>0</v>
      </c>
      <c r="T222" s="257">
        <v>0</v>
      </c>
      <c r="U222" s="257">
        <v>0</v>
      </c>
      <c r="V222" s="257">
        <v>0</v>
      </c>
      <c r="W222" s="257">
        <v>0</v>
      </c>
      <c r="X222" s="257">
        <v>0</v>
      </c>
      <c r="Y222" s="15">
        <v>0</v>
      </c>
      <c r="Z222" s="12">
        <f t="shared" si="21"/>
        <v>0</v>
      </c>
      <c r="AA222" s="259">
        <v>0</v>
      </c>
      <c r="AB222" s="257">
        <v>0</v>
      </c>
      <c r="AC222" s="257">
        <v>0</v>
      </c>
      <c r="AD222" s="78">
        <v>0</v>
      </c>
      <c r="AE222" s="16">
        <v>0</v>
      </c>
      <c r="AF222" s="257">
        <v>0</v>
      </c>
      <c r="AG222" s="257">
        <v>0</v>
      </c>
      <c r="AH222" s="252">
        <v>46</v>
      </c>
      <c r="AI222" s="17">
        <f t="shared" si="23"/>
        <v>46</v>
      </c>
      <c r="AJ222" s="12">
        <f t="shared" si="22"/>
        <v>5</v>
      </c>
      <c r="AK222" s="221">
        <v>5</v>
      </c>
      <c r="AL222" s="220">
        <v>0</v>
      </c>
      <c r="AM222" s="78">
        <v>0</v>
      </c>
      <c r="AN222" s="14">
        <v>0</v>
      </c>
      <c r="AO222" s="15">
        <v>0</v>
      </c>
    </row>
    <row r="223" spans="1:41" ht="18.75">
      <c r="A223" s="32">
        <v>520338</v>
      </c>
      <c r="B223" s="219">
        <v>213</v>
      </c>
      <c r="C223" s="19" t="s">
        <v>259</v>
      </c>
      <c r="D223" s="12">
        <f t="shared" si="19"/>
        <v>0</v>
      </c>
      <c r="E223" s="259">
        <v>0</v>
      </c>
      <c r="F223" s="257">
        <v>0</v>
      </c>
      <c r="G223" s="257">
        <v>0</v>
      </c>
      <c r="H223" s="257">
        <v>0</v>
      </c>
      <c r="I223" s="257">
        <v>0</v>
      </c>
      <c r="J223" s="257">
        <v>0</v>
      </c>
      <c r="K223" s="257">
        <v>0</v>
      </c>
      <c r="L223" s="15">
        <v>0</v>
      </c>
      <c r="M223" s="215">
        <f t="shared" si="20"/>
        <v>0</v>
      </c>
      <c r="N223" s="257">
        <v>0</v>
      </c>
      <c r="O223" s="257">
        <v>0</v>
      </c>
      <c r="P223" s="257">
        <v>0</v>
      </c>
      <c r="Q223" s="257">
        <v>0</v>
      </c>
      <c r="R223" s="257">
        <v>0</v>
      </c>
      <c r="S223" s="257">
        <v>0</v>
      </c>
      <c r="T223" s="257">
        <v>0</v>
      </c>
      <c r="U223" s="257">
        <v>0</v>
      </c>
      <c r="V223" s="257">
        <v>0</v>
      </c>
      <c r="W223" s="257">
        <v>0</v>
      </c>
      <c r="X223" s="257">
        <v>0</v>
      </c>
      <c r="Y223" s="15">
        <v>0</v>
      </c>
      <c r="Z223" s="12">
        <f t="shared" si="21"/>
        <v>0</v>
      </c>
      <c r="AA223" s="259">
        <v>0</v>
      </c>
      <c r="AB223" s="257">
        <v>0</v>
      </c>
      <c r="AC223" s="257">
        <v>0</v>
      </c>
      <c r="AD223" s="78">
        <v>0</v>
      </c>
      <c r="AE223" s="16">
        <v>0</v>
      </c>
      <c r="AF223" s="257">
        <v>0</v>
      </c>
      <c r="AG223" s="257">
        <v>0</v>
      </c>
      <c r="AH223" s="252">
        <v>4</v>
      </c>
      <c r="AI223" s="17">
        <f t="shared" si="23"/>
        <v>4</v>
      </c>
      <c r="AJ223" s="12">
        <f t="shared" si="22"/>
        <v>0</v>
      </c>
      <c r="AK223" s="221">
        <v>0</v>
      </c>
      <c r="AL223" s="220">
        <v>0</v>
      </c>
      <c r="AM223" s="78">
        <v>0</v>
      </c>
      <c r="AN223" s="14">
        <v>0</v>
      </c>
      <c r="AO223" s="15">
        <v>0</v>
      </c>
    </row>
    <row r="224" spans="1:41" ht="18.75">
      <c r="A224" s="32">
        <v>520415</v>
      </c>
      <c r="B224" s="219">
        <v>214</v>
      </c>
      <c r="C224" s="19" t="s">
        <v>260</v>
      </c>
      <c r="D224" s="12">
        <f t="shared" si="19"/>
        <v>0</v>
      </c>
      <c r="E224" s="259">
        <v>0</v>
      </c>
      <c r="F224" s="257">
        <v>0</v>
      </c>
      <c r="G224" s="257">
        <v>0</v>
      </c>
      <c r="H224" s="257">
        <v>0</v>
      </c>
      <c r="I224" s="257">
        <v>0</v>
      </c>
      <c r="J224" s="257">
        <v>0</v>
      </c>
      <c r="K224" s="257">
        <v>0</v>
      </c>
      <c r="L224" s="15">
        <v>0</v>
      </c>
      <c r="M224" s="215">
        <f t="shared" si="20"/>
        <v>0</v>
      </c>
      <c r="N224" s="257">
        <v>0</v>
      </c>
      <c r="O224" s="257">
        <v>0</v>
      </c>
      <c r="P224" s="257">
        <v>0</v>
      </c>
      <c r="Q224" s="257">
        <v>0</v>
      </c>
      <c r="R224" s="257">
        <v>0</v>
      </c>
      <c r="S224" s="257">
        <v>0</v>
      </c>
      <c r="T224" s="257">
        <v>0</v>
      </c>
      <c r="U224" s="257">
        <v>0</v>
      </c>
      <c r="V224" s="257">
        <v>0</v>
      </c>
      <c r="W224" s="257">
        <v>0</v>
      </c>
      <c r="X224" s="257">
        <v>0</v>
      </c>
      <c r="Y224" s="15">
        <v>0</v>
      </c>
      <c r="Z224" s="12">
        <f t="shared" si="21"/>
        <v>0</v>
      </c>
      <c r="AA224" s="259">
        <v>0</v>
      </c>
      <c r="AB224" s="257">
        <v>0</v>
      </c>
      <c r="AC224" s="257">
        <v>0</v>
      </c>
      <c r="AD224" s="78">
        <v>0</v>
      </c>
      <c r="AE224" s="16">
        <v>0</v>
      </c>
      <c r="AF224" s="257">
        <v>0</v>
      </c>
      <c r="AG224" s="257">
        <v>0</v>
      </c>
      <c r="AH224" s="252">
        <v>2</v>
      </c>
      <c r="AI224" s="17">
        <f t="shared" si="23"/>
        <v>2</v>
      </c>
      <c r="AJ224" s="12">
        <f t="shared" si="22"/>
        <v>0</v>
      </c>
      <c r="AK224" s="221">
        <v>0</v>
      </c>
      <c r="AL224" s="220">
        <v>0</v>
      </c>
      <c r="AM224" s="78">
        <v>0</v>
      </c>
      <c r="AN224" s="14">
        <v>0</v>
      </c>
      <c r="AO224" s="15">
        <v>0</v>
      </c>
    </row>
    <row r="225" spans="1:41" ht="18.75">
      <c r="A225" s="32">
        <v>520400</v>
      </c>
      <c r="B225" s="219">
        <v>215</v>
      </c>
      <c r="C225" s="19" t="s">
        <v>261</v>
      </c>
      <c r="D225" s="12">
        <f t="shared" si="19"/>
        <v>0</v>
      </c>
      <c r="E225" s="259">
        <v>0</v>
      </c>
      <c r="F225" s="257">
        <v>0</v>
      </c>
      <c r="G225" s="257">
        <v>0</v>
      </c>
      <c r="H225" s="257">
        <v>0</v>
      </c>
      <c r="I225" s="257">
        <v>0</v>
      </c>
      <c r="J225" s="257">
        <v>0</v>
      </c>
      <c r="K225" s="257">
        <v>0</v>
      </c>
      <c r="L225" s="15">
        <v>0</v>
      </c>
      <c r="M225" s="215">
        <f t="shared" si="20"/>
        <v>0</v>
      </c>
      <c r="N225" s="257">
        <v>0</v>
      </c>
      <c r="O225" s="257">
        <v>0</v>
      </c>
      <c r="P225" s="257">
        <v>0</v>
      </c>
      <c r="Q225" s="257">
        <v>0</v>
      </c>
      <c r="R225" s="257">
        <v>0</v>
      </c>
      <c r="S225" s="257">
        <v>0</v>
      </c>
      <c r="T225" s="257">
        <v>0</v>
      </c>
      <c r="U225" s="257">
        <v>0</v>
      </c>
      <c r="V225" s="257">
        <v>0</v>
      </c>
      <c r="W225" s="257">
        <v>0</v>
      </c>
      <c r="X225" s="257">
        <v>0</v>
      </c>
      <c r="Y225" s="15">
        <v>0</v>
      </c>
      <c r="Z225" s="12">
        <f t="shared" si="21"/>
        <v>0</v>
      </c>
      <c r="AA225" s="259">
        <v>0</v>
      </c>
      <c r="AB225" s="257">
        <v>0</v>
      </c>
      <c r="AC225" s="257">
        <v>0</v>
      </c>
      <c r="AD225" s="78">
        <v>0</v>
      </c>
      <c r="AE225" s="16">
        <v>0</v>
      </c>
      <c r="AF225" s="257">
        <v>0</v>
      </c>
      <c r="AG225" s="257">
        <v>0</v>
      </c>
      <c r="AH225" s="252">
        <v>0</v>
      </c>
      <c r="AI225" s="17">
        <f t="shared" si="23"/>
        <v>0</v>
      </c>
      <c r="AJ225" s="12">
        <f t="shared" si="22"/>
        <v>0</v>
      </c>
      <c r="AK225" s="221">
        <v>0</v>
      </c>
      <c r="AL225" s="220">
        <v>0</v>
      </c>
      <c r="AM225" s="78">
        <v>0</v>
      </c>
      <c r="AN225" s="14">
        <v>0</v>
      </c>
      <c r="AO225" s="15">
        <v>0</v>
      </c>
    </row>
    <row r="226" spans="1:41" ht="18.75">
      <c r="A226" s="32">
        <v>520419</v>
      </c>
      <c r="B226" s="219">
        <v>216</v>
      </c>
      <c r="C226" s="19" t="s">
        <v>262</v>
      </c>
      <c r="D226" s="12">
        <f t="shared" si="19"/>
        <v>0</v>
      </c>
      <c r="E226" s="259">
        <v>0</v>
      </c>
      <c r="F226" s="257">
        <v>0</v>
      </c>
      <c r="G226" s="257">
        <v>0</v>
      </c>
      <c r="H226" s="257">
        <v>0</v>
      </c>
      <c r="I226" s="257">
        <v>0</v>
      </c>
      <c r="J226" s="257">
        <v>0</v>
      </c>
      <c r="K226" s="257">
        <v>0</v>
      </c>
      <c r="L226" s="15">
        <v>0</v>
      </c>
      <c r="M226" s="215">
        <f t="shared" si="20"/>
        <v>0</v>
      </c>
      <c r="N226" s="257">
        <v>0</v>
      </c>
      <c r="O226" s="257">
        <v>0</v>
      </c>
      <c r="P226" s="257">
        <v>0</v>
      </c>
      <c r="Q226" s="257">
        <v>0</v>
      </c>
      <c r="R226" s="257">
        <v>0</v>
      </c>
      <c r="S226" s="257">
        <v>0</v>
      </c>
      <c r="T226" s="257">
        <v>0</v>
      </c>
      <c r="U226" s="257">
        <v>0</v>
      </c>
      <c r="V226" s="257">
        <v>0</v>
      </c>
      <c r="W226" s="257">
        <v>0</v>
      </c>
      <c r="X226" s="257">
        <v>0</v>
      </c>
      <c r="Y226" s="15">
        <v>0</v>
      </c>
      <c r="Z226" s="12">
        <f t="shared" si="21"/>
        <v>0</v>
      </c>
      <c r="AA226" s="259">
        <v>0</v>
      </c>
      <c r="AB226" s="257">
        <v>0</v>
      </c>
      <c r="AC226" s="257">
        <v>0</v>
      </c>
      <c r="AD226" s="78">
        <v>0</v>
      </c>
      <c r="AE226" s="16">
        <v>0</v>
      </c>
      <c r="AF226" s="257">
        <v>0</v>
      </c>
      <c r="AG226" s="257">
        <v>0</v>
      </c>
      <c r="AH226" s="252">
        <v>0</v>
      </c>
      <c r="AI226" s="17">
        <f t="shared" si="23"/>
        <v>0</v>
      </c>
      <c r="AJ226" s="12">
        <f t="shared" si="22"/>
        <v>0</v>
      </c>
      <c r="AK226" s="221">
        <v>0</v>
      </c>
      <c r="AL226" s="220">
        <v>0</v>
      </c>
      <c r="AM226" s="78">
        <v>0</v>
      </c>
      <c r="AN226" s="14">
        <v>0</v>
      </c>
      <c r="AO226" s="15">
        <v>0</v>
      </c>
    </row>
    <row r="227" spans="1:41" ht="18.75">
      <c r="A227" s="32">
        <v>520412</v>
      </c>
      <c r="B227" s="219">
        <v>217</v>
      </c>
      <c r="C227" s="19" t="s">
        <v>263</v>
      </c>
      <c r="D227" s="12">
        <f t="shared" si="19"/>
        <v>0</v>
      </c>
      <c r="E227" s="259">
        <v>0</v>
      </c>
      <c r="F227" s="257">
        <v>0</v>
      </c>
      <c r="G227" s="257">
        <v>0</v>
      </c>
      <c r="H227" s="257">
        <v>0</v>
      </c>
      <c r="I227" s="257">
        <v>0</v>
      </c>
      <c r="J227" s="257">
        <v>0</v>
      </c>
      <c r="K227" s="257">
        <v>0</v>
      </c>
      <c r="L227" s="15">
        <v>0</v>
      </c>
      <c r="M227" s="215">
        <f t="shared" si="20"/>
        <v>0</v>
      </c>
      <c r="N227" s="257">
        <v>0</v>
      </c>
      <c r="O227" s="257">
        <v>0</v>
      </c>
      <c r="P227" s="257">
        <v>0</v>
      </c>
      <c r="Q227" s="257">
        <v>0</v>
      </c>
      <c r="R227" s="257">
        <v>0</v>
      </c>
      <c r="S227" s="257">
        <v>0</v>
      </c>
      <c r="T227" s="257">
        <v>0</v>
      </c>
      <c r="U227" s="257">
        <v>0</v>
      </c>
      <c r="V227" s="257">
        <v>0</v>
      </c>
      <c r="W227" s="257">
        <v>0</v>
      </c>
      <c r="X227" s="257">
        <v>0</v>
      </c>
      <c r="Y227" s="15">
        <v>0</v>
      </c>
      <c r="Z227" s="12">
        <f t="shared" si="21"/>
        <v>0</v>
      </c>
      <c r="AA227" s="259">
        <v>0</v>
      </c>
      <c r="AB227" s="257">
        <v>0</v>
      </c>
      <c r="AC227" s="257">
        <v>0</v>
      </c>
      <c r="AD227" s="78">
        <v>0</v>
      </c>
      <c r="AE227" s="16">
        <v>0</v>
      </c>
      <c r="AF227" s="257">
        <v>0</v>
      </c>
      <c r="AG227" s="257">
        <v>0</v>
      </c>
      <c r="AH227" s="252">
        <v>0</v>
      </c>
      <c r="AI227" s="17">
        <f t="shared" si="23"/>
        <v>0</v>
      </c>
      <c r="AJ227" s="12">
        <f t="shared" si="22"/>
        <v>0</v>
      </c>
      <c r="AK227" s="221">
        <v>0</v>
      </c>
      <c r="AL227" s="220">
        <v>0</v>
      </c>
      <c r="AM227" s="78">
        <v>0</v>
      </c>
      <c r="AN227" s="14">
        <v>0</v>
      </c>
      <c r="AO227" s="15">
        <v>0</v>
      </c>
    </row>
    <row r="228" spans="1:41" ht="18.75">
      <c r="A228" s="32">
        <v>520427</v>
      </c>
      <c r="B228" s="219">
        <v>218</v>
      </c>
      <c r="C228" s="19" t="s">
        <v>264</v>
      </c>
      <c r="D228" s="12">
        <f t="shared" si="19"/>
        <v>0</v>
      </c>
      <c r="E228" s="259">
        <v>0</v>
      </c>
      <c r="F228" s="257">
        <v>0</v>
      </c>
      <c r="G228" s="257">
        <v>0</v>
      </c>
      <c r="H228" s="257">
        <v>0</v>
      </c>
      <c r="I228" s="257">
        <v>0</v>
      </c>
      <c r="J228" s="257">
        <v>0</v>
      </c>
      <c r="K228" s="257">
        <v>0</v>
      </c>
      <c r="L228" s="15">
        <v>0</v>
      </c>
      <c r="M228" s="215">
        <f t="shared" si="20"/>
        <v>0</v>
      </c>
      <c r="N228" s="257">
        <v>0</v>
      </c>
      <c r="O228" s="257">
        <v>0</v>
      </c>
      <c r="P228" s="257">
        <v>0</v>
      </c>
      <c r="Q228" s="257">
        <v>0</v>
      </c>
      <c r="R228" s="257">
        <v>0</v>
      </c>
      <c r="S228" s="257">
        <v>0</v>
      </c>
      <c r="T228" s="257">
        <v>0</v>
      </c>
      <c r="U228" s="257">
        <v>0</v>
      </c>
      <c r="V228" s="257">
        <v>0</v>
      </c>
      <c r="W228" s="257">
        <v>0</v>
      </c>
      <c r="X228" s="257">
        <v>0</v>
      </c>
      <c r="Y228" s="15">
        <v>0</v>
      </c>
      <c r="Z228" s="12">
        <f t="shared" si="21"/>
        <v>0</v>
      </c>
      <c r="AA228" s="259">
        <v>0</v>
      </c>
      <c r="AB228" s="257">
        <v>0</v>
      </c>
      <c r="AC228" s="257">
        <v>0</v>
      </c>
      <c r="AD228" s="78">
        <v>0</v>
      </c>
      <c r="AE228" s="16">
        <v>0</v>
      </c>
      <c r="AF228" s="257">
        <v>0</v>
      </c>
      <c r="AG228" s="257">
        <v>0</v>
      </c>
      <c r="AH228" s="252">
        <v>0</v>
      </c>
      <c r="AI228" s="17">
        <f t="shared" si="23"/>
        <v>0</v>
      </c>
      <c r="AJ228" s="12">
        <f t="shared" si="22"/>
        <v>0</v>
      </c>
      <c r="AK228" s="216">
        <v>0</v>
      </c>
      <c r="AL228" s="216">
        <v>0</v>
      </c>
      <c r="AM228" s="218">
        <v>0</v>
      </c>
      <c r="AN228" s="14">
        <v>0</v>
      </c>
      <c r="AO228" s="15">
        <v>0</v>
      </c>
    </row>
    <row r="229" spans="1:41" ht="18.75">
      <c r="A229" s="32">
        <v>520424</v>
      </c>
      <c r="B229" s="219">
        <v>219</v>
      </c>
      <c r="C229" s="19" t="s">
        <v>265</v>
      </c>
      <c r="D229" s="12">
        <f t="shared" si="19"/>
        <v>0</v>
      </c>
      <c r="E229" s="259">
        <v>0</v>
      </c>
      <c r="F229" s="257">
        <v>0</v>
      </c>
      <c r="G229" s="257">
        <v>0</v>
      </c>
      <c r="H229" s="257">
        <v>0</v>
      </c>
      <c r="I229" s="257">
        <v>0</v>
      </c>
      <c r="J229" s="257">
        <v>0</v>
      </c>
      <c r="K229" s="257">
        <v>0</v>
      </c>
      <c r="L229" s="15">
        <v>0</v>
      </c>
      <c r="M229" s="215">
        <f t="shared" si="20"/>
        <v>0</v>
      </c>
      <c r="N229" s="257">
        <v>0</v>
      </c>
      <c r="O229" s="257">
        <v>0</v>
      </c>
      <c r="P229" s="257">
        <v>0</v>
      </c>
      <c r="Q229" s="257">
        <v>0</v>
      </c>
      <c r="R229" s="257">
        <v>0</v>
      </c>
      <c r="S229" s="257">
        <v>0</v>
      </c>
      <c r="T229" s="257">
        <v>0</v>
      </c>
      <c r="U229" s="257">
        <v>0</v>
      </c>
      <c r="V229" s="257">
        <v>0</v>
      </c>
      <c r="W229" s="257">
        <v>0</v>
      </c>
      <c r="X229" s="257">
        <v>0</v>
      </c>
      <c r="Y229" s="15">
        <v>0</v>
      </c>
      <c r="Z229" s="12">
        <f t="shared" si="21"/>
        <v>0</v>
      </c>
      <c r="AA229" s="259">
        <v>0</v>
      </c>
      <c r="AB229" s="257">
        <v>0</v>
      </c>
      <c r="AC229" s="257">
        <v>0</v>
      </c>
      <c r="AD229" s="78">
        <v>0</v>
      </c>
      <c r="AE229" s="16">
        <v>0</v>
      </c>
      <c r="AF229" s="257">
        <v>0</v>
      </c>
      <c r="AG229" s="257">
        <v>0</v>
      </c>
      <c r="AH229" s="252">
        <v>0</v>
      </c>
      <c r="AI229" s="17">
        <f t="shared" si="23"/>
        <v>0</v>
      </c>
      <c r="AJ229" s="12">
        <f t="shared" si="22"/>
        <v>0</v>
      </c>
      <c r="AK229" s="216">
        <v>0</v>
      </c>
      <c r="AL229" s="216">
        <v>0</v>
      </c>
      <c r="AM229" s="218">
        <v>0</v>
      </c>
      <c r="AN229" s="14">
        <v>0</v>
      </c>
      <c r="AO229" s="15">
        <v>0</v>
      </c>
    </row>
    <row r="230" spans="1:41" ht="18.75">
      <c r="A230" s="32">
        <v>520417</v>
      </c>
      <c r="B230" s="219">
        <v>220</v>
      </c>
      <c r="C230" s="19" t="s">
        <v>266</v>
      </c>
      <c r="D230" s="12">
        <f t="shared" si="19"/>
        <v>0</v>
      </c>
      <c r="E230" s="259">
        <v>0</v>
      </c>
      <c r="F230" s="257">
        <v>0</v>
      </c>
      <c r="G230" s="257">
        <v>0</v>
      </c>
      <c r="H230" s="257">
        <v>0</v>
      </c>
      <c r="I230" s="257">
        <v>0</v>
      </c>
      <c r="J230" s="257">
        <v>0</v>
      </c>
      <c r="K230" s="257">
        <v>0</v>
      </c>
      <c r="L230" s="15">
        <v>0</v>
      </c>
      <c r="M230" s="215">
        <f t="shared" si="20"/>
        <v>0</v>
      </c>
      <c r="N230" s="257">
        <v>0</v>
      </c>
      <c r="O230" s="257">
        <v>0</v>
      </c>
      <c r="P230" s="257">
        <v>0</v>
      </c>
      <c r="Q230" s="257">
        <v>0</v>
      </c>
      <c r="R230" s="257">
        <v>0</v>
      </c>
      <c r="S230" s="257">
        <v>0</v>
      </c>
      <c r="T230" s="257">
        <v>0</v>
      </c>
      <c r="U230" s="257">
        <v>0</v>
      </c>
      <c r="V230" s="257">
        <v>0</v>
      </c>
      <c r="W230" s="257">
        <v>0</v>
      </c>
      <c r="X230" s="257">
        <v>0</v>
      </c>
      <c r="Y230" s="15">
        <v>0</v>
      </c>
      <c r="Z230" s="12">
        <f t="shared" si="21"/>
        <v>0</v>
      </c>
      <c r="AA230" s="252">
        <v>0</v>
      </c>
      <c r="AB230" s="252">
        <v>0</v>
      </c>
      <c r="AC230" s="252">
        <v>0</v>
      </c>
      <c r="AD230" s="255">
        <v>0</v>
      </c>
      <c r="AE230" s="16">
        <v>0</v>
      </c>
      <c r="AF230" s="257">
        <v>0</v>
      </c>
      <c r="AG230" s="257">
        <v>0</v>
      </c>
      <c r="AH230" s="252">
        <v>0</v>
      </c>
      <c r="AI230" s="17">
        <f t="shared" si="23"/>
        <v>0</v>
      </c>
      <c r="AJ230" s="12">
        <f t="shared" si="22"/>
        <v>0</v>
      </c>
      <c r="AK230" s="216">
        <v>0</v>
      </c>
      <c r="AL230" s="216">
        <v>0</v>
      </c>
      <c r="AM230" s="218">
        <v>0</v>
      </c>
      <c r="AN230" s="14">
        <v>0</v>
      </c>
      <c r="AO230" s="15">
        <v>0</v>
      </c>
    </row>
    <row r="231" spans="1:41" ht="18.75">
      <c r="A231" s="32">
        <v>520413</v>
      </c>
      <c r="B231" s="219">
        <v>221</v>
      </c>
      <c r="C231" s="19" t="s">
        <v>267</v>
      </c>
      <c r="D231" s="12">
        <f t="shared" si="19"/>
        <v>0</v>
      </c>
      <c r="E231" s="259">
        <v>0</v>
      </c>
      <c r="F231" s="257">
        <v>0</v>
      </c>
      <c r="G231" s="257">
        <v>0</v>
      </c>
      <c r="H231" s="257">
        <v>0</v>
      </c>
      <c r="I231" s="257">
        <v>0</v>
      </c>
      <c r="J231" s="257">
        <v>0</v>
      </c>
      <c r="K231" s="257">
        <v>0</v>
      </c>
      <c r="L231" s="15">
        <v>0</v>
      </c>
      <c r="M231" s="215">
        <f t="shared" si="20"/>
        <v>0</v>
      </c>
      <c r="N231" s="257">
        <v>0</v>
      </c>
      <c r="O231" s="257">
        <v>0</v>
      </c>
      <c r="P231" s="257">
        <v>0</v>
      </c>
      <c r="Q231" s="257">
        <v>0</v>
      </c>
      <c r="R231" s="257">
        <v>0</v>
      </c>
      <c r="S231" s="257">
        <v>0</v>
      </c>
      <c r="T231" s="257">
        <v>0</v>
      </c>
      <c r="U231" s="257">
        <v>0</v>
      </c>
      <c r="V231" s="257">
        <v>0</v>
      </c>
      <c r="W231" s="257">
        <v>0</v>
      </c>
      <c r="X231" s="257">
        <v>0</v>
      </c>
      <c r="Y231" s="15">
        <v>0</v>
      </c>
      <c r="Z231" s="12">
        <f t="shared" si="21"/>
        <v>0</v>
      </c>
      <c r="AA231" s="252">
        <v>0</v>
      </c>
      <c r="AB231" s="252">
        <v>0</v>
      </c>
      <c r="AC231" s="252">
        <v>0</v>
      </c>
      <c r="AD231" s="255">
        <v>0</v>
      </c>
      <c r="AE231" s="16">
        <v>0</v>
      </c>
      <c r="AF231" s="257">
        <v>0</v>
      </c>
      <c r="AG231" s="257">
        <v>0</v>
      </c>
      <c r="AH231" s="252">
        <v>0</v>
      </c>
      <c r="AI231" s="17">
        <f t="shared" si="23"/>
        <v>0</v>
      </c>
      <c r="AJ231" s="12">
        <f t="shared" si="22"/>
        <v>0</v>
      </c>
      <c r="AK231" s="216">
        <v>0</v>
      </c>
      <c r="AL231" s="216">
        <v>0</v>
      </c>
      <c r="AM231" s="218">
        <v>0</v>
      </c>
      <c r="AN231" s="14">
        <v>0</v>
      </c>
      <c r="AO231" s="15">
        <v>0</v>
      </c>
    </row>
    <row r="232" spans="1:41" ht="60">
      <c r="A232" s="32">
        <v>520422</v>
      </c>
      <c r="B232" s="219">
        <v>222</v>
      </c>
      <c r="C232" s="19" t="s">
        <v>268</v>
      </c>
      <c r="D232" s="12">
        <f t="shared" si="19"/>
        <v>0</v>
      </c>
      <c r="E232" s="259">
        <v>0</v>
      </c>
      <c r="F232" s="257">
        <v>0</v>
      </c>
      <c r="G232" s="257">
        <v>0</v>
      </c>
      <c r="H232" s="257">
        <v>0</v>
      </c>
      <c r="I232" s="257">
        <v>0</v>
      </c>
      <c r="J232" s="257">
        <v>0</v>
      </c>
      <c r="K232" s="257">
        <v>0</v>
      </c>
      <c r="L232" s="15">
        <v>0</v>
      </c>
      <c r="M232" s="215">
        <f t="shared" si="20"/>
        <v>0</v>
      </c>
      <c r="N232" s="257">
        <v>0</v>
      </c>
      <c r="O232" s="257">
        <v>0</v>
      </c>
      <c r="P232" s="257">
        <v>0</v>
      </c>
      <c r="Q232" s="257">
        <v>0</v>
      </c>
      <c r="R232" s="257">
        <v>0</v>
      </c>
      <c r="S232" s="257">
        <v>0</v>
      </c>
      <c r="T232" s="257">
        <v>0</v>
      </c>
      <c r="U232" s="257">
        <v>0</v>
      </c>
      <c r="V232" s="257">
        <v>0</v>
      </c>
      <c r="W232" s="257">
        <v>0</v>
      </c>
      <c r="X232" s="257">
        <v>0</v>
      </c>
      <c r="Y232" s="15">
        <v>0</v>
      </c>
      <c r="Z232" s="12">
        <f t="shared" si="21"/>
        <v>0</v>
      </c>
      <c r="AA232" s="252">
        <v>0</v>
      </c>
      <c r="AB232" s="252">
        <v>0</v>
      </c>
      <c r="AC232" s="252">
        <v>0</v>
      </c>
      <c r="AD232" s="255">
        <v>0</v>
      </c>
      <c r="AE232" s="16">
        <v>0</v>
      </c>
      <c r="AF232" s="257">
        <v>0</v>
      </c>
      <c r="AG232" s="257">
        <v>0</v>
      </c>
      <c r="AH232" s="252">
        <v>0</v>
      </c>
      <c r="AI232" s="17">
        <f t="shared" si="23"/>
        <v>0</v>
      </c>
      <c r="AJ232" s="12">
        <f t="shared" si="22"/>
        <v>0</v>
      </c>
      <c r="AK232" s="216">
        <v>0</v>
      </c>
      <c r="AL232" s="216">
        <v>0</v>
      </c>
      <c r="AM232" s="218">
        <v>0</v>
      </c>
      <c r="AN232" s="14">
        <v>0</v>
      </c>
      <c r="AO232" s="15">
        <v>0</v>
      </c>
    </row>
    <row r="233" spans="1:41" ht="18.75">
      <c r="A233" s="32">
        <v>520430</v>
      </c>
      <c r="B233" s="219">
        <v>223</v>
      </c>
      <c r="C233" s="34" t="s">
        <v>269</v>
      </c>
      <c r="D233" s="12">
        <f t="shared" si="19"/>
        <v>0</v>
      </c>
      <c r="E233" s="259">
        <v>0</v>
      </c>
      <c r="F233" s="257">
        <v>0</v>
      </c>
      <c r="G233" s="257">
        <v>0</v>
      </c>
      <c r="H233" s="257">
        <v>0</v>
      </c>
      <c r="I233" s="257">
        <v>0</v>
      </c>
      <c r="J233" s="257">
        <v>0</v>
      </c>
      <c r="K233" s="257">
        <v>0</v>
      </c>
      <c r="L233" s="15">
        <v>0</v>
      </c>
      <c r="M233" s="215">
        <f t="shared" si="20"/>
        <v>0</v>
      </c>
      <c r="N233" s="257">
        <v>0</v>
      </c>
      <c r="O233" s="257">
        <v>0</v>
      </c>
      <c r="P233" s="257">
        <v>0</v>
      </c>
      <c r="Q233" s="257">
        <v>0</v>
      </c>
      <c r="R233" s="257">
        <v>0</v>
      </c>
      <c r="S233" s="257">
        <v>0</v>
      </c>
      <c r="T233" s="257">
        <v>0</v>
      </c>
      <c r="U233" s="257">
        <v>0</v>
      </c>
      <c r="V233" s="257">
        <v>0</v>
      </c>
      <c r="W233" s="257">
        <v>0</v>
      </c>
      <c r="X233" s="257">
        <v>0</v>
      </c>
      <c r="Y233" s="15">
        <v>0</v>
      </c>
      <c r="Z233" s="12">
        <f t="shared" si="21"/>
        <v>0</v>
      </c>
      <c r="AA233" s="252">
        <v>0</v>
      </c>
      <c r="AB233" s="252">
        <v>0</v>
      </c>
      <c r="AC233" s="252">
        <v>0</v>
      </c>
      <c r="AD233" s="255">
        <v>0</v>
      </c>
      <c r="AE233" s="16">
        <v>3</v>
      </c>
      <c r="AF233" s="257">
        <v>3</v>
      </c>
      <c r="AG233" s="257">
        <v>0</v>
      </c>
      <c r="AH233" s="252">
        <v>0</v>
      </c>
      <c r="AI233" s="17">
        <f t="shared" si="23"/>
        <v>3</v>
      </c>
      <c r="AJ233" s="12">
        <f t="shared" si="22"/>
        <v>10</v>
      </c>
      <c r="AK233" s="216">
        <v>10</v>
      </c>
      <c r="AL233" s="216">
        <v>0</v>
      </c>
      <c r="AM233" s="218">
        <v>0</v>
      </c>
      <c r="AN233" s="14">
        <v>0</v>
      </c>
      <c r="AO233" s="15">
        <v>0</v>
      </c>
    </row>
    <row r="234" spans="1:41" ht="18.75">
      <c r="A234" s="32">
        <v>520431</v>
      </c>
      <c r="B234" s="219">
        <v>224</v>
      </c>
      <c r="C234" s="34" t="s">
        <v>270</v>
      </c>
      <c r="D234" s="12">
        <f t="shared" si="19"/>
        <v>0</v>
      </c>
      <c r="E234" s="259">
        <v>0</v>
      </c>
      <c r="F234" s="257">
        <v>0</v>
      </c>
      <c r="G234" s="257">
        <v>0</v>
      </c>
      <c r="H234" s="257">
        <v>0</v>
      </c>
      <c r="I234" s="257">
        <v>0</v>
      </c>
      <c r="J234" s="257">
        <v>0</v>
      </c>
      <c r="K234" s="257">
        <v>0</v>
      </c>
      <c r="L234" s="15">
        <v>0</v>
      </c>
      <c r="M234" s="215">
        <f t="shared" si="20"/>
        <v>2</v>
      </c>
      <c r="N234" s="257">
        <v>0</v>
      </c>
      <c r="O234" s="257">
        <v>0</v>
      </c>
      <c r="P234" s="257">
        <v>0</v>
      </c>
      <c r="Q234" s="257">
        <v>0</v>
      </c>
      <c r="R234" s="257">
        <v>0</v>
      </c>
      <c r="S234" s="257">
        <v>0</v>
      </c>
      <c r="T234" s="257">
        <v>0</v>
      </c>
      <c r="U234" s="257">
        <v>0</v>
      </c>
      <c r="V234" s="257">
        <v>0</v>
      </c>
      <c r="W234" s="257">
        <v>0</v>
      </c>
      <c r="X234" s="257">
        <v>2</v>
      </c>
      <c r="Y234" s="15">
        <v>0</v>
      </c>
      <c r="Z234" s="12">
        <f t="shared" si="21"/>
        <v>0</v>
      </c>
      <c r="AA234" s="252">
        <v>0</v>
      </c>
      <c r="AB234" s="252">
        <v>0</v>
      </c>
      <c r="AC234" s="252">
        <v>0</v>
      </c>
      <c r="AD234" s="255">
        <v>0</v>
      </c>
      <c r="AE234" s="16">
        <v>0</v>
      </c>
      <c r="AF234" s="257">
        <v>0</v>
      </c>
      <c r="AG234" s="257">
        <v>0</v>
      </c>
      <c r="AH234" s="252">
        <v>0</v>
      </c>
      <c r="AI234" s="17">
        <f t="shared" si="23"/>
        <v>0</v>
      </c>
      <c r="AJ234" s="12">
        <f t="shared" si="22"/>
        <v>0</v>
      </c>
      <c r="AK234" s="216">
        <v>0</v>
      </c>
      <c r="AL234" s="216">
        <v>0</v>
      </c>
      <c r="AM234" s="218">
        <v>0</v>
      </c>
      <c r="AN234" s="14">
        <v>0</v>
      </c>
      <c r="AO234" s="15">
        <v>0</v>
      </c>
    </row>
    <row r="235" spans="1:41" ht="18.75">
      <c r="A235" s="228">
        <v>520393</v>
      </c>
      <c r="B235" s="219">
        <v>225</v>
      </c>
      <c r="C235" s="36" t="s">
        <v>271</v>
      </c>
      <c r="D235" s="12">
        <f t="shared" si="19"/>
        <v>0</v>
      </c>
      <c r="E235" s="252">
        <v>0</v>
      </c>
      <c r="F235" s="252">
        <v>0</v>
      </c>
      <c r="G235" s="252">
        <v>0</v>
      </c>
      <c r="H235" s="252">
        <v>0</v>
      </c>
      <c r="I235" s="252">
        <v>0</v>
      </c>
      <c r="J235" s="252">
        <v>0</v>
      </c>
      <c r="K235" s="252">
        <v>0</v>
      </c>
      <c r="L235" s="253">
        <v>0</v>
      </c>
      <c r="M235" s="215">
        <f t="shared" si="20"/>
        <v>0</v>
      </c>
      <c r="N235" s="257">
        <v>0</v>
      </c>
      <c r="O235" s="257">
        <v>0</v>
      </c>
      <c r="P235" s="257">
        <v>0</v>
      </c>
      <c r="Q235" s="257">
        <v>0</v>
      </c>
      <c r="R235" s="257">
        <v>0</v>
      </c>
      <c r="S235" s="257">
        <v>0</v>
      </c>
      <c r="T235" s="257">
        <v>0</v>
      </c>
      <c r="U235" s="257">
        <v>0</v>
      </c>
      <c r="V235" s="257">
        <v>0</v>
      </c>
      <c r="W235" s="257">
        <v>0</v>
      </c>
      <c r="X235" s="257">
        <v>0</v>
      </c>
      <c r="Y235" s="15">
        <v>0</v>
      </c>
      <c r="Z235" s="12">
        <f t="shared" si="21"/>
        <v>0</v>
      </c>
      <c r="AA235" s="252">
        <v>0</v>
      </c>
      <c r="AB235" s="252">
        <v>0</v>
      </c>
      <c r="AC235" s="252">
        <v>0</v>
      </c>
      <c r="AD235" s="255">
        <v>0</v>
      </c>
      <c r="AE235" s="16">
        <v>0</v>
      </c>
      <c r="AF235" s="257">
        <v>0</v>
      </c>
      <c r="AG235" s="257">
        <v>0</v>
      </c>
      <c r="AH235" s="252">
        <v>0</v>
      </c>
      <c r="AI235" s="17">
        <f t="shared" si="23"/>
        <v>0</v>
      </c>
      <c r="AJ235" s="12">
        <f t="shared" si="22"/>
        <v>0</v>
      </c>
      <c r="AK235" s="216">
        <v>0</v>
      </c>
      <c r="AL235" s="216">
        <v>0</v>
      </c>
      <c r="AM235" s="218">
        <v>0</v>
      </c>
      <c r="AN235" s="14">
        <v>0</v>
      </c>
      <c r="AO235" s="15">
        <v>0</v>
      </c>
    </row>
    <row r="236" spans="1:41" ht="18.75">
      <c r="A236" s="32">
        <v>520406</v>
      </c>
      <c r="B236" s="219">
        <v>226</v>
      </c>
      <c r="C236" s="34" t="s">
        <v>272</v>
      </c>
      <c r="D236" s="12">
        <f t="shared" si="19"/>
        <v>155</v>
      </c>
      <c r="E236" s="252">
        <v>155</v>
      </c>
      <c r="F236" s="252">
        <v>0</v>
      </c>
      <c r="G236" s="252">
        <v>0</v>
      </c>
      <c r="H236" s="252">
        <v>0</v>
      </c>
      <c r="I236" s="252">
        <v>0</v>
      </c>
      <c r="J236" s="252">
        <v>0</v>
      </c>
      <c r="K236" s="252">
        <v>0</v>
      </c>
      <c r="L236" s="253">
        <v>0</v>
      </c>
      <c r="M236" s="215">
        <f t="shared" si="20"/>
        <v>388</v>
      </c>
      <c r="N236" s="257">
        <v>388</v>
      </c>
      <c r="O236" s="257">
        <v>0</v>
      </c>
      <c r="P236" s="257">
        <v>0</v>
      </c>
      <c r="Q236" s="257">
        <v>35</v>
      </c>
      <c r="R236" s="257">
        <v>35</v>
      </c>
      <c r="S236" s="257">
        <v>0</v>
      </c>
      <c r="T236" s="257">
        <v>0</v>
      </c>
      <c r="U236" s="257">
        <v>0</v>
      </c>
      <c r="V236" s="257">
        <v>0</v>
      </c>
      <c r="W236" s="257">
        <v>0</v>
      </c>
      <c r="X236" s="257">
        <v>0</v>
      </c>
      <c r="Y236" s="15">
        <v>0</v>
      </c>
      <c r="Z236" s="12">
        <f t="shared" si="21"/>
        <v>0</v>
      </c>
      <c r="AA236" s="252">
        <v>0</v>
      </c>
      <c r="AB236" s="252">
        <v>0</v>
      </c>
      <c r="AC236" s="252">
        <v>0</v>
      </c>
      <c r="AD236" s="255">
        <v>0</v>
      </c>
      <c r="AE236" s="16">
        <v>0</v>
      </c>
      <c r="AF236" s="257">
        <v>0</v>
      </c>
      <c r="AG236" s="257">
        <v>0</v>
      </c>
      <c r="AH236" s="252">
        <v>0</v>
      </c>
      <c r="AI236" s="17">
        <f t="shared" si="23"/>
        <v>0</v>
      </c>
      <c r="AJ236" s="12">
        <f t="shared" si="22"/>
        <v>0</v>
      </c>
      <c r="AK236" s="216">
        <v>0</v>
      </c>
      <c r="AL236" s="216">
        <v>0</v>
      </c>
      <c r="AM236" s="218">
        <v>0</v>
      </c>
      <c r="AN236" s="14">
        <v>0</v>
      </c>
      <c r="AO236" s="15">
        <v>0</v>
      </c>
    </row>
    <row r="237" spans="1:41" ht="45">
      <c r="A237" s="228">
        <v>520429</v>
      </c>
      <c r="B237" s="219">
        <v>227</v>
      </c>
      <c r="C237" s="36" t="s">
        <v>273</v>
      </c>
      <c r="D237" s="12">
        <f t="shared" si="19"/>
        <v>0</v>
      </c>
      <c r="E237" s="252">
        <v>0</v>
      </c>
      <c r="F237" s="252">
        <v>0</v>
      </c>
      <c r="G237" s="252">
        <v>0</v>
      </c>
      <c r="H237" s="252">
        <v>0</v>
      </c>
      <c r="I237" s="252">
        <v>0</v>
      </c>
      <c r="J237" s="252">
        <v>0</v>
      </c>
      <c r="K237" s="252">
        <v>0</v>
      </c>
      <c r="L237" s="253">
        <v>0</v>
      </c>
      <c r="M237" s="215">
        <f t="shared" si="20"/>
        <v>0</v>
      </c>
      <c r="N237" s="257">
        <v>0</v>
      </c>
      <c r="O237" s="257">
        <v>0</v>
      </c>
      <c r="P237" s="257">
        <v>0</v>
      </c>
      <c r="Q237" s="257">
        <v>0</v>
      </c>
      <c r="R237" s="257">
        <v>0</v>
      </c>
      <c r="S237" s="257">
        <v>0</v>
      </c>
      <c r="T237" s="257">
        <v>0</v>
      </c>
      <c r="U237" s="257">
        <v>0</v>
      </c>
      <c r="V237" s="257">
        <v>0</v>
      </c>
      <c r="W237" s="257">
        <v>0</v>
      </c>
      <c r="X237" s="257">
        <v>0</v>
      </c>
      <c r="Y237" s="15">
        <v>0</v>
      </c>
      <c r="Z237" s="12">
        <f t="shared" si="21"/>
        <v>0</v>
      </c>
      <c r="AA237" s="252">
        <v>0</v>
      </c>
      <c r="AB237" s="252">
        <v>0</v>
      </c>
      <c r="AC237" s="252">
        <v>0</v>
      </c>
      <c r="AD237" s="255">
        <v>0</v>
      </c>
      <c r="AE237" s="16">
        <v>0</v>
      </c>
      <c r="AF237" s="257">
        <v>0</v>
      </c>
      <c r="AG237" s="257">
        <v>0</v>
      </c>
      <c r="AH237" s="252">
        <v>0</v>
      </c>
      <c r="AI237" s="17">
        <f t="shared" si="23"/>
        <v>0</v>
      </c>
      <c r="AJ237" s="12">
        <f t="shared" si="22"/>
        <v>0</v>
      </c>
      <c r="AK237" s="216">
        <v>0</v>
      </c>
      <c r="AL237" s="216">
        <v>0</v>
      </c>
      <c r="AM237" s="218">
        <v>0</v>
      </c>
      <c r="AN237" s="14">
        <v>0</v>
      </c>
      <c r="AO237" s="15">
        <v>0</v>
      </c>
    </row>
    <row r="238" spans="1:41" ht="18.75">
      <c r="A238" s="228">
        <v>520432</v>
      </c>
      <c r="B238" s="219">
        <v>228</v>
      </c>
      <c r="C238" s="36" t="s">
        <v>274</v>
      </c>
      <c r="D238" s="12">
        <f t="shared" si="19"/>
        <v>0</v>
      </c>
      <c r="E238" s="252">
        <v>0</v>
      </c>
      <c r="F238" s="252">
        <v>0</v>
      </c>
      <c r="G238" s="252">
        <v>0</v>
      </c>
      <c r="H238" s="252">
        <v>0</v>
      </c>
      <c r="I238" s="252">
        <v>0</v>
      </c>
      <c r="J238" s="252">
        <v>0</v>
      </c>
      <c r="K238" s="252">
        <v>0</v>
      </c>
      <c r="L238" s="253">
        <v>0</v>
      </c>
      <c r="M238" s="215">
        <f t="shared" si="20"/>
        <v>0</v>
      </c>
      <c r="N238" s="257">
        <v>0</v>
      </c>
      <c r="O238" s="257">
        <v>0</v>
      </c>
      <c r="P238" s="257">
        <v>0</v>
      </c>
      <c r="Q238" s="257">
        <v>0</v>
      </c>
      <c r="R238" s="257">
        <v>0</v>
      </c>
      <c r="S238" s="257">
        <v>0</v>
      </c>
      <c r="T238" s="257">
        <v>0</v>
      </c>
      <c r="U238" s="257">
        <v>0</v>
      </c>
      <c r="V238" s="257">
        <v>0</v>
      </c>
      <c r="W238" s="257">
        <v>0</v>
      </c>
      <c r="X238" s="257">
        <v>0</v>
      </c>
      <c r="Y238" s="15">
        <v>0</v>
      </c>
      <c r="Z238" s="12">
        <f t="shared" si="21"/>
        <v>0</v>
      </c>
      <c r="AA238" s="252">
        <v>0</v>
      </c>
      <c r="AB238" s="252">
        <v>0</v>
      </c>
      <c r="AC238" s="252">
        <v>0</v>
      </c>
      <c r="AD238" s="255">
        <v>0</v>
      </c>
      <c r="AE238" s="16">
        <v>0</v>
      </c>
      <c r="AF238" s="257">
        <v>0</v>
      </c>
      <c r="AG238" s="257">
        <v>0</v>
      </c>
      <c r="AH238" s="252">
        <v>0</v>
      </c>
      <c r="AI238" s="17">
        <f t="shared" si="23"/>
        <v>0</v>
      </c>
      <c r="AJ238" s="12">
        <f t="shared" si="22"/>
        <v>0</v>
      </c>
      <c r="AK238" s="216">
        <v>0</v>
      </c>
      <c r="AL238" s="216">
        <v>0</v>
      </c>
      <c r="AM238" s="218">
        <v>0</v>
      </c>
      <c r="AN238" s="14">
        <v>0</v>
      </c>
      <c r="AO238" s="15">
        <v>0</v>
      </c>
    </row>
    <row r="239" spans="1:41" ht="18.75">
      <c r="A239" s="228">
        <v>520433</v>
      </c>
      <c r="B239" s="219">
        <v>229</v>
      </c>
      <c r="C239" s="36" t="s">
        <v>275</v>
      </c>
      <c r="D239" s="12">
        <f t="shared" si="19"/>
        <v>0</v>
      </c>
      <c r="E239" s="252">
        <v>0</v>
      </c>
      <c r="F239" s="252">
        <v>0</v>
      </c>
      <c r="G239" s="252">
        <v>0</v>
      </c>
      <c r="H239" s="252">
        <v>0</v>
      </c>
      <c r="I239" s="252">
        <v>0</v>
      </c>
      <c r="J239" s="252">
        <v>0</v>
      </c>
      <c r="K239" s="252">
        <v>0</v>
      </c>
      <c r="L239" s="253">
        <v>0</v>
      </c>
      <c r="M239" s="215">
        <f t="shared" si="20"/>
        <v>0</v>
      </c>
      <c r="N239" s="257">
        <v>0</v>
      </c>
      <c r="O239" s="257">
        <v>0</v>
      </c>
      <c r="P239" s="257">
        <v>0</v>
      </c>
      <c r="Q239" s="257">
        <v>0</v>
      </c>
      <c r="R239" s="257">
        <v>0</v>
      </c>
      <c r="S239" s="257">
        <v>0</v>
      </c>
      <c r="T239" s="257">
        <v>0</v>
      </c>
      <c r="U239" s="257">
        <v>0</v>
      </c>
      <c r="V239" s="257">
        <v>0</v>
      </c>
      <c r="W239" s="257">
        <v>0</v>
      </c>
      <c r="X239" s="257">
        <v>0</v>
      </c>
      <c r="Y239" s="15">
        <v>0</v>
      </c>
      <c r="Z239" s="12">
        <f t="shared" si="21"/>
        <v>0</v>
      </c>
      <c r="AA239" s="252">
        <v>0</v>
      </c>
      <c r="AB239" s="252">
        <v>0</v>
      </c>
      <c r="AC239" s="252">
        <v>0</v>
      </c>
      <c r="AD239" s="255">
        <v>0</v>
      </c>
      <c r="AE239" s="16">
        <v>0</v>
      </c>
      <c r="AF239" s="257">
        <v>0</v>
      </c>
      <c r="AG239" s="257">
        <v>0</v>
      </c>
      <c r="AH239" s="252">
        <v>0</v>
      </c>
      <c r="AI239" s="17">
        <f t="shared" si="23"/>
        <v>0</v>
      </c>
      <c r="AJ239" s="12">
        <f t="shared" si="22"/>
        <v>0</v>
      </c>
      <c r="AK239" s="216">
        <v>0</v>
      </c>
      <c r="AL239" s="216">
        <v>0</v>
      </c>
      <c r="AM239" s="218">
        <v>0</v>
      </c>
      <c r="AN239" s="14">
        <v>0</v>
      </c>
      <c r="AO239" s="15">
        <v>0</v>
      </c>
    </row>
    <row r="240" spans="1:41" ht="18.75">
      <c r="A240" s="228">
        <v>520434</v>
      </c>
      <c r="B240" s="219">
        <v>230</v>
      </c>
      <c r="C240" s="36" t="s">
        <v>276</v>
      </c>
      <c r="D240" s="12">
        <f t="shared" si="19"/>
        <v>0</v>
      </c>
      <c r="E240" s="252">
        <v>0</v>
      </c>
      <c r="F240" s="252">
        <v>0</v>
      </c>
      <c r="G240" s="252">
        <v>0</v>
      </c>
      <c r="H240" s="252">
        <v>0</v>
      </c>
      <c r="I240" s="252">
        <v>0</v>
      </c>
      <c r="J240" s="252">
        <v>0</v>
      </c>
      <c r="K240" s="252">
        <v>0</v>
      </c>
      <c r="L240" s="253">
        <v>0</v>
      </c>
      <c r="M240" s="215">
        <f t="shared" si="20"/>
        <v>0</v>
      </c>
      <c r="N240" s="257">
        <v>0</v>
      </c>
      <c r="O240" s="257">
        <v>0</v>
      </c>
      <c r="P240" s="257">
        <v>0</v>
      </c>
      <c r="Q240" s="257">
        <v>0</v>
      </c>
      <c r="R240" s="257">
        <v>0</v>
      </c>
      <c r="S240" s="257">
        <v>0</v>
      </c>
      <c r="T240" s="257">
        <v>0</v>
      </c>
      <c r="U240" s="257">
        <v>0</v>
      </c>
      <c r="V240" s="257">
        <v>0</v>
      </c>
      <c r="W240" s="257">
        <v>0</v>
      </c>
      <c r="X240" s="257">
        <v>0</v>
      </c>
      <c r="Y240" s="15">
        <v>0</v>
      </c>
      <c r="Z240" s="12">
        <f t="shared" si="21"/>
        <v>0</v>
      </c>
      <c r="AA240" s="252">
        <v>0</v>
      </c>
      <c r="AB240" s="252">
        <v>0</v>
      </c>
      <c r="AC240" s="252">
        <v>0</v>
      </c>
      <c r="AD240" s="255">
        <v>0</v>
      </c>
      <c r="AE240" s="16">
        <v>0</v>
      </c>
      <c r="AF240" s="257">
        <v>0</v>
      </c>
      <c r="AG240" s="257">
        <v>0</v>
      </c>
      <c r="AH240" s="252">
        <v>0</v>
      </c>
      <c r="AI240" s="17">
        <f t="shared" si="23"/>
        <v>0</v>
      </c>
      <c r="AJ240" s="12">
        <f t="shared" si="22"/>
        <v>0</v>
      </c>
      <c r="AK240" s="216">
        <v>0</v>
      </c>
      <c r="AL240" s="216">
        <v>0</v>
      </c>
      <c r="AM240" s="218">
        <v>0</v>
      </c>
      <c r="AN240" s="14">
        <v>0</v>
      </c>
      <c r="AO240" s="15">
        <v>0</v>
      </c>
    </row>
    <row r="241" spans="1:41" ht="30">
      <c r="A241" s="228">
        <v>520435</v>
      </c>
      <c r="B241" s="219">
        <v>231</v>
      </c>
      <c r="C241" s="36" t="s">
        <v>277</v>
      </c>
      <c r="D241" s="12">
        <f t="shared" si="19"/>
        <v>0</v>
      </c>
      <c r="E241" s="252">
        <v>0</v>
      </c>
      <c r="F241" s="252">
        <v>0</v>
      </c>
      <c r="G241" s="252">
        <v>0</v>
      </c>
      <c r="H241" s="252">
        <v>0</v>
      </c>
      <c r="I241" s="252">
        <v>0</v>
      </c>
      <c r="J241" s="252">
        <v>0</v>
      </c>
      <c r="K241" s="252">
        <v>0</v>
      </c>
      <c r="L241" s="253">
        <v>0</v>
      </c>
      <c r="M241" s="215">
        <f t="shared" si="20"/>
        <v>0</v>
      </c>
      <c r="N241" s="257">
        <v>0</v>
      </c>
      <c r="O241" s="257">
        <v>0</v>
      </c>
      <c r="P241" s="257">
        <v>0</v>
      </c>
      <c r="Q241" s="257">
        <v>0</v>
      </c>
      <c r="R241" s="257">
        <v>0</v>
      </c>
      <c r="S241" s="257">
        <v>0</v>
      </c>
      <c r="T241" s="257">
        <v>0</v>
      </c>
      <c r="U241" s="257">
        <v>0</v>
      </c>
      <c r="V241" s="257">
        <v>0</v>
      </c>
      <c r="W241" s="257">
        <v>0</v>
      </c>
      <c r="X241" s="257">
        <v>0</v>
      </c>
      <c r="Y241" s="15">
        <v>0</v>
      </c>
      <c r="Z241" s="12">
        <f t="shared" si="21"/>
        <v>0</v>
      </c>
      <c r="AA241" s="252">
        <v>0</v>
      </c>
      <c r="AB241" s="252">
        <v>0</v>
      </c>
      <c r="AC241" s="252">
        <v>0</v>
      </c>
      <c r="AD241" s="255">
        <v>0</v>
      </c>
      <c r="AE241" s="16">
        <v>0</v>
      </c>
      <c r="AF241" s="257">
        <v>0</v>
      </c>
      <c r="AG241" s="257">
        <v>0</v>
      </c>
      <c r="AH241" s="252">
        <v>0</v>
      </c>
      <c r="AI241" s="17">
        <f t="shared" si="23"/>
        <v>0</v>
      </c>
      <c r="AJ241" s="12">
        <f t="shared" si="22"/>
        <v>0</v>
      </c>
      <c r="AK241" s="216">
        <v>0</v>
      </c>
      <c r="AL241" s="216">
        <v>0</v>
      </c>
      <c r="AM241" s="218">
        <v>0</v>
      </c>
      <c r="AN241" s="14">
        <v>0</v>
      </c>
      <c r="AO241" s="15">
        <v>0</v>
      </c>
    </row>
    <row r="242" spans="1:41" ht="18.75">
      <c r="A242" s="228">
        <v>520436</v>
      </c>
      <c r="B242" s="219">
        <v>232</v>
      </c>
      <c r="C242" s="36" t="s">
        <v>278</v>
      </c>
      <c r="D242" s="12">
        <f t="shared" si="19"/>
        <v>0</v>
      </c>
      <c r="E242" s="252">
        <v>0</v>
      </c>
      <c r="F242" s="252">
        <v>0</v>
      </c>
      <c r="G242" s="252">
        <v>0</v>
      </c>
      <c r="H242" s="252">
        <v>0</v>
      </c>
      <c r="I242" s="252">
        <v>0</v>
      </c>
      <c r="J242" s="252">
        <v>0</v>
      </c>
      <c r="K242" s="252">
        <v>0</v>
      </c>
      <c r="L242" s="253">
        <v>0</v>
      </c>
      <c r="M242" s="215">
        <f t="shared" si="20"/>
        <v>0</v>
      </c>
      <c r="N242" s="257">
        <v>0</v>
      </c>
      <c r="O242" s="257">
        <v>0</v>
      </c>
      <c r="P242" s="257">
        <v>0</v>
      </c>
      <c r="Q242" s="257">
        <v>0</v>
      </c>
      <c r="R242" s="257">
        <v>0</v>
      </c>
      <c r="S242" s="257">
        <v>0</v>
      </c>
      <c r="T242" s="257">
        <v>0</v>
      </c>
      <c r="U242" s="257">
        <v>0</v>
      </c>
      <c r="V242" s="257">
        <v>0</v>
      </c>
      <c r="W242" s="257">
        <v>0</v>
      </c>
      <c r="X242" s="257">
        <v>0</v>
      </c>
      <c r="Y242" s="15">
        <v>0</v>
      </c>
      <c r="Z242" s="12">
        <f t="shared" si="21"/>
        <v>0</v>
      </c>
      <c r="AA242" s="252">
        <v>0</v>
      </c>
      <c r="AB242" s="252">
        <v>0</v>
      </c>
      <c r="AC242" s="252">
        <v>0</v>
      </c>
      <c r="AD242" s="255">
        <v>0</v>
      </c>
      <c r="AE242" s="16">
        <v>0</v>
      </c>
      <c r="AF242" s="257">
        <v>0</v>
      </c>
      <c r="AG242" s="257">
        <v>0</v>
      </c>
      <c r="AH242" s="252">
        <v>0</v>
      </c>
      <c r="AI242" s="17">
        <f t="shared" si="23"/>
        <v>0</v>
      </c>
      <c r="AJ242" s="12">
        <f t="shared" si="22"/>
        <v>0</v>
      </c>
      <c r="AK242" s="216">
        <v>0</v>
      </c>
      <c r="AL242" s="216">
        <v>0</v>
      </c>
      <c r="AM242" s="218">
        <v>0</v>
      </c>
      <c r="AN242" s="14">
        <v>0</v>
      </c>
      <c r="AO242" s="15">
        <v>0</v>
      </c>
    </row>
    <row r="243" spans="1:41" ht="18.75">
      <c r="A243" s="228">
        <v>520437</v>
      </c>
      <c r="B243" s="219">
        <v>233</v>
      </c>
      <c r="C243" s="36" t="s">
        <v>279</v>
      </c>
      <c r="D243" s="12">
        <f t="shared" si="19"/>
        <v>0</v>
      </c>
      <c r="E243" s="252">
        <v>0</v>
      </c>
      <c r="F243" s="252">
        <v>0</v>
      </c>
      <c r="G243" s="252">
        <v>0</v>
      </c>
      <c r="H243" s="252">
        <v>0</v>
      </c>
      <c r="I243" s="252">
        <v>0</v>
      </c>
      <c r="J243" s="252">
        <v>0</v>
      </c>
      <c r="K243" s="252">
        <v>0</v>
      </c>
      <c r="L243" s="253">
        <v>0</v>
      </c>
      <c r="M243" s="215">
        <f t="shared" si="20"/>
        <v>0</v>
      </c>
      <c r="N243" s="257">
        <v>0</v>
      </c>
      <c r="O243" s="257">
        <v>0</v>
      </c>
      <c r="P243" s="257">
        <v>0</v>
      </c>
      <c r="Q243" s="257">
        <v>0</v>
      </c>
      <c r="R243" s="257">
        <v>0</v>
      </c>
      <c r="S243" s="257">
        <v>0</v>
      </c>
      <c r="T243" s="257">
        <v>0</v>
      </c>
      <c r="U243" s="257">
        <v>0</v>
      </c>
      <c r="V243" s="257">
        <v>0</v>
      </c>
      <c r="W243" s="257">
        <v>0</v>
      </c>
      <c r="X243" s="257">
        <v>0</v>
      </c>
      <c r="Y243" s="15">
        <v>0</v>
      </c>
      <c r="Z243" s="12">
        <f t="shared" si="21"/>
        <v>0</v>
      </c>
      <c r="AA243" s="252">
        <v>0</v>
      </c>
      <c r="AB243" s="252">
        <v>0</v>
      </c>
      <c r="AC243" s="252">
        <v>0</v>
      </c>
      <c r="AD243" s="255">
        <v>0</v>
      </c>
      <c r="AE243" s="16">
        <v>0</v>
      </c>
      <c r="AF243" s="257">
        <v>0</v>
      </c>
      <c r="AG243" s="257">
        <v>0</v>
      </c>
      <c r="AH243" s="252">
        <v>0</v>
      </c>
      <c r="AI243" s="17">
        <f t="shared" si="23"/>
        <v>0</v>
      </c>
      <c r="AJ243" s="12">
        <f t="shared" si="22"/>
        <v>0</v>
      </c>
      <c r="AK243" s="216">
        <v>0</v>
      </c>
      <c r="AL243" s="216">
        <v>0</v>
      </c>
      <c r="AM243" s="218">
        <v>0</v>
      </c>
      <c r="AN243" s="14">
        <v>0</v>
      </c>
      <c r="AO243" s="15">
        <v>0</v>
      </c>
    </row>
    <row r="244" spans="1:41" ht="18.75">
      <c r="A244" s="228">
        <v>520438</v>
      </c>
      <c r="B244" s="219">
        <v>234</v>
      </c>
      <c r="C244" s="36" t="s">
        <v>280</v>
      </c>
      <c r="D244" s="12">
        <f t="shared" si="19"/>
        <v>0</v>
      </c>
      <c r="E244" s="252">
        <v>0</v>
      </c>
      <c r="F244" s="252">
        <v>0</v>
      </c>
      <c r="G244" s="252">
        <v>0</v>
      </c>
      <c r="H244" s="252">
        <v>0</v>
      </c>
      <c r="I244" s="252">
        <v>0</v>
      </c>
      <c r="J244" s="252">
        <v>0</v>
      </c>
      <c r="K244" s="252">
        <v>0</v>
      </c>
      <c r="L244" s="253">
        <v>0</v>
      </c>
      <c r="M244" s="215">
        <f t="shared" si="20"/>
        <v>0</v>
      </c>
      <c r="N244" s="257">
        <v>0</v>
      </c>
      <c r="O244" s="257">
        <v>0</v>
      </c>
      <c r="P244" s="257">
        <v>6</v>
      </c>
      <c r="Q244" s="257">
        <v>0</v>
      </c>
      <c r="R244" s="257">
        <v>0</v>
      </c>
      <c r="S244" s="257">
        <v>0</v>
      </c>
      <c r="T244" s="257">
        <v>0</v>
      </c>
      <c r="U244" s="257">
        <v>0</v>
      </c>
      <c r="V244" s="257">
        <v>0</v>
      </c>
      <c r="W244" s="257">
        <v>0</v>
      </c>
      <c r="X244" s="257">
        <v>0</v>
      </c>
      <c r="Y244" s="15">
        <v>0</v>
      </c>
      <c r="Z244" s="12">
        <f t="shared" si="21"/>
        <v>0</v>
      </c>
      <c r="AA244" s="252">
        <v>0</v>
      </c>
      <c r="AB244" s="252">
        <v>0</v>
      </c>
      <c r="AC244" s="252">
        <v>0</v>
      </c>
      <c r="AD244" s="255">
        <v>0</v>
      </c>
      <c r="AE244" s="16">
        <v>0</v>
      </c>
      <c r="AF244" s="257">
        <v>0</v>
      </c>
      <c r="AG244" s="257">
        <v>0</v>
      </c>
      <c r="AH244" s="252">
        <v>0</v>
      </c>
      <c r="AI244" s="17">
        <f t="shared" si="23"/>
        <v>0</v>
      </c>
      <c r="AJ244" s="12">
        <f t="shared" si="22"/>
        <v>0</v>
      </c>
      <c r="AK244" s="216">
        <v>0</v>
      </c>
      <c r="AL244" s="216">
        <v>0</v>
      </c>
      <c r="AM244" s="218">
        <v>0</v>
      </c>
      <c r="AN244" s="14">
        <v>0</v>
      </c>
      <c r="AO244" s="15">
        <v>0</v>
      </c>
    </row>
    <row r="245" spans="1:41" ht="60">
      <c r="A245" s="228">
        <v>520439</v>
      </c>
      <c r="B245" s="219">
        <v>235</v>
      </c>
      <c r="C245" s="36" t="s">
        <v>281</v>
      </c>
      <c r="D245" s="12">
        <f t="shared" si="19"/>
        <v>0</v>
      </c>
      <c r="E245" s="252">
        <v>0</v>
      </c>
      <c r="F245" s="252">
        <v>0</v>
      </c>
      <c r="G245" s="252">
        <v>0</v>
      </c>
      <c r="H245" s="252">
        <v>0</v>
      </c>
      <c r="I245" s="252">
        <v>0</v>
      </c>
      <c r="J245" s="252">
        <v>0</v>
      </c>
      <c r="K245" s="252">
        <v>0</v>
      </c>
      <c r="L245" s="253">
        <v>0</v>
      </c>
      <c r="M245" s="215">
        <f t="shared" si="20"/>
        <v>0</v>
      </c>
      <c r="N245" s="257">
        <v>0</v>
      </c>
      <c r="O245" s="257">
        <v>0</v>
      </c>
      <c r="P245" s="257">
        <v>0</v>
      </c>
      <c r="Q245" s="257">
        <v>0</v>
      </c>
      <c r="R245" s="257">
        <v>0</v>
      </c>
      <c r="S245" s="257">
        <v>0</v>
      </c>
      <c r="T245" s="257">
        <v>0</v>
      </c>
      <c r="U245" s="257">
        <v>0</v>
      </c>
      <c r="V245" s="257">
        <v>0</v>
      </c>
      <c r="W245" s="257">
        <v>0</v>
      </c>
      <c r="X245" s="257">
        <v>0</v>
      </c>
      <c r="Y245" s="15">
        <v>0</v>
      </c>
      <c r="Z245" s="12">
        <f t="shared" si="21"/>
        <v>0</v>
      </c>
      <c r="AA245" s="252">
        <v>0</v>
      </c>
      <c r="AB245" s="252">
        <v>0</v>
      </c>
      <c r="AC245" s="252">
        <v>0</v>
      </c>
      <c r="AD245" s="255">
        <v>0</v>
      </c>
      <c r="AE245" s="16">
        <v>0</v>
      </c>
      <c r="AF245" s="257">
        <v>0</v>
      </c>
      <c r="AG245" s="257">
        <v>0</v>
      </c>
      <c r="AH245" s="252">
        <v>0</v>
      </c>
      <c r="AI245" s="17">
        <f t="shared" si="23"/>
        <v>0</v>
      </c>
      <c r="AJ245" s="12">
        <f t="shared" si="22"/>
        <v>0</v>
      </c>
      <c r="AK245" s="216">
        <v>0</v>
      </c>
      <c r="AL245" s="216">
        <v>0</v>
      </c>
      <c r="AM245" s="218">
        <v>0</v>
      </c>
      <c r="AN245" s="14">
        <v>0</v>
      </c>
      <c r="AO245" s="15">
        <v>0</v>
      </c>
    </row>
    <row r="246" spans="1:41" ht="18.75">
      <c r="A246" s="228">
        <v>520440</v>
      </c>
      <c r="B246" s="219">
        <v>236</v>
      </c>
      <c r="C246" s="36" t="s">
        <v>282</v>
      </c>
      <c r="D246" s="12">
        <f t="shared" si="19"/>
        <v>0</v>
      </c>
      <c r="E246" s="252">
        <v>0</v>
      </c>
      <c r="F246" s="252">
        <v>0</v>
      </c>
      <c r="G246" s="252">
        <v>0</v>
      </c>
      <c r="H246" s="252">
        <v>0</v>
      </c>
      <c r="I246" s="252">
        <v>0</v>
      </c>
      <c r="J246" s="252">
        <v>0</v>
      </c>
      <c r="K246" s="252">
        <v>0</v>
      </c>
      <c r="L246" s="253">
        <v>0</v>
      </c>
      <c r="M246" s="215">
        <f t="shared" si="20"/>
        <v>0</v>
      </c>
      <c r="N246" s="257">
        <v>0</v>
      </c>
      <c r="O246" s="257">
        <v>0</v>
      </c>
      <c r="P246" s="257">
        <v>0</v>
      </c>
      <c r="Q246" s="257">
        <v>0</v>
      </c>
      <c r="R246" s="257">
        <v>0</v>
      </c>
      <c r="S246" s="257">
        <v>0</v>
      </c>
      <c r="T246" s="257">
        <v>0</v>
      </c>
      <c r="U246" s="257">
        <v>0</v>
      </c>
      <c r="V246" s="257">
        <v>0</v>
      </c>
      <c r="W246" s="257">
        <v>0</v>
      </c>
      <c r="X246" s="257">
        <v>0</v>
      </c>
      <c r="Y246" s="15">
        <v>0</v>
      </c>
      <c r="Z246" s="12">
        <f t="shared" si="21"/>
        <v>0</v>
      </c>
      <c r="AA246" s="252">
        <v>0</v>
      </c>
      <c r="AB246" s="252">
        <v>0</v>
      </c>
      <c r="AC246" s="252">
        <v>0</v>
      </c>
      <c r="AD246" s="255">
        <v>0</v>
      </c>
      <c r="AE246" s="16">
        <v>0</v>
      </c>
      <c r="AF246" s="257">
        <v>0</v>
      </c>
      <c r="AG246" s="257">
        <v>0</v>
      </c>
      <c r="AH246" s="252">
        <v>0</v>
      </c>
      <c r="AI246" s="17">
        <f t="shared" si="23"/>
        <v>0</v>
      </c>
      <c r="AJ246" s="12">
        <f t="shared" si="22"/>
        <v>0</v>
      </c>
      <c r="AK246" s="216">
        <v>0</v>
      </c>
      <c r="AL246" s="216">
        <v>0</v>
      </c>
      <c r="AM246" s="218">
        <v>0</v>
      </c>
      <c r="AN246" s="14">
        <v>0</v>
      </c>
      <c r="AO246" s="15">
        <v>0</v>
      </c>
    </row>
    <row r="247" spans="1:41" ht="30">
      <c r="A247" s="228">
        <v>520441</v>
      </c>
      <c r="B247" s="219">
        <v>237</v>
      </c>
      <c r="C247" s="36" t="s">
        <v>283</v>
      </c>
      <c r="D247" s="12">
        <f t="shared" si="19"/>
        <v>0</v>
      </c>
      <c r="E247" s="252">
        <v>0</v>
      </c>
      <c r="F247" s="252">
        <v>0</v>
      </c>
      <c r="G247" s="252">
        <v>0</v>
      </c>
      <c r="H247" s="252">
        <v>0</v>
      </c>
      <c r="I247" s="252">
        <v>0</v>
      </c>
      <c r="J247" s="252">
        <v>0</v>
      </c>
      <c r="K247" s="252">
        <v>0</v>
      </c>
      <c r="L247" s="253">
        <v>0</v>
      </c>
      <c r="M247" s="215">
        <f t="shared" si="20"/>
        <v>0</v>
      </c>
      <c r="N247" s="257">
        <v>0</v>
      </c>
      <c r="O247" s="257">
        <v>0</v>
      </c>
      <c r="P247" s="257">
        <v>0</v>
      </c>
      <c r="Q247" s="257">
        <v>0</v>
      </c>
      <c r="R247" s="257">
        <v>0</v>
      </c>
      <c r="S247" s="257">
        <v>0</v>
      </c>
      <c r="T247" s="257">
        <v>0</v>
      </c>
      <c r="U247" s="257">
        <v>0</v>
      </c>
      <c r="V247" s="257">
        <v>0</v>
      </c>
      <c r="W247" s="257">
        <v>0</v>
      </c>
      <c r="X247" s="257">
        <v>0</v>
      </c>
      <c r="Y247" s="15">
        <v>0</v>
      </c>
      <c r="Z247" s="12">
        <f t="shared" si="21"/>
        <v>0</v>
      </c>
      <c r="AA247" s="252">
        <v>0</v>
      </c>
      <c r="AB247" s="252">
        <v>0</v>
      </c>
      <c r="AC247" s="252">
        <v>0</v>
      </c>
      <c r="AD247" s="255">
        <v>0</v>
      </c>
      <c r="AE247" s="16">
        <v>0</v>
      </c>
      <c r="AF247" s="257">
        <v>0</v>
      </c>
      <c r="AG247" s="257">
        <v>0</v>
      </c>
      <c r="AH247" s="252">
        <v>0</v>
      </c>
      <c r="AI247" s="17">
        <f t="shared" si="23"/>
        <v>0</v>
      </c>
      <c r="AJ247" s="12">
        <f t="shared" si="22"/>
        <v>0</v>
      </c>
      <c r="AK247" s="216">
        <v>0</v>
      </c>
      <c r="AL247" s="216">
        <v>0</v>
      </c>
      <c r="AM247" s="218">
        <v>0</v>
      </c>
      <c r="AN247" s="14">
        <v>0</v>
      </c>
      <c r="AO247" s="15">
        <v>0</v>
      </c>
    </row>
    <row r="248" spans="1:41" ht="18.75">
      <c r="A248" s="228">
        <v>520442</v>
      </c>
      <c r="B248" s="219">
        <v>238</v>
      </c>
      <c r="C248" s="36" t="s">
        <v>284</v>
      </c>
      <c r="D248" s="12">
        <f t="shared" si="19"/>
        <v>0</v>
      </c>
      <c r="E248" s="252">
        <v>0</v>
      </c>
      <c r="F248" s="252">
        <v>0</v>
      </c>
      <c r="G248" s="252">
        <v>0</v>
      </c>
      <c r="H248" s="252">
        <v>0</v>
      </c>
      <c r="I248" s="252">
        <v>0</v>
      </c>
      <c r="J248" s="252">
        <v>0</v>
      </c>
      <c r="K248" s="252">
        <v>0</v>
      </c>
      <c r="L248" s="253">
        <v>0</v>
      </c>
      <c r="M248" s="215">
        <f t="shared" si="20"/>
        <v>0</v>
      </c>
      <c r="N248" s="257">
        <v>0</v>
      </c>
      <c r="O248" s="257">
        <v>9</v>
      </c>
      <c r="P248" s="257">
        <v>0</v>
      </c>
      <c r="Q248" s="257">
        <v>0</v>
      </c>
      <c r="R248" s="257">
        <v>0</v>
      </c>
      <c r="S248" s="257">
        <v>0</v>
      </c>
      <c r="T248" s="257">
        <v>0</v>
      </c>
      <c r="U248" s="257">
        <v>0</v>
      </c>
      <c r="V248" s="257">
        <v>0</v>
      </c>
      <c r="W248" s="257">
        <v>0</v>
      </c>
      <c r="X248" s="257">
        <v>0</v>
      </c>
      <c r="Y248" s="15">
        <v>0</v>
      </c>
      <c r="Z248" s="12">
        <f t="shared" si="21"/>
        <v>0</v>
      </c>
      <c r="AA248" s="252">
        <v>0</v>
      </c>
      <c r="AB248" s="252">
        <v>0</v>
      </c>
      <c r="AC248" s="252">
        <v>0</v>
      </c>
      <c r="AD248" s="255">
        <v>0</v>
      </c>
      <c r="AE248" s="16">
        <v>0</v>
      </c>
      <c r="AF248" s="257">
        <v>0</v>
      </c>
      <c r="AG248" s="257">
        <v>0</v>
      </c>
      <c r="AH248" s="252">
        <v>0</v>
      </c>
      <c r="AI248" s="17">
        <f t="shared" si="23"/>
        <v>0</v>
      </c>
      <c r="AJ248" s="12">
        <f t="shared" si="22"/>
        <v>0</v>
      </c>
      <c r="AK248" s="216">
        <v>0</v>
      </c>
      <c r="AL248" s="216">
        <v>0</v>
      </c>
      <c r="AM248" s="218">
        <v>0</v>
      </c>
      <c r="AN248" s="14">
        <v>0</v>
      </c>
      <c r="AO248" s="15">
        <v>0</v>
      </c>
    </row>
    <row r="249" spans="1:41" ht="18.75">
      <c r="A249" s="228">
        <v>520443</v>
      </c>
      <c r="B249" s="219">
        <v>239</v>
      </c>
      <c r="C249" s="36" t="s">
        <v>285</v>
      </c>
      <c r="D249" s="12">
        <f t="shared" si="19"/>
        <v>0</v>
      </c>
      <c r="E249" s="252">
        <v>0</v>
      </c>
      <c r="F249" s="252">
        <v>0</v>
      </c>
      <c r="G249" s="252">
        <v>0</v>
      </c>
      <c r="H249" s="252">
        <v>0</v>
      </c>
      <c r="I249" s="252">
        <v>0</v>
      </c>
      <c r="J249" s="252">
        <v>0</v>
      </c>
      <c r="K249" s="252">
        <v>0</v>
      </c>
      <c r="L249" s="253">
        <v>0</v>
      </c>
      <c r="M249" s="215">
        <f t="shared" si="20"/>
        <v>0</v>
      </c>
      <c r="N249" s="257">
        <v>0</v>
      </c>
      <c r="O249" s="257">
        <v>0</v>
      </c>
      <c r="P249" s="257">
        <v>0</v>
      </c>
      <c r="Q249" s="257">
        <v>0</v>
      </c>
      <c r="R249" s="257">
        <v>0</v>
      </c>
      <c r="S249" s="257">
        <v>0</v>
      </c>
      <c r="T249" s="257">
        <v>0</v>
      </c>
      <c r="U249" s="257">
        <v>0</v>
      </c>
      <c r="V249" s="257">
        <v>0</v>
      </c>
      <c r="W249" s="257">
        <v>0</v>
      </c>
      <c r="X249" s="257">
        <v>0</v>
      </c>
      <c r="Y249" s="15">
        <v>0</v>
      </c>
      <c r="Z249" s="12">
        <f t="shared" si="21"/>
        <v>0</v>
      </c>
      <c r="AA249" s="252">
        <v>0</v>
      </c>
      <c r="AB249" s="252">
        <v>0</v>
      </c>
      <c r="AC249" s="252">
        <v>0</v>
      </c>
      <c r="AD249" s="255">
        <v>0</v>
      </c>
      <c r="AE249" s="16">
        <v>0</v>
      </c>
      <c r="AF249" s="257">
        <v>0</v>
      </c>
      <c r="AG249" s="257">
        <v>0</v>
      </c>
      <c r="AH249" s="252">
        <v>0</v>
      </c>
      <c r="AI249" s="17">
        <f t="shared" si="23"/>
        <v>0</v>
      </c>
      <c r="AJ249" s="12">
        <f t="shared" si="22"/>
        <v>0</v>
      </c>
      <c r="AK249" s="216">
        <v>0</v>
      </c>
      <c r="AL249" s="216">
        <v>0</v>
      </c>
      <c r="AM249" s="218">
        <v>0</v>
      </c>
      <c r="AN249" s="14">
        <v>0</v>
      </c>
      <c r="AO249" s="15">
        <v>0</v>
      </c>
    </row>
    <row r="250" spans="1:41" ht="18.75">
      <c r="A250" s="228">
        <v>520444</v>
      </c>
      <c r="B250" s="219">
        <v>240</v>
      </c>
      <c r="C250" s="36" t="s">
        <v>286</v>
      </c>
      <c r="D250" s="12">
        <f t="shared" si="19"/>
        <v>0</v>
      </c>
      <c r="E250" s="252">
        <v>0</v>
      </c>
      <c r="F250" s="252">
        <v>0</v>
      </c>
      <c r="G250" s="252">
        <v>0</v>
      </c>
      <c r="H250" s="252">
        <v>0</v>
      </c>
      <c r="I250" s="252">
        <v>0</v>
      </c>
      <c r="J250" s="252">
        <v>0</v>
      </c>
      <c r="K250" s="252">
        <v>0</v>
      </c>
      <c r="L250" s="253">
        <v>0</v>
      </c>
      <c r="M250" s="215">
        <f t="shared" si="20"/>
        <v>0</v>
      </c>
      <c r="N250" s="257">
        <v>0</v>
      </c>
      <c r="O250" s="257">
        <v>0</v>
      </c>
      <c r="P250" s="257">
        <v>0</v>
      </c>
      <c r="Q250" s="257">
        <v>0</v>
      </c>
      <c r="R250" s="257">
        <v>0</v>
      </c>
      <c r="S250" s="257">
        <v>0</v>
      </c>
      <c r="T250" s="257">
        <v>0</v>
      </c>
      <c r="U250" s="257">
        <v>0</v>
      </c>
      <c r="V250" s="257">
        <v>0</v>
      </c>
      <c r="W250" s="257">
        <v>0</v>
      </c>
      <c r="X250" s="257">
        <v>0</v>
      </c>
      <c r="Y250" s="15">
        <v>0</v>
      </c>
      <c r="Z250" s="12">
        <f t="shared" si="21"/>
        <v>0</v>
      </c>
      <c r="AA250" s="252">
        <v>0</v>
      </c>
      <c r="AB250" s="252">
        <v>0</v>
      </c>
      <c r="AC250" s="252">
        <v>0</v>
      </c>
      <c r="AD250" s="255">
        <v>0</v>
      </c>
      <c r="AE250" s="16">
        <v>0</v>
      </c>
      <c r="AF250" s="257">
        <v>0</v>
      </c>
      <c r="AG250" s="257">
        <v>0</v>
      </c>
      <c r="AH250" s="252">
        <v>0</v>
      </c>
      <c r="AI250" s="17">
        <f t="shared" si="23"/>
        <v>0</v>
      </c>
      <c r="AJ250" s="12">
        <f t="shared" si="22"/>
        <v>0</v>
      </c>
      <c r="AK250" s="216">
        <v>0</v>
      </c>
      <c r="AL250" s="216">
        <v>0</v>
      </c>
      <c r="AM250" s="218">
        <v>0</v>
      </c>
      <c r="AN250" s="14">
        <v>0</v>
      </c>
      <c r="AO250" s="15">
        <v>0</v>
      </c>
    </row>
    <row r="251" spans="1:41" ht="18.75">
      <c r="A251" s="228">
        <v>520445</v>
      </c>
      <c r="B251" s="219">
        <v>241</v>
      </c>
      <c r="C251" s="36" t="s">
        <v>287</v>
      </c>
      <c r="D251" s="12">
        <f t="shared" si="19"/>
        <v>56</v>
      </c>
      <c r="E251" s="252">
        <v>56</v>
      </c>
      <c r="F251" s="252">
        <v>0</v>
      </c>
      <c r="G251" s="252">
        <v>0</v>
      </c>
      <c r="H251" s="252">
        <v>0</v>
      </c>
      <c r="I251" s="252">
        <v>0</v>
      </c>
      <c r="J251" s="252">
        <v>0</v>
      </c>
      <c r="K251" s="252">
        <v>0</v>
      </c>
      <c r="L251" s="253">
        <v>0</v>
      </c>
      <c r="M251" s="215">
        <f t="shared" si="20"/>
        <v>26</v>
      </c>
      <c r="N251" s="257">
        <v>26</v>
      </c>
      <c r="O251" s="257">
        <v>0</v>
      </c>
      <c r="P251" s="257">
        <v>0</v>
      </c>
      <c r="Q251" s="257">
        <v>0</v>
      </c>
      <c r="R251" s="257">
        <v>0</v>
      </c>
      <c r="S251" s="257">
        <v>0</v>
      </c>
      <c r="T251" s="257">
        <v>0</v>
      </c>
      <c r="U251" s="257">
        <v>0</v>
      </c>
      <c r="V251" s="257">
        <v>0</v>
      </c>
      <c r="W251" s="257">
        <v>0</v>
      </c>
      <c r="X251" s="257">
        <v>0</v>
      </c>
      <c r="Y251" s="15">
        <v>0</v>
      </c>
      <c r="Z251" s="12">
        <f t="shared" si="21"/>
        <v>0</v>
      </c>
      <c r="AA251" s="252">
        <v>0</v>
      </c>
      <c r="AB251" s="252">
        <v>0</v>
      </c>
      <c r="AC251" s="252">
        <v>0</v>
      </c>
      <c r="AD251" s="255">
        <v>0</v>
      </c>
      <c r="AE251" s="16">
        <v>0</v>
      </c>
      <c r="AF251" s="257">
        <v>0</v>
      </c>
      <c r="AG251" s="257">
        <v>0</v>
      </c>
      <c r="AH251" s="252">
        <v>0</v>
      </c>
      <c r="AI251" s="17">
        <f t="shared" si="23"/>
        <v>0</v>
      </c>
      <c r="AJ251" s="12">
        <f t="shared" si="22"/>
        <v>0</v>
      </c>
      <c r="AK251" s="216">
        <v>0</v>
      </c>
      <c r="AL251" s="216">
        <v>0</v>
      </c>
      <c r="AM251" s="218">
        <v>0</v>
      </c>
      <c r="AN251" s="14">
        <v>0</v>
      </c>
      <c r="AO251" s="15">
        <v>0</v>
      </c>
    </row>
    <row r="252" spans="1:41" ht="18.75">
      <c r="A252" s="228">
        <v>520446</v>
      </c>
      <c r="B252" s="219">
        <v>242</v>
      </c>
      <c r="C252" s="36" t="s">
        <v>288</v>
      </c>
      <c r="D252" s="12">
        <f t="shared" si="19"/>
        <v>0</v>
      </c>
      <c r="E252" s="252">
        <v>0</v>
      </c>
      <c r="F252" s="252">
        <v>0</v>
      </c>
      <c r="G252" s="252">
        <v>0</v>
      </c>
      <c r="H252" s="252">
        <v>0</v>
      </c>
      <c r="I252" s="252">
        <v>0</v>
      </c>
      <c r="J252" s="252">
        <v>0</v>
      </c>
      <c r="K252" s="252">
        <v>0</v>
      </c>
      <c r="L252" s="253">
        <v>0</v>
      </c>
      <c r="M252" s="215">
        <f t="shared" si="20"/>
        <v>14</v>
      </c>
      <c r="N252" s="257">
        <v>14</v>
      </c>
      <c r="O252" s="257">
        <v>0</v>
      </c>
      <c r="P252" s="257">
        <v>0</v>
      </c>
      <c r="Q252" s="257">
        <v>12</v>
      </c>
      <c r="R252" s="257">
        <v>13</v>
      </c>
      <c r="S252" s="257">
        <v>0</v>
      </c>
      <c r="T252" s="257">
        <v>0</v>
      </c>
      <c r="U252" s="257">
        <v>0</v>
      </c>
      <c r="V252" s="257">
        <v>0</v>
      </c>
      <c r="W252" s="257">
        <v>0</v>
      </c>
      <c r="X252" s="257">
        <v>0</v>
      </c>
      <c r="Y252" s="15">
        <v>0</v>
      </c>
      <c r="Z252" s="12">
        <f t="shared" si="21"/>
        <v>0</v>
      </c>
      <c r="AA252" s="252">
        <v>0</v>
      </c>
      <c r="AB252" s="252">
        <v>0</v>
      </c>
      <c r="AC252" s="252">
        <v>0</v>
      </c>
      <c r="AD252" s="255">
        <v>0</v>
      </c>
      <c r="AE252" s="16">
        <v>0</v>
      </c>
      <c r="AF252" s="257">
        <v>0</v>
      </c>
      <c r="AG252" s="257">
        <v>0</v>
      </c>
      <c r="AH252" s="252">
        <v>0</v>
      </c>
      <c r="AI252" s="17">
        <f t="shared" si="23"/>
        <v>0</v>
      </c>
      <c r="AJ252" s="12">
        <f t="shared" si="22"/>
        <v>0</v>
      </c>
      <c r="AK252" s="216">
        <v>0</v>
      </c>
      <c r="AL252" s="216">
        <v>0</v>
      </c>
      <c r="AM252" s="218">
        <v>0</v>
      </c>
      <c r="AN252" s="14">
        <v>0</v>
      </c>
      <c r="AO252" s="15">
        <v>0</v>
      </c>
    </row>
    <row r="253" spans="1:41" ht="30">
      <c r="A253" s="229">
        <v>520447</v>
      </c>
      <c r="B253" s="219">
        <v>243</v>
      </c>
      <c r="C253" s="38" t="s">
        <v>289</v>
      </c>
      <c r="D253" s="12">
        <f t="shared" si="19"/>
        <v>0</v>
      </c>
      <c r="E253" s="252">
        <v>0</v>
      </c>
      <c r="F253" s="252">
        <v>0</v>
      </c>
      <c r="G253" s="252">
        <v>0</v>
      </c>
      <c r="H253" s="252">
        <v>0</v>
      </c>
      <c r="I253" s="252">
        <v>0</v>
      </c>
      <c r="J253" s="252">
        <v>0</v>
      </c>
      <c r="K253" s="252">
        <v>0</v>
      </c>
      <c r="L253" s="253">
        <v>0</v>
      </c>
      <c r="M253" s="215">
        <f t="shared" si="20"/>
        <v>0</v>
      </c>
      <c r="N253" s="257">
        <v>0</v>
      </c>
      <c r="O253" s="257">
        <v>0</v>
      </c>
      <c r="P253" s="257">
        <v>0</v>
      </c>
      <c r="Q253" s="257">
        <v>0</v>
      </c>
      <c r="R253" s="257">
        <v>41</v>
      </c>
      <c r="S253" s="257">
        <v>0</v>
      </c>
      <c r="T253" s="257">
        <v>0</v>
      </c>
      <c r="U253" s="257">
        <v>0</v>
      </c>
      <c r="V253" s="257">
        <v>0</v>
      </c>
      <c r="W253" s="257">
        <v>0</v>
      </c>
      <c r="X253" s="257">
        <v>0</v>
      </c>
      <c r="Y253" s="15">
        <v>0</v>
      </c>
      <c r="Z253" s="12">
        <f t="shared" si="21"/>
        <v>0</v>
      </c>
      <c r="AA253" s="252">
        <v>0</v>
      </c>
      <c r="AB253" s="252">
        <v>0</v>
      </c>
      <c r="AC253" s="252">
        <v>0</v>
      </c>
      <c r="AD253" s="255">
        <v>0</v>
      </c>
      <c r="AE253" s="16">
        <v>0</v>
      </c>
      <c r="AF253" s="257">
        <v>0</v>
      </c>
      <c r="AG253" s="257">
        <v>0</v>
      </c>
      <c r="AH253" s="252">
        <v>0</v>
      </c>
      <c r="AI253" s="17">
        <f t="shared" si="23"/>
        <v>0</v>
      </c>
      <c r="AJ253" s="12">
        <f t="shared" si="22"/>
        <v>0</v>
      </c>
      <c r="AK253" s="216">
        <v>0</v>
      </c>
      <c r="AL253" s="216">
        <v>0</v>
      </c>
      <c r="AM253" s="218">
        <v>0</v>
      </c>
      <c r="AN253" s="14">
        <v>0</v>
      </c>
      <c r="AO253" s="15">
        <v>0</v>
      </c>
    </row>
    <row r="254" spans="1:41" ht="18.75">
      <c r="A254" s="230">
        <v>520448</v>
      </c>
      <c r="B254" s="219">
        <v>244</v>
      </c>
      <c r="C254" s="40" t="s">
        <v>290</v>
      </c>
      <c r="D254" s="12">
        <f t="shared" si="19"/>
        <v>0</v>
      </c>
      <c r="E254" s="252">
        <v>0</v>
      </c>
      <c r="F254" s="252">
        <v>0</v>
      </c>
      <c r="G254" s="252">
        <v>0</v>
      </c>
      <c r="H254" s="252">
        <v>0</v>
      </c>
      <c r="I254" s="252">
        <v>0</v>
      </c>
      <c r="J254" s="252">
        <v>0</v>
      </c>
      <c r="K254" s="252">
        <v>0</v>
      </c>
      <c r="L254" s="253">
        <v>0</v>
      </c>
      <c r="M254" s="215">
        <f t="shared" si="20"/>
        <v>0</v>
      </c>
      <c r="N254" s="257">
        <v>0</v>
      </c>
      <c r="O254" s="257">
        <v>0</v>
      </c>
      <c r="P254" s="257">
        <v>0</v>
      </c>
      <c r="Q254" s="257">
        <v>0</v>
      </c>
      <c r="R254" s="257">
        <v>0</v>
      </c>
      <c r="S254" s="257">
        <v>0</v>
      </c>
      <c r="T254" s="257">
        <v>0</v>
      </c>
      <c r="U254" s="257">
        <v>0</v>
      </c>
      <c r="V254" s="257">
        <v>0</v>
      </c>
      <c r="W254" s="257">
        <v>0</v>
      </c>
      <c r="X254" s="257">
        <v>0</v>
      </c>
      <c r="Y254" s="15">
        <v>0</v>
      </c>
      <c r="Z254" s="12">
        <f t="shared" si="21"/>
        <v>0</v>
      </c>
      <c r="AA254" s="252">
        <v>0</v>
      </c>
      <c r="AB254" s="252">
        <v>0</v>
      </c>
      <c r="AC254" s="252">
        <v>0</v>
      </c>
      <c r="AD254" s="255">
        <v>0</v>
      </c>
      <c r="AE254" s="16">
        <v>0</v>
      </c>
      <c r="AF254" s="257">
        <v>0</v>
      </c>
      <c r="AG254" s="257">
        <v>0</v>
      </c>
      <c r="AH254" s="252">
        <v>0</v>
      </c>
      <c r="AI254" s="17">
        <f t="shared" si="23"/>
        <v>0</v>
      </c>
      <c r="AJ254" s="12">
        <f t="shared" si="22"/>
        <v>0</v>
      </c>
      <c r="AK254" s="216">
        <v>0</v>
      </c>
      <c r="AL254" s="216">
        <v>0</v>
      </c>
      <c r="AM254" s="218">
        <v>0</v>
      </c>
      <c r="AN254" s="14">
        <v>0</v>
      </c>
      <c r="AO254" s="15">
        <v>0</v>
      </c>
    </row>
    <row r="255" spans="1:41" ht="18.75">
      <c r="A255" s="231">
        <v>520295</v>
      </c>
      <c r="B255" s="219">
        <v>245</v>
      </c>
      <c r="C255" s="42" t="s">
        <v>291</v>
      </c>
      <c r="D255" s="12">
        <f t="shared" si="19"/>
        <v>0</v>
      </c>
      <c r="E255" s="256">
        <v>0</v>
      </c>
      <c r="F255" s="256">
        <v>0</v>
      </c>
      <c r="G255" s="256">
        <v>0</v>
      </c>
      <c r="H255" s="256">
        <v>0</v>
      </c>
      <c r="I255" s="256">
        <v>0</v>
      </c>
      <c r="J255" s="256">
        <v>0</v>
      </c>
      <c r="K255" s="256">
        <v>0</v>
      </c>
      <c r="L255" s="43">
        <v>0</v>
      </c>
      <c r="M255" s="215">
        <f t="shared" si="20"/>
        <v>0</v>
      </c>
      <c r="N255" s="257">
        <v>0</v>
      </c>
      <c r="O255" s="257">
        <v>0</v>
      </c>
      <c r="P255" s="257">
        <v>0</v>
      </c>
      <c r="Q255" s="257">
        <v>0</v>
      </c>
      <c r="R255" s="257">
        <v>0</v>
      </c>
      <c r="S255" s="257">
        <v>0</v>
      </c>
      <c r="T255" s="257">
        <v>0</v>
      </c>
      <c r="U255" s="257">
        <v>0</v>
      </c>
      <c r="V255" s="257">
        <v>0</v>
      </c>
      <c r="W255" s="257">
        <v>0</v>
      </c>
      <c r="X255" s="257">
        <v>0</v>
      </c>
      <c r="Y255" s="15">
        <v>0</v>
      </c>
      <c r="Z255" s="12">
        <f t="shared" si="21"/>
        <v>0</v>
      </c>
      <c r="AA255" s="252">
        <v>0</v>
      </c>
      <c r="AB255" s="252">
        <v>0</v>
      </c>
      <c r="AC255" s="252">
        <v>0</v>
      </c>
      <c r="AD255" s="255">
        <v>0</v>
      </c>
      <c r="AE255" s="16">
        <v>0</v>
      </c>
      <c r="AF255" s="257">
        <v>0</v>
      </c>
      <c r="AG255" s="257">
        <v>0</v>
      </c>
      <c r="AH255" s="252">
        <v>0</v>
      </c>
      <c r="AI255" s="17">
        <f t="shared" si="23"/>
        <v>0</v>
      </c>
      <c r="AJ255" s="12">
        <f t="shared" si="22"/>
        <v>0</v>
      </c>
      <c r="AK255" s="216">
        <v>0</v>
      </c>
      <c r="AL255" s="216">
        <v>0</v>
      </c>
      <c r="AM255" s="218">
        <v>0</v>
      </c>
      <c r="AN255" s="14">
        <v>0</v>
      </c>
      <c r="AO255" s="15">
        <v>0</v>
      </c>
    </row>
    <row r="256" spans="1:41" ht="18.75">
      <c r="A256" s="232">
        <v>520449</v>
      </c>
      <c r="B256" s="219">
        <v>246</v>
      </c>
      <c r="C256" s="45" t="s">
        <v>292</v>
      </c>
      <c r="D256" s="12">
        <f t="shared" si="19"/>
        <v>16</v>
      </c>
      <c r="E256" s="252">
        <v>16</v>
      </c>
      <c r="F256" s="252">
        <v>0</v>
      </c>
      <c r="G256" s="252">
        <v>0</v>
      </c>
      <c r="H256" s="252">
        <v>0</v>
      </c>
      <c r="I256" s="252">
        <v>0</v>
      </c>
      <c r="J256" s="252">
        <v>0</v>
      </c>
      <c r="K256" s="252">
        <v>0</v>
      </c>
      <c r="L256" s="253">
        <v>0</v>
      </c>
      <c r="M256" s="215">
        <f t="shared" si="20"/>
        <v>19</v>
      </c>
      <c r="N256" s="113">
        <v>19</v>
      </c>
      <c r="O256" s="113">
        <v>0</v>
      </c>
      <c r="P256" s="113">
        <v>0</v>
      </c>
      <c r="Q256" s="113">
        <v>0</v>
      </c>
      <c r="R256" s="113">
        <v>0</v>
      </c>
      <c r="S256" s="113">
        <v>0</v>
      </c>
      <c r="T256" s="113">
        <v>0</v>
      </c>
      <c r="U256" s="113">
        <v>0</v>
      </c>
      <c r="V256" s="113">
        <v>0</v>
      </c>
      <c r="W256" s="113">
        <v>0</v>
      </c>
      <c r="X256" s="113">
        <v>0</v>
      </c>
      <c r="Y256" s="46">
        <v>0</v>
      </c>
      <c r="Z256" s="12">
        <f t="shared" si="21"/>
        <v>0</v>
      </c>
      <c r="AA256" s="113">
        <v>0</v>
      </c>
      <c r="AB256" s="113">
        <v>0</v>
      </c>
      <c r="AC256" s="113">
        <v>0</v>
      </c>
      <c r="AD256" s="47">
        <v>0</v>
      </c>
      <c r="AE256" s="33">
        <v>0</v>
      </c>
      <c r="AF256" s="113">
        <v>0</v>
      </c>
      <c r="AG256" s="113">
        <v>0</v>
      </c>
      <c r="AH256" s="113">
        <v>0</v>
      </c>
      <c r="AI256" s="17">
        <f t="shared" si="23"/>
        <v>0</v>
      </c>
      <c r="AJ256" s="12">
        <f t="shared" si="22"/>
        <v>0</v>
      </c>
      <c r="AK256" s="221">
        <v>0</v>
      </c>
      <c r="AL256" s="221">
        <v>0</v>
      </c>
      <c r="AM256" s="48">
        <v>0</v>
      </c>
      <c r="AN256" s="215">
        <v>0</v>
      </c>
      <c r="AO256" s="46">
        <v>0</v>
      </c>
    </row>
    <row r="257" spans="1:41" ht="18.75">
      <c r="A257" s="232">
        <v>520258</v>
      </c>
      <c r="B257" s="219">
        <v>247</v>
      </c>
      <c r="C257" s="45" t="s">
        <v>293</v>
      </c>
      <c r="D257" s="12">
        <f t="shared" si="19"/>
        <v>0</v>
      </c>
      <c r="E257" s="252">
        <v>0</v>
      </c>
      <c r="F257" s="252">
        <v>0</v>
      </c>
      <c r="G257" s="252">
        <v>0</v>
      </c>
      <c r="H257" s="252">
        <v>0</v>
      </c>
      <c r="I257" s="252">
        <v>0</v>
      </c>
      <c r="J257" s="252">
        <v>0</v>
      </c>
      <c r="K257" s="252">
        <v>0</v>
      </c>
      <c r="L257" s="253">
        <v>0</v>
      </c>
      <c r="M257" s="215">
        <f t="shared" si="20"/>
        <v>0</v>
      </c>
      <c r="N257" s="113">
        <v>0</v>
      </c>
      <c r="O257" s="113">
        <v>0</v>
      </c>
      <c r="P257" s="113">
        <v>0</v>
      </c>
      <c r="Q257" s="113">
        <v>0</v>
      </c>
      <c r="R257" s="113">
        <v>0</v>
      </c>
      <c r="S257" s="113">
        <v>0</v>
      </c>
      <c r="T257" s="113">
        <v>0</v>
      </c>
      <c r="U257" s="113">
        <v>0</v>
      </c>
      <c r="V257" s="113">
        <v>0</v>
      </c>
      <c r="W257" s="113">
        <v>0</v>
      </c>
      <c r="X257" s="113">
        <v>0</v>
      </c>
      <c r="Y257" s="46">
        <v>0</v>
      </c>
      <c r="Z257" s="12">
        <f t="shared" si="21"/>
        <v>0</v>
      </c>
      <c r="AA257" s="113">
        <v>0</v>
      </c>
      <c r="AB257" s="113">
        <v>0</v>
      </c>
      <c r="AC257" s="113">
        <v>0</v>
      </c>
      <c r="AD257" s="47">
        <v>0</v>
      </c>
      <c r="AE257" s="33">
        <v>0</v>
      </c>
      <c r="AF257" s="113">
        <v>0</v>
      </c>
      <c r="AG257" s="113">
        <v>0</v>
      </c>
      <c r="AH257" s="113">
        <v>0</v>
      </c>
      <c r="AI257" s="17">
        <f t="shared" si="23"/>
        <v>0</v>
      </c>
      <c r="AJ257" s="12">
        <f t="shared" si="22"/>
        <v>0</v>
      </c>
      <c r="AK257" s="113">
        <v>0</v>
      </c>
      <c r="AL257" s="113">
        <v>0</v>
      </c>
      <c r="AM257" s="46">
        <v>0</v>
      </c>
      <c r="AN257" s="215">
        <v>0</v>
      </c>
      <c r="AO257" s="46">
        <v>0</v>
      </c>
    </row>
    <row r="258" spans="1:41" ht="18.75">
      <c r="A258" s="233">
        <v>520363</v>
      </c>
      <c r="B258" s="219">
        <v>248</v>
      </c>
      <c r="C258" s="76" t="s">
        <v>298</v>
      </c>
      <c r="D258" s="12">
        <f t="shared" si="19"/>
        <v>0</v>
      </c>
      <c r="E258" s="252">
        <v>0</v>
      </c>
      <c r="F258" s="252">
        <v>0</v>
      </c>
      <c r="G258" s="252">
        <v>0</v>
      </c>
      <c r="H258" s="252">
        <v>0</v>
      </c>
      <c r="I258" s="252">
        <v>0</v>
      </c>
      <c r="J258" s="252">
        <v>0</v>
      </c>
      <c r="K258" s="252">
        <v>0</v>
      </c>
      <c r="L258" s="253">
        <v>0</v>
      </c>
      <c r="M258" s="215">
        <f t="shared" si="20"/>
        <v>0</v>
      </c>
      <c r="N258" s="113">
        <v>0</v>
      </c>
      <c r="O258" s="113">
        <v>0</v>
      </c>
      <c r="P258" s="113">
        <v>0</v>
      </c>
      <c r="Q258" s="113">
        <v>0</v>
      </c>
      <c r="R258" s="113">
        <v>0</v>
      </c>
      <c r="S258" s="113">
        <v>0</v>
      </c>
      <c r="T258" s="113">
        <v>0</v>
      </c>
      <c r="U258" s="113">
        <v>0</v>
      </c>
      <c r="V258" s="113">
        <v>0</v>
      </c>
      <c r="W258" s="113">
        <v>0</v>
      </c>
      <c r="X258" s="113">
        <v>0</v>
      </c>
      <c r="Y258" s="46">
        <v>0</v>
      </c>
      <c r="Z258" s="12">
        <f t="shared" si="21"/>
        <v>0</v>
      </c>
      <c r="AA258" s="113">
        <v>0</v>
      </c>
      <c r="AB258" s="113">
        <v>0</v>
      </c>
      <c r="AC258" s="113">
        <v>0</v>
      </c>
      <c r="AD258" s="47">
        <v>0</v>
      </c>
      <c r="AE258" s="33">
        <v>0</v>
      </c>
      <c r="AF258" s="113">
        <v>0</v>
      </c>
      <c r="AG258" s="113">
        <v>0</v>
      </c>
      <c r="AH258" s="113">
        <v>0</v>
      </c>
      <c r="AI258" s="17">
        <f t="shared" si="23"/>
        <v>0</v>
      </c>
      <c r="AJ258" s="12">
        <f t="shared" si="22"/>
        <v>0</v>
      </c>
      <c r="AK258" s="113">
        <v>0</v>
      </c>
      <c r="AL258" s="113">
        <v>0</v>
      </c>
      <c r="AM258" s="46">
        <v>0</v>
      </c>
      <c r="AN258" s="215">
        <v>0</v>
      </c>
      <c r="AO258" s="46">
        <v>0</v>
      </c>
    </row>
    <row r="259" spans="1:41" ht="19.5" thickBot="1">
      <c r="A259" s="234">
        <v>520451</v>
      </c>
      <c r="B259" s="68">
        <v>249</v>
      </c>
      <c r="C259" s="77" t="s">
        <v>301</v>
      </c>
      <c r="D259" s="12">
        <f t="shared" si="19"/>
        <v>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70">
        <v>0</v>
      </c>
      <c r="M259" s="101">
        <f t="shared" si="20"/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71">
        <v>0</v>
      </c>
      <c r="Z259" s="12">
        <f>AA259+AB259+AC259+AD259</f>
        <v>0</v>
      </c>
      <c r="AA259" s="69">
        <v>0</v>
      </c>
      <c r="AB259" s="69">
        <v>0</v>
      </c>
      <c r="AC259" s="69">
        <v>0</v>
      </c>
      <c r="AD259" s="71">
        <v>0</v>
      </c>
      <c r="AE259" s="69">
        <v>0</v>
      </c>
      <c r="AF259" s="69">
        <v>0</v>
      </c>
      <c r="AG259" s="69">
        <v>0</v>
      </c>
      <c r="AH259" s="69">
        <v>0</v>
      </c>
      <c r="AI259" s="17">
        <f>AE259+AH259</f>
        <v>0</v>
      </c>
      <c r="AJ259" s="12">
        <f t="shared" si="22"/>
        <v>2</v>
      </c>
      <c r="AK259" s="69">
        <v>0</v>
      </c>
      <c r="AL259" s="69">
        <v>0</v>
      </c>
      <c r="AM259" s="71">
        <v>2</v>
      </c>
      <c r="AN259" s="72">
        <v>0</v>
      </c>
      <c r="AO259" s="70">
        <v>0</v>
      </c>
    </row>
    <row r="260" spans="1:41" ht="43.5" thickBot="1">
      <c r="A260" s="58"/>
      <c r="B260" s="49"/>
      <c r="C260" s="65" t="s">
        <v>294</v>
      </c>
      <c r="D260" s="29">
        <f>SUM(D73:D259)+D72</f>
        <v>150443</v>
      </c>
      <c r="E260" s="29">
        <f t="shared" ref="E260:AO260" si="24">SUM(E73:E259)+E72</f>
        <v>107701</v>
      </c>
      <c r="F260" s="29">
        <f t="shared" si="24"/>
        <v>16671</v>
      </c>
      <c r="G260" s="29">
        <f t="shared" si="24"/>
        <v>8735</v>
      </c>
      <c r="H260" s="29">
        <f t="shared" si="24"/>
        <v>14307</v>
      </c>
      <c r="I260" s="29">
        <f t="shared" si="24"/>
        <v>18312</v>
      </c>
      <c r="J260" s="29">
        <f t="shared" si="24"/>
        <v>3852</v>
      </c>
      <c r="K260" s="29">
        <f t="shared" si="24"/>
        <v>2465</v>
      </c>
      <c r="L260" s="29">
        <f t="shared" si="24"/>
        <v>22118</v>
      </c>
      <c r="M260" s="29">
        <f t="shared" si="24"/>
        <v>96958</v>
      </c>
      <c r="N260" s="29">
        <f t="shared" si="24"/>
        <v>77917</v>
      </c>
      <c r="O260" s="29">
        <f t="shared" si="24"/>
        <v>1493</v>
      </c>
      <c r="P260" s="29">
        <f t="shared" si="24"/>
        <v>728</v>
      </c>
      <c r="Q260" s="29">
        <f t="shared" si="24"/>
        <v>4632</v>
      </c>
      <c r="R260" s="29">
        <f t="shared" si="24"/>
        <v>2185</v>
      </c>
      <c r="S260" s="29">
        <f t="shared" si="24"/>
        <v>47</v>
      </c>
      <c r="T260" s="29">
        <f t="shared" si="24"/>
        <v>708</v>
      </c>
      <c r="U260" s="29">
        <f t="shared" si="24"/>
        <v>1131</v>
      </c>
      <c r="V260" s="29">
        <f t="shared" si="24"/>
        <v>46</v>
      </c>
      <c r="W260" s="29">
        <f t="shared" si="24"/>
        <v>6281</v>
      </c>
      <c r="X260" s="29">
        <f t="shared" si="24"/>
        <v>140</v>
      </c>
      <c r="Y260" s="29">
        <f t="shared" si="24"/>
        <v>18901</v>
      </c>
      <c r="Z260" s="29">
        <f t="shared" si="24"/>
        <v>31543</v>
      </c>
      <c r="AA260" s="29">
        <f t="shared" si="24"/>
        <v>20550</v>
      </c>
      <c r="AB260" s="29">
        <f t="shared" si="24"/>
        <v>229</v>
      </c>
      <c r="AC260" s="29">
        <f t="shared" si="24"/>
        <v>7093</v>
      </c>
      <c r="AD260" s="29">
        <f t="shared" si="24"/>
        <v>3671</v>
      </c>
      <c r="AE260" s="29">
        <f t="shared" si="24"/>
        <v>6886</v>
      </c>
      <c r="AF260" s="29">
        <f t="shared" si="24"/>
        <v>208</v>
      </c>
      <c r="AG260" s="29">
        <f t="shared" si="24"/>
        <v>378</v>
      </c>
      <c r="AH260" s="29">
        <f t="shared" si="24"/>
        <v>199</v>
      </c>
      <c r="AI260" s="29">
        <f t="shared" si="24"/>
        <v>7085</v>
      </c>
      <c r="AJ260" s="29">
        <f t="shared" si="24"/>
        <v>3404</v>
      </c>
      <c r="AK260" s="29">
        <f t="shared" si="24"/>
        <v>3353</v>
      </c>
      <c r="AL260" s="29">
        <f t="shared" si="24"/>
        <v>527</v>
      </c>
      <c r="AM260" s="29">
        <f t="shared" si="24"/>
        <v>51</v>
      </c>
      <c r="AN260" s="29">
        <f t="shared" si="24"/>
        <v>12064</v>
      </c>
      <c r="AO260" s="145">
        <f t="shared" si="24"/>
        <v>50</v>
      </c>
    </row>
    <row r="261" spans="1:41" s="98" customFormat="1" ht="18.75">
      <c r="A261" s="81"/>
      <c r="B261" s="82"/>
      <c r="C261" s="82"/>
      <c r="D261" s="83"/>
      <c r="E261" s="84"/>
      <c r="F261" s="84"/>
      <c r="G261" s="84"/>
      <c r="H261" s="85"/>
      <c r="I261" s="85"/>
      <c r="J261" s="85"/>
      <c r="K261" s="85"/>
      <c r="L261" s="84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</row>
    <row r="262" spans="1:41" s="98" customFormat="1" ht="18.75">
      <c r="A262" s="192"/>
      <c r="B262" s="55"/>
      <c r="C262" s="55"/>
      <c r="D262" s="193"/>
      <c r="E262" s="194"/>
      <c r="F262" s="194"/>
      <c r="G262" s="194"/>
      <c r="H262" s="195"/>
      <c r="I262" s="195"/>
      <c r="J262" s="195"/>
      <c r="K262" s="195"/>
      <c r="L262" s="194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</row>
    <row r="263" spans="1:41" ht="65.25" customHeight="1">
      <c r="E263" s="394" t="s">
        <v>302</v>
      </c>
      <c r="F263" s="394"/>
      <c r="G263" s="394"/>
      <c r="H263" s="394"/>
      <c r="I263" s="397"/>
      <c r="J263" s="397"/>
      <c r="K263" s="397"/>
      <c r="L263" s="397"/>
      <c r="M263" s="244" t="s">
        <v>303</v>
      </c>
      <c r="N263" s="244"/>
      <c r="O263" s="64"/>
      <c r="P263" s="87"/>
      <c r="Q263" s="64"/>
      <c r="R263" s="394" t="s">
        <v>304</v>
      </c>
      <c r="S263" s="394"/>
      <c r="T263" s="394"/>
      <c r="U263" s="394"/>
      <c r="V263" s="395" t="s">
        <v>337</v>
      </c>
      <c r="W263" s="395"/>
      <c r="X263" s="395"/>
      <c r="Y263" s="395"/>
      <c r="Z263" s="244" t="s">
        <v>305</v>
      </c>
      <c r="AA263" s="243"/>
    </row>
    <row r="264" spans="1:41" ht="65.25" customHeight="1">
      <c r="D264" s="59"/>
      <c r="E264" s="394" t="s">
        <v>306</v>
      </c>
      <c r="F264" s="394"/>
      <c r="G264" s="394"/>
      <c r="H264" s="394"/>
      <c r="I264" s="393"/>
      <c r="J264" s="393"/>
      <c r="K264" s="393"/>
      <c r="L264" s="393"/>
      <c r="M264" s="398" t="s">
        <v>307</v>
      </c>
      <c r="N264" s="398"/>
      <c r="O264" s="398"/>
      <c r="P264" s="64"/>
      <c r="Q264" s="64"/>
      <c r="R264" s="394" t="s">
        <v>308</v>
      </c>
      <c r="S264" s="394"/>
      <c r="T264" s="394"/>
      <c r="U264" s="394"/>
      <c r="V264" s="395" t="s">
        <v>337</v>
      </c>
      <c r="W264" s="395"/>
      <c r="X264" s="395"/>
      <c r="Y264" s="395"/>
      <c r="Z264" s="244" t="s">
        <v>309</v>
      </c>
      <c r="AA264" s="243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</row>
    <row r="265" spans="1:41" ht="65.25" customHeight="1">
      <c r="E265" s="394" t="s">
        <v>310</v>
      </c>
      <c r="F265" s="394"/>
      <c r="G265" s="394"/>
      <c r="H265" s="394"/>
      <c r="I265" s="396"/>
      <c r="J265" s="396"/>
      <c r="K265" s="396"/>
      <c r="L265" s="396"/>
      <c r="M265" s="244" t="s">
        <v>311</v>
      </c>
      <c r="N265" s="67"/>
      <c r="O265" s="64"/>
      <c r="P265" s="64"/>
      <c r="Q265" s="64"/>
      <c r="R265" s="394" t="s">
        <v>312</v>
      </c>
      <c r="S265" s="394"/>
      <c r="T265" s="394"/>
      <c r="U265" s="394"/>
      <c r="V265" s="393"/>
      <c r="W265" s="393"/>
      <c r="X265" s="393"/>
      <c r="Y265" s="393"/>
      <c r="Z265" s="244" t="s">
        <v>313</v>
      </c>
      <c r="AA265" s="243"/>
    </row>
    <row r="266" spans="1:41" ht="65.25" customHeight="1">
      <c r="D266" s="59"/>
      <c r="E266" s="394" t="s">
        <v>314</v>
      </c>
      <c r="F266" s="394"/>
      <c r="G266" s="394"/>
      <c r="H266" s="394"/>
      <c r="I266" s="393"/>
      <c r="J266" s="393"/>
      <c r="K266" s="393"/>
      <c r="L266" s="393"/>
      <c r="M266" s="244" t="s">
        <v>315</v>
      </c>
      <c r="N266" s="67"/>
      <c r="O266" s="64"/>
      <c r="P266" s="64"/>
      <c r="Q266" s="64"/>
      <c r="R266" s="394" t="s">
        <v>316</v>
      </c>
      <c r="S266" s="394"/>
      <c r="T266" s="394"/>
      <c r="U266" s="394"/>
      <c r="V266" s="395" t="s">
        <v>337</v>
      </c>
      <c r="W266" s="395"/>
      <c r="X266" s="395"/>
      <c r="Y266" s="395"/>
      <c r="Z266" s="244" t="s">
        <v>317</v>
      </c>
      <c r="AA266" s="243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</row>
    <row r="267" spans="1:41" ht="65.25" customHeight="1">
      <c r="E267" s="394" t="s">
        <v>318</v>
      </c>
      <c r="F267" s="394"/>
      <c r="G267" s="394"/>
      <c r="H267" s="394"/>
      <c r="I267" s="393"/>
      <c r="J267" s="393"/>
      <c r="K267" s="393"/>
      <c r="L267" s="393"/>
      <c r="M267" s="244" t="s">
        <v>319</v>
      </c>
      <c r="N267" s="67"/>
      <c r="O267" s="64"/>
      <c r="P267" s="64"/>
      <c r="Q267" s="64"/>
      <c r="R267" s="394" t="s">
        <v>320</v>
      </c>
      <c r="S267" s="394"/>
      <c r="T267" s="394"/>
      <c r="U267" s="394"/>
      <c r="V267" s="393"/>
      <c r="W267" s="393"/>
      <c r="X267" s="393"/>
      <c r="Y267" s="393"/>
      <c r="Z267" s="244" t="s">
        <v>321</v>
      </c>
      <c r="AA267" s="243"/>
    </row>
    <row r="268" spans="1:41" ht="65.25" customHeight="1">
      <c r="E268" s="394" t="s">
        <v>322</v>
      </c>
      <c r="F268" s="394"/>
      <c r="G268" s="394"/>
      <c r="H268" s="394"/>
      <c r="I268" s="396"/>
      <c r="J268" s="396"/>
      <c r="K268" s="396"/>
      <c r="L268" s="396"/>
      <c r="M268" s="244" t="s">
        <v>323</v>
      </c>
      <c r="N268" s="67"/>
      <c r="O268" s="64"/>
      <c r="P268" s="64"/>
      <c r="Q268" s="64"/>
      <c r="R268" s="394" t="s">
        <v>324</v>
      </c>
      <c r="S268" s="394"/>
      <c r="T268" s="394"/>
      <c r="U268" s="394"/>
      <c r="V268" s="395" t="s">
        <v>337</v>
      </c>
      <c r="W268" s="395"/>
      <c r="X268" s="395"/>
      <c r="Y268" s="395"/>
      <c r="Z268" s="244" t="s">
        <v>325</v>
      </c>
      <c r="AA268" s="243"/>
    </row>
    <row r="269" spans="1:41" ht="65.25" customHeight="1">
      <c r="E269" s="394" t="s">
        <v>326</v>
      </c>
      <c r="F269" s="394"/>
      <c r="G269" s="394"/>
      <c r="H269" s="394"/>
      <c r="I269" s="396"/>
      <c r="J269" s="396"/>
      <c r="K269" s="396"/>
      <c r="L269" s="396"/>
      <c r="M269" s="244" t="s">
        <v>327</v>
      </c>
      <c r="N269" s="67"/>
      <c r="O269" s="64"/>
      <c r="P269" s="64"/>
      <c r="Q269" s="64"/>
      <c r="R269" s="394" t="s">
        <v>328</v>
      </c>
      <c r="S269" s="394"/>
      <c r="T269" s="394"/>
      <c r="U269" s="394"/>
      <c r="V269" s="393"/>
      <c r="W269" s="393"/>
      <c r="X269" s="393"/>
      <c r="Y269" s="393"/>
      <c r="Z269" s="244" t="s">
        <v>329</v>
      </c>
      <c r="AA269" s="243"/>
    </row>
    <row r="270" spans="1:41" ht="65.25" customHeight="1">
      <c r="E270" s="394" t="s">
        <v>330</v>
      </c>
      <c r="F270" s="394"/>
      <c r="G270" s="394"/>
      <c r="H270" s="394"/>
      <c r="I270" s="396"/>
      <c r="J270" s="396"/>
      <c r="K270" s="396"/>
      <c r="L270" s="396"/>
      <c r="M270" s="244" t="s">
        <v>346</v>
      </c>
      <c r="N270" s="67"/>
      <c r="O270" s="64"/>
      <c r="P270" s="64"/>
      <c r="Q270" s="64"/>
      <c r="R270" s="394" t="s">
        <v>331</v>
      </c>
      <c r="S270" s="394"/>
      <c r="T270" s="394"/>
      <c r="U270" s="394"/>
      <c r="V270" s="393"/>
      <c r="W270" s="393"/>
      <c r="X270" s="393"/>
      <c r="Y270" s="393"/>
      <c r="Z270" s="244" t="s">
        <v>332</v>
      </c>
      <c r="AA270" s="243"/>
    </row>
    <row r="271" spans="1:41" ht="65.25" customHeight="1">
      <c r="E271" s="394" t="s">
        <v>333</v>
      </c>
      <c r="F271" s="394"/>
      <c r="G271" s="394"/>
      <c r="H271" s="394"/>
      <c r="I271" s="393"/>
      <c r="J271" s="393"/>
      <c r="K271" s="393"/>
      <c r="L271" s="393"/>
      <c r="M271" s="244" t="s">
        <v>334</v>
      </c>
      <c r="N271" s="67"/>
      <c r="O271" s="64"/>
      <c r="P271" s="64"/>
      <c r="Q271" s="64"/>
      <c r="R271" s="394" t="s">
        <v>335</v>
      </c>
      <c r="S271" s="394"/>
      <c r="T271" s="394"/>
      <c r="U271" s="394"/>
      <c r="V271" s="395" t="s">
        <v>337</v>
      </c>
      <c r="W271" s="395"/>
      <c r="X271" s="395"/>
      <c r="Y271" s="395"/>
      <c r="Z271" s="244" t="s">
        <v>336</v>
      </c>
      <c r="AA271" s="243"/>
    </row>
    <row r="272" spans="1:41" ht="65.25" customHeight="1"/>
  </sheetData>
  <autoFilter ref="A7:AO260"/>
  <mergeCells count="90">
    <mergeCell ref="A1:AI1"/>
    <mergeCell ref="E265:H265"/>
    <mergeCell ref="I265:L265"/>
    <mergeCell ref="R265:U265"/>
    <mergeCell ref="V265:Y265"/>
    <mergeCell ref="AB5:AB6"/>
    <mergeCell ref="AC5:AC6"/>
    <mergeCell ref="AD5:AD6"/>
    <mergeCell ref="P3:P6"/>
    <mergeCell ref="Q3:Q6"/>
    <mergeCell ref="W3:W6"/>
    <mergeCell ref="Z3:Z6"/>
    <mergeCell ref="AA3:AD4"/>
    <mergeCell ref="T3:T6"/>
    <mergeCell ref="U3:U6"/>
    <mergeCell ref="V3:V6"/>
    <mergeCell ref="E266:H266"/>
    <mergeCell ref="I266:L266"/>
    <mergeCell ref="R266:U266"/>
    <mergeCell ref="V266:Y266"/>
    <mergeCell ref="V263:Y263"/>
    <mergeCell ref="E264:H264"/>
    <mergeCell ref="I264:L264"/>
    <mergeCell ref="M264:O264"/>
    <mergeCell ref="R264:U264"/>
    <mergeCell ref="V264:Y264"/>
    <mergeCell ref="E268:H268"/>
    <mergeCell ref="I268:L268"/>
    <mergeCell ref="R268:U268"/>
    <mergeCell ref="V268:Y268"/>
    <mergeCell ref="E271:H271"/>
    <mergeCell ref="I271:L271"/>
    <mergeCell ref="R271:U271"/>
    <mergeCell ref="V271:Y271"/>
    <mergeCell ref="E269:H269"/>
    <mergeCell ref="I269:L269"/>
    <mergeCell ref="R269:U269"/>
    <mergeCell ref="V269:Y269"/>
    <mergeCell ref="E270:H270"/>
    <mergeCell ref="I270:L270"/>
    <mergeCell ref="R270:U270"/>
    <mergeCell ref="V270:Y270"/>
    <mergeCell ref="E267:H267"/>
    <mergeCell ref="I267:L267"/>
    <mergeCell ref="R267:U267"/>
    <mergeCell ref="V267:Y267"/>
    <mergeCell ref="E5:E6"/>
    <mergeCell ref="F5:G5"/>
    <mergeCell ref="H5:H6"/>
    <mergeCell ref="I5:I6"/>
    <mergeCell ref="J5:J6"/>
    <mergeCell ref="K5:K6"/>
    <mergeCell ref="L5:L6"/>
    <mergeCell ref="N3:N6"/>
    <mergeCell ref="O3:O6"/>
    <mergeCell ref="E263:H263"/>
    <mergeCell ref="I263:L263"/>
    <mergeCell ref="R263:U263"/>
    <mergeCell ref="AK3:AM3"/>
    <mergeCell ref="AE3:AG3"/>
    <mergeCell ref="AH3:AH6"/>
    <mergeCell ref="AI3:AI6"/>
    <mergeCell ref="AJ3:AJ6"/>
    <mergeCell ref="AF5:AF6"/>
    <mergeCell ref="AE4:AE6"/>
    <mergeCell ref="AF4:AG4"/>
    <mergeCell ref="AM4:AM6"/>
    <mergeCell ref="AG5:AG6"/>
    <mergeCell ref="AL5:AL6"/>
    <mergeCell ref="AL1:AO1"/>
    <mergeCell ref="A2:A6"/>
    <mergeCell ref="B2:B6"/>
    <mergeCell ref="C2:C6"/>
    <mergeCell ref="D2:L2"/>
    <mergeCell ref="M2:Y2"/>
    <mergeCell ref="Z2:AD2"/>
    <mergeCell ref="AE2:AI2"/>
    <mergeCell ref="AJ2:AM2"/>
    <mergeCell ref="AN2:AO2"/>
    <mergeCell ref="D3:D6"/>
    <mergeCell ref="E3:L4"/>
    <mergeCell ref="AN3:AN6"/>
    <mergeCell ref="AO3:AO6"/>
    <mergeCell ref="M3:M6"/>
    <mergeCell ref="AK4:AK6"/>
    <mergeCell ref="AA5:AA6"/>
    <mergeCell ref="X3:X6"/>
    <mergeCell ref="Y3:Y6"/>
    <mergeCell ref="R3:R6"/>
    <mergeCell ref="S3:S6"/>
  </mergeCells>
  <conditionalFormatting sqref="F5">
    <cfRule type="cellIs" dxfId="1" priority="140" stopIfTrue="1" operator="equal">
      <formula>0</formula>
    </cfRule>
  </conditionalFormatting>
  <conditionalFormatting sqref="D8:D260 M8:M260 Z8:Z260 AI8:AJ260 D8:AO15 A15:XFD262">
    <cfRule type="cellIs" dxfId="0" priority="139" operator="equal">
      <formula>0</formula>
    </cfRule>
  </conditionalFormatting>
  <printOptions horizontalCentered="1"/>
  <pageMargins left="0.19685039370078741" right="0.15748031496062992" top="0.19685039370078741" bottom="0.15748031496062992" header="0.31496062992125984" footer="0.31496062992125984"/>
  <pageSetup paperSize="8" scale="34" fitToHeight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 №7</vt:lpstr>
      <vt:lpstr>1_12 июнь</vt:lpstr>
      <vt:lpstr>СОГАЗ</vt:lpstr>
      <vt:lpstr>Капитал</vt:lpstr>
      <vt:lpstr>Ингосстрах</vt:lpstr>
      <vt:lpstr>Ресо</vt:lpstr>
      <vt:lpstr>'1_12 июнь'!Заголовки_для_печати</vt:lpstr>
      <vt:lpstr>Ингосстрах!Заголовки_для_печати</vt:lpstr>
      <vt:lpstr>Капитал!Заголовки_для_печати</vt:lpstr>
      <vt:lpstr>'Пр №7'!Заголовки_для_печати</vt:lpstr>
      <vt:lpstr>Ресо!Заголовки_для_печати</vt:lpstr>
      <vt:lpstr>СОГАЗ!Заголовки_для_печати</vt:lpstr>
      <vt:lpstr>'1_12 июнь'!Область_печати</vt:lpstr>
      <vt:lpstr>'Пр №7'!Область_печати</vt:lpstr>
    </vt:vector>
  </TitlesOfParts>
  <Company>ТФОМС Нижегородской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cp:lastModifiedBy>1</cp:lastModifiedBy>
  <cp:lastPrinted>2021-07-01T06:19:55Z</cp:lastPrinted>
  <dcterms:created xsi:type="dcterms:W3CDTF">2021-01-11T16:01:18Z</dcterms:created>
  <dcterms:modified xsi:type="dcterms:W3CDTF">2021-06-24T13:18:40Z</dcterms:modified>
</cp:coreProperties>
</file>